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רשימות נכסים\2023\06-23\דיווח סופי לאינטרנט 06-23\אישית סופית לאינטרנט 06-23\"/>
    </mc:Choice>
  </mc:AlternateContent>
  <xr:revisionPtr revIDLastSave="0" documentId="13_ncr:1_{E65DD57E-5714-43B2-A2EC-FF268CF9D30F}" xr6:coauthVersionLast="47" xr6:coauthVersionMax="47" xr10:uidLastSave="{00000000-0000-0000-0000-000000000000}"/>
  <workbookProtection lockStructure="1"/>
  <bookViews>
    <workbookView xWindow="-120" yWindow="-120" windowWidth="23280" windowHeight="1260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קונצרני'!#REF!</definedName>
    <definedName name="_xlnm._FilterDatabase" localSheetId="9" hidden="1">אופציות!$B$8:$L$97</definedName>
    <definedName name="_xlnm._FilterDatabase" localSheetId="21" hidden="1">הלוואות!$B$7:$R$989</definedName>
    <definedName name="_xlnm._FilterDatabase" localSheetId="25" hidden="1">'השקעות אחרות '!$B$7:$K$613</definedName>
    <definedName name="_xlnm._FilterDatabase" localSheetId="23" hidden="1">'זכויות מקרקעין'!$B$7:$I$100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ממשלתי'!$B$8:$P$1002</definedName>
    <definedName name="_xlnm._FilterDatabase" localSheetId="14" hidden="1">'לא סחיר - אג"ח קונצרני'!$B$8:$S$102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השקעה'!$B$11:$K$523</definedName>
    <definedName name="_xlnm._FilterDatabase" localSheetId="1" hidden="1">מזומנים!$B$7:$L$206</definedName>
    <definedName name="_xlnm._FilterDatabase" localSheetId="5" hidden="1">מניות!$B$8:$O$499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ממשלתיות'!$B$8:$R$199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קונצרני'!#REF!</definedName>
    <definedName name="Print_Area" localSheetId="9">אופציות!$B$6:$L$38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ממשלתי'!$B$6:$P$26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88" l="1"/>
  <c r="J63" i="58" l="1"/>
  <c r="J62" i="58" s="1"/>
  <c r="J23" i="58"/>
  <c r="P12" i="78" l="1"/>
  <c r="O14" i="78" l="1"/>
  <c r="O13" i="78"/>
  <c r="P28" i="78" l="1"/>
  <c r="P16" i="78" l="1"/>
  <c r="P11" i="78" s="1"/>
  <c r="P10" i="78" s="1"/>
  <c r="C33" i="88" s="1"/>
  <c r="O23" i="78" l="1"/>
  <c r="I13" i="66" l="1"/>
  <c r="I12" i="66" s="1"/>
  <c r="I11" i="66" s="1"/>
  <c r="C43" i="88" l="1"/>
  <c r="K17" i="74" l="1"/>
  <c r="J129" i="73"/>
  <c r="I40" i="73" l="1"/>
  <c r="I39" i="73"/>
  <c r="I38" i="73"/>
  <c r="L87" i="72" l="1"/>
  <c r="L53" i="72"/>
  <c r="L52" i="72"/>
  <c r="L50" i="72"/>
  <c r="L48" i="72"/>
  <c r="L46" i="72"/>
  <c r="L14" i="72"/>
  <c r="P26" i="71"/>
  <c r="P22" i="71"/>
  <c r="R22" i="71" s="1"/>
  <c r="G13" i="69" l="1"/>
  <c r="M13" i="69"/>
  <c r="J13" i="69"/>
  <c r="L17" i="69"/>
  <c r="L16" i="69"/>
  <c r="L15" i="69"/>
  <c r="L14" i="69"/>
  <c r="M19" i="69"/>
  <c r="J19" i="69"/>
  <c r="G19" i="69"/>
  <c r="M12" i="69" l="1"/>
  <c r="O13" i="69"/>
  <c r="O19" i="69"/>
  <c r="L218" i="62" l="1"/>
  <c r="L188" i="62"/>
  <c r="L13" i="62"/>
  <c r="L49" i="62"/>
  <c r="L115" i="62"/>
  <c r="L187" i="62" l="1"/>
  <c r="L12" i="62"/>
  <c r="L11" i="62" l="1"/>
  <c r="C16" i="88" s="1"/>
  <c r="I11" i="81"/>
  <c r="I10" i="81" s="1"/>
  <c r="J10" i="81" s="1"/>
  <c r="J12" i="58"/>
  <c r="J11" i="58" s="1"/>
  <c r="J10" i="58" s="1"/>
  <c r="K63" i="58" l="1"/>
  <c r="K62" i="58"/>
  <c r="J13" i="81"/>
  <c r="C37" i="88"/>
  <c r="J12" i="81"/>
  <c r="J11" i="81"/>
  <c r="C38" i="88" l="1"/>
  <c r="C23" i="88"/>
  <c r="C12" i="88"/>
  <c r="H44" i="80"/>
  <c r="H43" i="80"/>
  <c r="O13" i="93"/>
  <c r="O12" i="93"/>
  <c r="O11" i="93"/>
  <c r="O10" i="93"/>
  <c r="H54" i="80"/>
  <c r="H53" i="80"/>
  <c r="H52" i="80"/>
  <c r="H51" i="80"/>
  <c r="H50" i="80"/>
  <c r="H49" i="80"/>
  <c r="H48" i="80"/>
  <c r="H47" i="80"/>
  <c r="H46" i="80"/>
  <c r="H42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N19" i="79"/>
  <c r="N18" i="79"/>
  <c r="N17" i="79"/>
  <c r="N16" i="79"/>
  <c r="N15" i="79"/>
  <c r="N14" i="79"/>
  <c r="N13" i="79"/>
  <c r="N12" i="79"/>
  <c r="N11" i="79"/>
  <c r="N10" i="79"/>
  <c r="Q316" i="78"/>
  <c r="Q315" i="78"/>
  <c r="Q314" i="78"/>
  <c r="Q313" i="78"/>
  <c r="Q312" i="78"/>
  <c r="Q311" i="78"/>
  <c r="Q310" i="78"/>
  <c r="Q309" i="78"/>
  <c r="Q308" i="78"/>
  <c r="Q307" i="78"/>
  <c r="Q306" i="78"/>
  <c r="Q305" i="78"/>
  <c r="Q304" i="78"/>
  <c r="Q303" i="78"/>
  <c r="Q302" i="78"/>
  <c r="Q301" i="78"/>
  <c r="Q300" i="78"/>
  <c r="Q299" i="78"/>
  <c r="Q298" i="78"/>
  <c r="Q297" i="78"/>
  <c r="Q296" i="78"/>
  <c r="Q295" i="78"/>
  <c r="Q294" i="78"/>
  <c r="Q293" i="78"/>
  <c r="Q292" i="78"/>
  <c r="Q291" i="78"/>
  <c r="Q290" i="78"/>
  <c r="Q289" i="78"/>
  <c r="Q288" i="78"/>
  <c r="Q287" i="78"/>
  <c r="Q286" i="78"/>
  <c r="Q285" i="78"/>
  <c r="Q284" i="78"/>
  <c r="Q283" i="78"/>
  <c r="Q282" i="78"/>
  <c r="Q281" i="78"/>
  <c r="Q280" i="78"/>
  <c r="Q279" i="78"/>
  <c r="Q278" i="78"/>
  <c r="Q277" i="78"/>
  <c r="Q276" i="78"/>
  <c r="Q275" i="78"/>
  <c r="Q274" i="78"/>
  <c r="Q273" i="78"/>
  <c r="Q272" i="78"/>
  <c r="Q271" i="78"/>
  <c r="Q270" i="78"/>
  <c r="Q269" i="78"/>
  <c r="Q268" i="78"/>
  <c r="Q267" i="78"/>
  <c r="Q266" i="78"/>
  <c r="Q265" i="78"/>
  <c r="Q264" i="78"/>
  <c r="Q263" i="78"/>
  <c r="Q262" i="78"/>
  <c r="Q261" i="78"/>
  <c r="Q260" i="78"/>
  <c r="Q259" i="78"/>
  <c r="Q258" i="78"/>
  <c r="Q257" i="78"/>
  <c r="Q256" i="78"/>
  <c r="Q255" i="78"/>
  <c r="Q254" i="78"/>
  <c r="Q253" i="78"/>
  <c r="Q252" i="78"/>
  <c r="Q251" i="78"/>
  <c r="Q250" i="78"/>
  <c r="Q249" i="78"/>
  <c r="Q248" i="78"/>
  <c r="Q247" i="78"/>
  <c r="Q246" i="78"/>
  <c r="Q245" i="78"/>
  <c r="Q244" i="78"/>
  <c r="Q243" i="78"/>
  <c r="Q242" i="78"/>
  <c r="Q241" i="78"/>
  <c r="Q240" i="78"/>
  <c r="Q239" i="78"/>
  <c r="Q238" i="78"/>
  <c r="Q237" i="78"/>
  <c r="Q236" i="78"/>
  <c r="Q235" i="78"/>
  <c r="Q234" i="78"/>
  <c r="Q233" i="78"/>
  <c r="Q232" i="78"/>
  <c r="Q231" i="78"/>
  <c r="Q230" i="78"/>
  <c r="Q229" i="78"/>
  <c r="Q228" i="78"/>
  <c r="Q227" i="78"/>
  <c r="Q226" i="78"/>
  <c r="Q225" i="78"/>
  <c r="Q224" i="78"/>
  <c r="Q223" i="78"/>
  <c r="Q222" i="78"/>
  <c r="Q221" i="78"/>
  <c r="Q220" i="78"/>
  <c r="Q219" i="78"/>
  <c r="Q218" i="78"/>
  <c r="Q217" i="78"/>
  <c r="Q216" i="78"/>
  <c r="Q215" i="78"/>
  <c r="Q214" i="78"/>
  <c r="Q213" i="78"/>
  <c r="Q211" i="78"/>
  <c r="Q210" i="78"/>
  <c r="Q209" i="78"/>
  <c r="Q208" i="78"/>
  <c r="Q207" i="78"/>
  <c r="Q206" i="78"/>
  <c r="Q205" i="78"/>
  <c r="Q204" i="78"/>
  <c r="Q203" i="78"/>
  <c r="Q202" i="78"/>
  <c r="Q201" i="78"/>
  <c r="Q200" i="78"/>
  <c r="Q199" i="78"/>
  <c r="Q198" i="78"/>
  <c r="Q197" i="78"/>
  <c r="Q196" i="78"/>
  <c r="Q195" i="78"/>
  <c r="Q194" i="78"/>
  <c r="Q193" i="78"/>
  <c r="Q192" i="78"/>
  <c r="Q191" i="78"/>
  <c r="Q190" i="78"/>
  <c r="Q189" i="78"/>
  <c r="Q188" i="78"/>
  <c r="Q187" i="78"/>
  <c r="Q186" i="78"/>
  <c r="Q185" i="78"/>
  <c r="Q184" i="78"/>
  <c r="Q183" i="78"/>
  <c r="Q182" i="78"/>
  <c r="Q181" i="78"/>
  <c r="Q180" i="78"/>
  <c r="Q179" i="78"/>
  <c r="Q178" i="78"/>
  <c r="Q177" i="78"/>
  <c r="Q176" i="78"/>
  <c r="Q175" i="78"/>
  <c r="Q174" i="78"/>
  <c r="Q173" i="78"/>
  <c r="Q172" i="78"/>
  <c r="Q171" i="78"/>
  <c r="Q170" i="78"/>
  <c r="Q169" i="78"/>
  <c r="Q168" i="78"/>
  <c r="Q167" i="78"/>
  <c r="Q166" i="78"/>
  <c r="Q165" i="78"/>
  <c r="Q164" i="78"/>
  <c r="Q163" i="78"/>
  <c r="Q162" i="78"/>
  <c r="Q161" i="78"/>
  <c r="Q160" i="78"/>
  <c r="Q159" i="78"/>
  <c r="Q158" i="78"/>
  <c r="Q157" i="78"/>
  <c r="Q156" i="78"/>
  <c r="Q155" i="78"/>
  <c r="Q154" i="78"/>
  <c r="Q153" i="78"/>
  <c r="Q152" i="78"/>
  <c r="Q151" i="78"/>
  <c r="Q150" i="78"/>
  <c r="Q149" i="78"/>
  <c r="Q148" i="78"/>
  <c r="Q147" i="78"/>
  <c r="Q146" i="78"/>
  <c r="Q145" i="78"/>
  <c r="Q144" i="78"/>
  <c r="Q143" i="78"/>
  <c r="Q142" i="78"/>
  <c r="Q141" i="78"/>
  <c r="Q140" i="78"/>
  <c r="Q139" i="78"/>
  <c r="Q138" i="78"/>
  <c r="Q137" i="78"/>
  <c r="Q136" i="78"/>
  <c r="Q135" i="78"/>
  <c r="Q134" i="78"/>
  <c r="Q133" i="78"/>
  <c r="Q132" i="78"/>
  <c r="Q131" i="78"/>
  <c r="Q130" i="78"/>
  <c r="Q129" i="78"/>
  <c r="Q128" i="78"/>
  <c r="Q127" i="78"/>
  <c r="Q126" i="78"/>
  <c r="Q125" i="78"/>
  <c r="Q124" i="78"/>
  <c r="Q123" i="78"/>
  <c r="Q122" i="78"/>
  <c r="Q121" i="78"/>
  <c r="Q120" i="78"/>
  <c r="Q119" i="78"/>
  <c r="Q118" i="78"/>
  <c r="Q117" i="78"/>
  <c r="Q116" i="78"/>
  <c r="Q115" i="78"/>
  <c r="Q114" i="78"/>
  <c r="Q113" i="78"/>
  <c r="Q112" i="78"/>
  <c r="Q111" i="78"/>
  <c r="Q110" i="78"/>
  <c r="Q109" i="78"/>
  <c r="Q108" i="78"/>
  <c r="Q107" i="78"/>
  <c r="Q106" i="78"/>
  <c r="Q105" i="78"/>
  <c r="Q104" i="78"/>
  <c r="Q103" i="78"/>
  <c r="Q102" i="78"/>
  <c r="Q101" i="78"/>
  <c r="Q100" i="78"/>
  <c r="Q99" i="78"/>
  <c r="Q98" i="78"/>
  <c r="Q97" i="78"/>
  <c r="Q96" i="78"/>
  <c r="Q95" i="78"/>
  <c r="Q94" i="78"/>
  <c r="Q93" i="78"/>
  <c r="Q92" i="78"/>
  <c r="Q91" i="78"/>
  <c r="Q90" i="78"/>
  <c r="Q89" i="78"/>
  <c r="Q88" i="78"/>
  <c r="Q87" i="78"/>
  <c r="Q86" i="78"/>
  <c r="Q85" i="78"/>
  <c r="Q84" i="78"/>
  <c r="Q83" i="78"/>
  <c r="Q82" i="78"/>
  <c r="Q81" i="78"/>
  <c r="Q80" i="78"/>
  <c r="Q79" i="78"/>
  <c r="Q78" i="78"/>
  <c r="Q77" i="78"/>
  <c r="Q76" i="78"/>
  <c r="Q75" i="78"/>
  <c r="Q74" i="78"/>
  <c r="Q73" i="78"/>
  <c r="Q72" i="78"/>
  <c r="Q71" i="78"/>
  <c r="Q70" i="78"/>
  <c r="Q69" i="78"/>
  <c r="Q68" i="78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6" i="78"/>
  <c r="Q25" i="78"/>
  <c r="Q24" i="78"/>
  <c r="Q23" i="78"/>
  <c r="Q22" i="78"/>
  <c r="Q21" i="78"/>
  <c r="Q20" i="78"/>
  <c r="Q19" i="78"/>
  <c r="Q18" i="78"/>
  <c r="Q17" i="78"/>
  <c r="Q16" i="78"/>
  <c r="Q14" i="78"/>
  <c r="Q13" i="78"/>
  <c r="Q12" i="78"/>
  <c r="Q11" i="78"/>
  <c r="Q10" i="78"/>
  <c r="J465" i="76"/>
  <c r="J464" i="76"/>
  <c r="J463" i="76"/>
  <c r="J462" i="76"/>
  <c r="J461" i="76"/>
  <c r="J460" i="76"/>
  <c r="J459" i="76"/>
  <c r="J458" i="76"/>
  <c r="J457" i="76"/>
  <c r="J456" i="76"/>
  <c r="J455" i="76"/>
  <c r="J453" i="76"/>
  <c r="J452" i="76"/>
  <c r="J451" i="76"/>
  <c r="J450" i="76"/>
  <c r="J449" i="76"/>
  <c r="J448" i="76"/>
  <c r="J447" i="76"/>
  <c r="J446" i="76"/>
  <c r="J445" i="76"/>
  <c r="J444" i="76"/>
  <c r="J443" i="76"/>
  <c r="J442" i="76"/>
  <c r="J441" i="76"/>
  <c r="J440" i="76"/>
  <c r="J439" i="76"/>
  <c r="J438" i="76"/>
  <c r="J437" i="76"/>
  <c r="J435" i="76"/>
  <c r="J434" i="76"/>
  <c r="J433" i="76"/>
  <c r="J432" i="76"/>
  <c r="J431" i="76"/>
  <c r="J430" i="76"/>
  <c r="J429" i="76"/>
  <c r="J428" i="76"/>
  <c r="J427" i="76"/>
  <c r="J426" i="76"/>
  <c r="J425" i="76"/>
  <c r="J424" i="76"/>
  <c r="J423" i="76"/>
  <c r="J422" i="76"/>
  <c r="J421" i="76"/>
  <c r="J420" i="76"/>
  <c r="J419" i="76"/>
  <c r="J418" i="76"/>
  <c r="J417" i="76"/>
  <c r="J416" i="76"/>
  <c r="J415" i="76"/>
  <c r="J414" i="76"/>
  <c r="J413" i="76"/>
  <c r="J412" i="76"/>
  <c r="J411" i="76"/>
  <c r="J410" i="76"/>
  <c r="J409" i="76"/>
  <c r="J408" i="76"/>
  <c r="J407" i="76"/>
  <c r="J406" i="76"/>
  <c r="J405" i="76"/>
  <c r="J404" i="76"/>
  <c r="J403" i="76"/>
  <c r="J402" i="76"/>
  <c r="J401" i="76"/>
  <c r="J400" i="76"/>
  <c r="J399" i="76"/>
  <c r="J398" i="76"/>
  <c r="J397" i="76"/>
  <c r="J396" i="76"/>
  <c r="J395" i="76"/>
  <c r="J394" i="76"/>
  <c r="J393" i="76"/>
  <c r="J392" i="76"/>
  <c r="J391" i="76"/>
  <c r="J390" i="76"/>
  <c r="J389" i="76"/>
  <c r="J388" i="76"/>
  <c r="J387" i="76"/>
  <c r="J386" i="76"/>
  <c r="J385" i="76"/>
  <c r="J384" i="76"/>
  <c r="J383" i="76"/>
  <c r="J382" i="76"/>
  <c r="J381" i="76"/>
  <c r="J380" i="76"/>
  <c r="J379" i="76"/>
  <c r="J378" i="76"/>
  <c r="J377" i="76"/>
  <c r="J376" i="76"/>
  <c r="J375" i="76"/>
  <c r="J374" i="76"/>
  <c r="J373" i="76"/>
  <c r="J372" i="76"/>
  <c r="J371" i="76"/>
  <c r="J370" i="76"/>
  <c r="J369" i="76"/>
  <c r="J368" i="76"/>
  <c r="J367" i="76"/>
  <c r="J366" i="76"/>
  <c r="J365" i="76"/>
  <c r="J364" i="76"/>
  <c r="J363" i="76"/>
  <c r="J362" i="76"/>
  <c r="J361" i="76"/>
  <c r="J360" i="76"/>
  <c r="J359" i="76"/>
  <c r="J358" i="76"/>
  <c r="J357" i="76"/>
  <c r="J356" i="76"/>
  <c r="J355" i="76"/>
  <c r="J354" i="76"/>
  <c r="J353" i="76"/>
  <c r="J352" i="76"/>
  <c r="J351" i="76"/>
  <c r="J350" i="76"/>
  <c r="J349" i="76"/>
  <c r="J348" i="76"/>
  <c r="J347" i="76"/>
  <c r="J346" i="76"/>
  <c r="J345" i="76"/>
  <c r="J344" i="76"/>
  <c r="J343" i="76"/>
  <c r="J342" i="76"/>
  <c r="J341" i="76"/>
  <c r="J340" i="76"/>
  <c r="J339" i="76"/>
  <c r="J338" i="76"/>
  <c r="J337" i="76"/>
  <c r="J336" i="76"/>
  <c r="J335" i="76"/>
  <c r="J334" i="76"/>
  <c r="J333" i="76"/>
  <c r="J332" i="76"/>
  <c r="J331" i="76"/>
  <c r="J330" i="76"/>
  <c r="J329" i="76"/>
  <c r="J328" i="76"/>
  <c r="J327" i="76"/>
  <c r="J326" i="76"/>
  <c r="J325" i="76"/>
  <c r="J324" i="76"/>
  <c r="J323" i="76"/>
  <c r="J322" i="76"/>
  <c r="J320" i="76"/>
  <c r="J319" i="76"/>
  <c r="J318" i="76"/>
  <c r="J317" i="76"/>
  <c r="J316" i="76"/>
  <c r="J315" i="76"/>
  <c r="J314" i="76"/>
  <c r="J313" i="76"/>
  <c r="J312" i="76"/>
  <c r="J311" i="76"/>
  <c r="J310" i="76"/>
  <c r="J309" i="76"/>
  <c r="J308" i="76"/>
  <c r="J307" i="76"/>
  <c r="J306" i="76"/>
  <c r="J305" i="76"/>
  <c r="J304" i="76"/>
  <c r="J303" i="76"/>
  <c r="J302" i="76"/>
  <c r="J301" i="76"/>
  <c r="J300" i="76"/>
  <c r="J299" i="76"/>
  <c r="J298" i="76"/>
  <c r="J297" i="76"/>
  <c r="J296" i="76"/>
  <c r="J295" i="76"/>
  <c r="J294" i="76"/>
  <c r="J293" i="76"/>
  <c r="J292" i="76"/>
  <c r="J291" i="76"/>
  <c r="J290" i="76"/>
  <c r="J289" i="76"/>
  <c r="J288" i="76"/>
  <c r="J287" i="76"/>
  <c r="J286" i="76"/>
  <c r="J285" i="76"/>
  <c r="J284" i="76"/>
  <c r="J283" i="76"/>
  <c r="J282" i="76"/>
  <c r="J281" i="76"/>
  <c r="J280" i="76"/>
  <c r="J279" i="76"/>
  <c r="J278" i="76"/>
  <c r="J277" i="76"/>
  <c r="J276" i="76"/>
  <c r="J275" i="76"/>
  <c r="J274" i="76"/>
  <c r="J273" i="76"/>
  <c r="J272" i="76"/>
  <c r="J271" i="76"/>
  <c r="J270" i="76"/>
  <c r="J269" i="76"/>
  <c r="J268" i="76"/>
  <c r="J267" i="76"/>
  <c r="J266" i="76"/>
  <c r="J265" i="76"/>
  <c r="J264" i="76"/>
  <c r="J263" i="76"/>
  <c r="J262" i="76"/>
  <c r="J261" i="76"/>
  <c r="J260" i="76"/>
  <c r="J259" i="76"/>
  <c r="J258" i="76"/>
  <c r="J257" i="76"/>
  <c r="J256" i="76"/>
  <c r="J255" i="76"/>
  <c r="J254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40" i="76"/>
  <c r="J239" i="76"/>
  <c r="J238" i="76"/>
  <c r="J237" i="76"/>
  <c r="J236" i="76"/>
  <c r="J235" i="76"/>
  <c r="J234" i="76"/>
  <c r="J233" i="76"/>
  <c r="J232" i="76"/>
  <c r="J231" i="76"/>
  <c r="J230" i="76"/>
  <c r="J229" i="76"/>
  <c r="J228" i="76"/>
  <c r="J227" i="76"/>
  <c r="J226" i="76"/>
  <c r="J225" i="76"/>
  <c r="J224" i="76"/>
  <c r="J223" i="76"/>
  <c r="J222" i="76"/>
  <c r="J221" i="76"/>
  <c r="J220" i="76"/>
  <c r="J219" i="76"/>
  <c r="J218" i="76"/>
  <c r="J217" i="76"/>
  <c r="J216" i="76"/>
  <c r="J215" i="76"/>
  <c r="J214" i="76"/>
  <c r="J213" i="76"/>
  <c r="J212" i="76"/>
  <c r="J211" i="76"/>
  <c r="J210" i="76"/>
  <c r="J209" i="76"/>
  <c r="J208" i="76"/>
  <c r="J207" i="76"/>
  <c r="J206" i="76"/>
  <c r="J205" i="76"/>
  <c r="J204" i="76"/>
  <c r="J203" i="76"/>
  <c r="J202" i="76"/>
  <c r="J201" i="76"/>
  <c r="J200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7" i="75"/>
  <c r="K16" i="75"/>
  <c r="K15" i="75"/>
  <c r="K14" i="75"/>
  <c r="K13" i="75"/>
  <c r="K12" i="75"/>
  <c r="K11" i="75"/>
  <c r="K18" i="74"/>
  <c r="K16" i="74"/>
  <c r="K15" i="74"/>
  <c r="K14" i="74"/>
  <c r="K13" i="74"/>
  <c r="K12" i="74"/>
  <c r="K11" i="74"/>
  <c r="J334" i="73"/>
  <c r="J333" i="73"/>
  <c r="J332" i="73"/>
  <c r="J331" i="73"/>
  <c r="J330" i="73"/>
  <c r="J329" i="73"/>
  <c r="J328" i="73"/>
  <c r="J327" i="73"/>
  <c r="J326" i="73"/>
  <c r="J325" i="73"/>
  <c r="J324" i="73"/>
  <c r="J323" i="73"/>
  <c r="J322" i="73"/>
  <c r="J321" i="73"/>
  <c r="J320" i="73"/>
  <c r="J319" i="73"/>
  <c r="J318" i="73"/>
  <c r="J317" i="73"/>
  <c r="J316" i="73"/>
  <c r="J315" i="73"/>
  <c r="J314" i="73"/>
  <c r="J313" i="73"/>
  <c r="J312" i="73"/>
  <c r="J310" i="73"/>
  <c r="J309" i="73"/>
  <c r="J308" i="73"/>
  <c r="J307" i="73"/>
  <c r="J306" i="73"/>
  <c r="J304" i="73"/>
  <c r="J303" i="73"/>
  <c r="J302" i="73"/>
  <c r="J301" i="73"/>
  <c r="J300" i="73"/>
  <c r="J299" i="73"/>
  <c r="J298" i="73"/>
  <c r="J297" i="73"/>
  <c r="J296" i="73"/>
  <c r="J295" i="73"/>
  <c r="J294" i="73"/>
  <c r="J293" i="73"/>
  <c r="J292" i="73"/>
  <c r="J291" i="73"/>
  <c r="J290" i="73"/>
  <c r="J289" i="73"/>
  <c r="J288" i="73"/>
  <c r="J287" i="73"/>
  <c r="J286" i="73"/>
  <c r="J285" i="73"/>
  <c r="J284" i="73"/>
  <c r="J283" i="73"/>
  <c r="J282" i="73"/>
  <c r="J281" i="73"/>
  <c r="J280" i="73"/>
  <c r="J279" i="73"/>
  <c r="J278" i="73"/>
  <c r="J277" i="73"/>
  <c r="J276" i="73"/>
  <c r="J275" i="73"/>
  <c r="J274" i="73"/>
  <c r="J273" i="73"/>
  <c r="J272" i="73"/>
  <c r="J271" i="73"/>
  <c r="J270" i="73"/>
  <c r="J269" i="73"/>
  <c r="J268" i="73"/>
  <c r="J267" i="73"/>
  <c r="J266" i="73"/>
  <c r="J265" i="73"/>
  <c r="J264" i="73"/>
  <c r="J263" i="73"/>
  <c r="J262" i="73"/>
  <c r="J261" i="73"/>
  <c r="J260" i="73"/>
  <c r="J259" i="73"/>
  <c r="J258" i="73"/>
  <c r="J257" i="73"/>
  <c r="J256" i="73"/>
  <c r="J255" i="73"/>
  <c r="J254" i="73"/>
  <c r="J253" i="73"/>
  <c r="J252" i="73"/>
  <c r="J251" i="73"/>
  <c r="J250" i="73"/>
  <c r="J249" i="73"/>
  <c r="J248" i="73"/>
  <c r="J247" i="73"/>
  <c r="J246" i="73"/>
  <c r="J245" i="73"/>
  <c r="J244" i="73"/>
  <c r="J243" i="73"/>
  <c r="J242" i="73"/>
  <c r="J241" i="73"/>
  <c r="J240" i="73"/>
  <c r="J239" i="73"/>
  <c r="J238" i="73"/>
  <c r="J237" i="73"/>
  <c r="J236" i="73"/>
  <c r="J235" i="73"/>
  <c r="J234" i="73"/>
  <c r="J233" i="73"/>
  <c r="J232" i="73"/>
  <c r="J231" i="73"/>
  <c r="J230" i="73"/>
  <c r="J229" i="73"/>
  <c r="J228" i="73"/>
  <c r="J227" i="73"/>
  <c r="J226" i="73"/>
  <c r="J225" i="73"/>
  <c r="J224" i="73"/>
  <c r="J223" i="73"/>
  <c r="J222" i="73"/>
  <c r="J221" i="73"/>
  <c r="J220" i="73"/>
  <c r="J219" i="73"/>
  <c r="J218" i="73"/>
  <c r="J217" i="73"/>
  <c r="J216" i="73"/>
  <c r="J215" i="73"/>
  <c r="J214" i="73"/>
  <c r="J213" i="73"/>
  <c r="J212" i="73"/>
  <c r="J211" i="73"/>
  <c r="J210" i="73"/>
  <c r="J209" i="73"/>
  <c r="J208" i="73"/>
  <c r="J206" i="73"/>
  <c r="J205" i="73"/>
  <c r="J204" i="73"/>
  <c r="J203" i="73"/>
  <c r="J202" i="73"/>
  <c r="J201" i="73"/>
  <c r="J199" i="73"/>
  <c r="J198" i="73"/>
  <c r="J197" i="73"/>
  <c r="J196" i="73"/>
  <c r="J195" i="73"/>
  <c r="J194" i="73"/>
  <c r="J193" i="73"/>
  <c r="J192" i="73"/>
  <c r="J191" i="73"/>
  <c r="J190" i="73"/>
  <c r="J189" i="73"/>
  <c r="J188" i="73"/>
  <c r="J187" i="73"/>
  <c r="J186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2" i="73"/>
  <c r="J131" i="73"/>
  <c r="J130" i="73"/>
  <c r="J128" i="73"/>
  <c r="J127" i="73"/>
  <c r="J126" i="73"/>
  <c r="J125" i="73"/>
  <c r="J124" i="73"/>
  <c r="J123" i="73"/>
  <c r="J122" i="73"/>
  <c r="J121" i="73"/>
  <c r="J120" i="73"/>
  <c r="J119" i="73"/>
  <c r="J117" i="73"/>
  <c r="J116" i="73"/>
  <c r="J115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4" i="73"/>
  <c r="J83" i="73"/>
  <c r="J82" i="73"/>
  <c r="J81" i="73"/>
  <c r="J79" i="73"/>
  <c r="J78" i="73"/>
  <c r="J77" i="73"/>
  <c r="J76" i="73"/>
  <c r="J75" i="73"/>
  <c r="J74" i="73"/>
  <c r="J73" i="73"/>
  <c r="J72" i="73"/>
  <c r="J71" i="73"/>
  <c r="J70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6" i="73"/>
  <c r="J55" i="73"/>
  <c r="J54" i="73"/>
  <c r="J53" i="73"/>
  <c r="J52" i="73"/>
  <c r="J50" i="73"/>
  <c r="J49" i="73"/>
  <c r="J48" i="73"/>
  <c r="J47" i="73"/>
  <c r="J46" i="73"/>
  <c r="J45" i="73"/>
  <c r="J44" i="73"/>
  <c r="J43" i="73"/>
  <c r="J42" i="73"/>
  <c r="J40" i="73"/>
  <c r="J39" i="73"/>
  <c r="J38" i="73"/>
  <c r="J37" i="73"/>
  <c r="J35" i="73"/>
  <c r="J34" i="73"/>
  <c r="J33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7" i="73"/>
  <c r="J16" i="73"/>
  <c r="J15" i="73"/>
  <c r="J14" i="73"/>
  <c r="J13" i="73"/>
  <c r="J12" i="73"/>
  <c r="J11" i="73"/>
  <c r="L89" i="72"/>
  <c r="L88" i="72"/>
  <c r="L86" i="72"/>
  <c r="L85" i="72"/>
  <c r="L84" i="72"/>
  <c r="L83" i="72"/>
  <c r="L82" i="72"/>
  <c r="L81" i="72"/>
  <c r="L80" i="72"/>
  <c r="L79" i="72"/>
  <c r="L78" i="72"/>
  <c r="L77" i="72"/>
  <c r="L76" i="72"/>
  <c r="L75" i="72"/>
  <c r="L74" i="72"/>
  <c r="L73" i="72"/>
  <c r="L72" i="72"/>
  <c r="L71" i="72"/>
  <c r="L70" i="72"/>
  <c r="L69" i="72"/>
  <c r="L68" i="72"/>
  <c r="L67" i="72"/>
  <c r="L66" i="72"/>
  <c r="L65" i="72"/>
  <c r="L64" i="72"/>
  <c r="L63" i="72"/>
  <c r="L62" i="72"/>
  <c r="L61" i="72"/>
  <c r="L60" i="72"/>
  <c r="L59" i="72"/>
  <c r="L58" i="72"/>
  <c r="L57" i="72"/>
  <c r="L56" i="72"/>
  <c r="L55" i="72"/>
  <c r="L54" i="72"/>
  <c r="L51" i="72"/>
  <c r="L49" i="72"/>
  <c r="L47" i="72"/>
  <c r="L45" i="72"/>
  <c r="L44" i="72"/>
  <c r="L43" i="72"/>
  <c r="L42" i="72"/>
  <c r="L41" i="72"/>
  <c r="L40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8" i="72"/>
  <c r="L17" i="72"/>
  <c r="L16" i="72"/>
  <c r="L15" i="72"/>
  <c r="L13" i="72"/>
  <c r="L12" i="72"/>
  <c r="L11" i="72"/>
  <c r="R32" i="71"/>
  <c r="R31" i="71"/>
  <c r="R30" i="71"/>
  <c r="R29" i="71"/>
  <c r="R24" i="71"/>
  <c r="R23" i="71"/>
  <c r="R27" i="71"/>
  <c r="R26" i="71"/>
  <c r="R20" i="71"/>
  <c r="R19" i="71"/>
  <c r="R18" i="71"/>
  <c r="R17" i="71"/>
  <c r="R16" i="71"/>
  <c r="R15" i="71"/>
  <c r="R14" i="71"/>
  <c r="R13" i="71"/>
  <c r="R12" i="71"/>
  <c r="R11" i="71"/>
  <c r="O158" i="69"/>
  <c r="O157" i="69"/>
  <c r="O156" i="69"/>
  <c r="O155" i="69"/>
  <c r="O154" i="69"/>
  <c r="O153" i="69"/>
  <c r="O152" i="69"/>
  <c r="O151" i="69"/>
  <c r="O150" i="69"/>
  <c r="O149" i="69"/>
  <c r="O148" i="69"/>
  <c r="O147" i="69"/>
  <c r="O146" i="69"/>
  <c r="O145" i="69"/>
  <c r="O144" i="69"/>
  <c r="O143" i="69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7" i="69"/>
  <c r="O16" i="69"/>
  <c r="O15" i="69"/>
  <c r="O14" i="69"/>
  <c r="O12" i="69"/>
  <c r="O11" i="69"/>
  <c r="J19" i="67"/>
  <c r="J18" i="67"/>
  <c r="J17" i="67"/>
  <c r="J16" i="67"/>
  <c r="J15" i="67"/>
  <c r="J14" i="67"/>
  <c r="J13" i="67"/>
  <c r="J12" i="67"/>
  <c r="J11" i="67"/>
  <c r="K17" i="66"/>
  <c r="K16" i="66"/>
  <c r="K15" i="66"/>
  <c r="K14" i="66"/>
  <c r="K13" i="66"/>
  <c r="K12" i="66"/>
  <c r="K11" i="66"/>
  <c r="K20" i="65"/>
  <c r="K19" i="65"/>
  <c r="K18" i="65"/>
  <c r="K17" i="65"/>
  <c r="K15" i="65"/>
  <c r="K14" i="65"/>
  <c r="K13" i="65"/>
  <c r="K12" i="65"/>
  <c r="K11" i="65"/>
  <c r="N26" i="64"/>
  <c r="N25" i="64"/>
  <c r="N24" i="64"/>
  <c r="N23" i="64"/>
  <c r="N22" i="64"/>
  <c r="N20" i="64"/>
  <c r="N19" i="64"/>
  <c r="N18" i="64"/>
  <c r="N17" i="64"/>
  <c r="N16" i="64"/>
  <c r="N15" i="64"/>
  <c r="N14" i="64"/>
  <c r="N13" i="64"/>
  <c r="N12" i="64"/>
  <c r="N11" i="64"/>
  <c r="M73" i="63"/>
  <c r="M72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8" i="63"/>
  <c r="M27" i="63"/>
  <c r="M26" i="63"/>
  <c r="M25" i="63"/>
  <c r="M24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N265" i="62"/>
  <c r="N264" i="62"/>
  <c r="N263" i="62"/>
  <c r="N262" i="62"/>
  <c r="N261" i="62"/>
  <c r="N260" i="62"/>
  <c r="N259" i="62"/>
  <c r="N257" i="62"/>
  <c r="N256" i="62"/>
  <c r="N255" i="62"/>
  <c r="N254" i="62"/>
  <c r="N253" i="62"/>
  <c r="N252" i="62"/>
  <c r="N251" i="62"/>
  <c r="N250" i="62"/>
  <c r="N248" i="62"/>
  <c r="N247" i="62"/>
  <c r="N246" i="62"/>
  <c r="N245" i="62"/>
  <c r="N244" i="62"/>
  <c r="N243" i="62"/>
  <c r="N241" i="62"/>
  <c r="N240" i="62"/>
  <c r="N239" i="62"/>
  <c r="N237" i="62"/>
  <c r="N236" i="62"/>
  <c r="N235" i="62"/>
  <c r="N234" i="62"/>
  <c r="N233" i="62"/>
  <c r="N232" i="62"/>
  <c r="N231" i="62"/>
  <c r="N230" i="62"/>
  <c r="N229" i="62"/>
  <c r="N228" i="62"/>
  <c r="N227" i="62"/>
  <c r="N226" i="62"/>
  <c r="N225" i="62"/>
  <c r="N224" i="62"/>
  <c r="N223" i="62"/>
  <c r="N222" i="62"/>
  <c r="N221" i="62"/>
  <c r="N220" i="62"/>
  <c r="N219" i="62"/>
  <c r="N218" i="62"/>
  <c r="N216" i="62"/>
  <c r="N215" i="62"/>
  <c r="N214" i="62"/>
  <c r="N213" i="62"/>
  <c r="N212" i="62"/>
  <c r="N211" i="62"/>
  <c r="N210" i="62"/>
  <c r="N209" i="62"/>
  <c r="N208" i="62"/>
  <c r="N207" i="62"/>
  <c r="N206" i="62"/>
  <c r="N258" i="62"/>
  <c r="N205" i="62"/>
  <c r="N204" i="62"/>
  <c r="N249" i="62"/>
  <c r="N203" i="62"/>
  <c r="N202" i="62"/>
  <c r="N201" i="62"/>
  <c r="N200" i="62"/>
  <c r="N242" i="62"/>
  <c r="N199" i="62"/>
  <c r="N198" i="62"/>
  <c r="N197" i="62"/>
  <c r="N196" i="62"/>
  <c r="N195" i="62"/>
  <c r="N194" i="62"/>
  <c r="N238" i="62"/>
  <c r="N193" i="62"/>
  <c r="N192" i="62"/>
  <c r="N191" i="62"/>
  <c r="N190" i="62"/>
  <c r="N189" i="62"/>
  <c r="N188" i="62"/>
  <c r="N187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7" i="62"/>
  <c r="N146" i="62"/>
  <c r="N145" i="62"/>
  <c r="N144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4" i="62"/>
  <c r="N123" i="62"/>
  <c r="N122" i="62"/>
  <c r="N121" i="62"/>
  <c r="N120" i="62"/>
  <c r="N119" i="62"/>
  <c r="N118" i="62"/>
  <c r="N117" i="62"/>
  <c r="N116" i="62"/>
  <c r="N115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7" i="62"/>
  <c r="N46" i="62"/>
  <c r="N45" i="62"/>
  <c r="N44" i="62"/>
  <c r="N43" i="62"/>
  <c r="N42" i="62"/>
  <c r="N41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48" i="59"/>
  <c r="Q47" i="59"/>
  <c r="Q46" i="59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K28" i="58" l="1"/>
  <c r="K57" i="58"/>
  <c r="K34" i="58"/>
  <c r="K56" i="58"/>
  <c r="K45" i="58"/>
  <c r="K60" i="58"/>
  <c r="K64" i="58"/>
  <c r="K40" i="58"/>
  <c r="K32" i="58"/>
  <c r="K20" i="58"/>
  <c r="K36" i="58"/>
  <c r="K19" i="58"/>
  <c r="K55" i="58"/>
  <c r="K24" i="58"/>
  <c r="K41" i="58"/>
  <c r="K38" i="58"/>
  <c r="K37" i="58"/>
  <c r="K53" i="58"/>
  <c r="K21" i="58"/>
  <c r="K12" i="58"/>
  <c r="K16" i="58"/>
  <c r="K39" i="58"/>
  <c r="K54" i="58"/>
  <c r="K49" i="58"/>
  <c r="K66" i="58"/>
  <c r="K46" i="58"/>
  <c r="K65" i="58"/>
  <c r="K51" i="58"/>
  <c r="K15" i="58"/>
  <c r="K50" i="58"/>
  <c r="K43" i="58"/>
  <c r="K17" i="58"/>
  <c r="K10" i="58"/>
  <c r="K27" i="58"/>
  <c r="K42" i="58"/>
  <c r="K26" i="58"/>
  <c r="K14" i="58"/>
  <c r="K30" i="58"/>
  <c r="K13" i="58"/>
  <c r="K58" i="58"/>
  <c r="K33" i="58"/>
  <c r="K48" i="58"/>
  <c r="K18" i="58"/>
  <c r="K52" i="58"/>
  <c r="K25" i="58"/>
  <c r="K29" i="58"/>
  <c r="K59" i="58"/>
  <c r="K44" i="58"/>
  <c r="K31" i="58"/>
  <c r="K35" i="58"/>
  <c r="K47" i="58"/>
  <c r="C11" i="88"/>
  <c r="K23" i="58"/>
  <c r="K11" i="58"/>
  <c r="C10" i="88" l="1"/>
  <c r="C42" i="88" l="1"/>
  <c r="L63" i="58" l="1"/>
  <c r="L62" i="58"/>
  <c r="K129" i="73"/>
  <c r="R189" i="78"/>
  <c r="K449" i="76"/>
  <c r="R160" i="78"/>
  <c r="D42" i="88"/>
  <c r="R193" i="78"/>
  <c r="K326" i="76"/>
  <c r="I35" i="80"/>
  <c r="O13" i="79"/>
  <c r="K459" i="76"/>
  <c r="K214" i="73"/>
  <c r="R258" i="78"/>
  <c r="K184" i="76"/>
  <c r="I28" i="80"/>
  <c r="R23" i="78"/>
  <c r="R28" i="78"/>
  <c r="R186" i="78"/>
  <c r="K446" i="76"/>
  <c r="M50" i="72"/>
  <c r="D30" i="88"/>
  <c r="D18" i="88"/>
  <c r="D28" i="88"/>
  <c r="R274" i="78"/>
  <c r="S22" i="71"/>
  <c r="R242" i="78"/>
  <c r="R50" i="78"/>
  <c r="R268" i="78"/>
  <c r="R167" i="78"/>
  <c r="R54" i="78"/>
  <c r="R198" i="78"/>
  <c r="R248" i="78"/>
  <c r="K442" i="76"/>
  <c r="K93" i="76"/>
  <c r="R31" i="78"/>
  <c r="K180" i="76"/>
  <c r="R170" i="78"/>
  <c r="K184" i="73"/>
  <c r="R194" i="78"/>
  <c r="K317" i="73"/>
  <c r="R99" i="78"/>
  <c r="K311" i="76"/>
  <c r="P90" i="69"/>
  <c r="K77" i="76"/>
  <c r="K242" i="76"/>
  <c r="L13" i="66"/>
  <c r="R140" i="78"/>
  <c r="K419" i="76"/>
  <c r="R191" i="78"/>
  <c r="R305" i="78"/>
  <c r="I39" i="80"/>
  <c r="R139" i="78"/>
  <c r="K201" i="76"/>
  <c r="R250" i="78"/>
  <c r="K270" i="76"/>
  <c r="R107" i="78"/>
  <c r="K282" i="73"/>
  <c r="K444" i="76"/>
  <c r="K70" i="76"/>
  <c r="R312" i="78"/>
  <c r="R122" i="78"/>
  <c r="K347" i="76"/>
  <c r="R144" i="78"/>
  <c r="R287" i="78"/>
  <c r="I21" i="80"/>
  <c r="R85" i="78"/>
  <c r="K183" i="76"/>
  <c r="R180" i="78"/>
  <c r="K252" i="76"/>
  <c r="R77" i="78"/>
  <c r="K262" i="73"/>
  <c r="K389" i="76"/>
  <c r="K52" i="76"/>
  <c r="R202" i="78"/>
  <c r="R32" i="78"/>
  <c r="K329" i="76"/>
  <c r="R126" i="78"/>
  <c r="R269" i="78"/>
  <c r="M48" i="72"/>
  <c r="R150" i="78"/>
  <c r="R162" i="78"/>
  <c r="R311" i="78"/>
  <c r="R119" i="78"/>
  <c r="I27" i="80"/>
  <c r="R156" i="78"/>
  <c r="R105" i="78"/>
  <c r="R211" i="78"/>
  <c r="R109" i="78"/>
  <c r="K364" i="76"/>
  <c r="K463" i="76"/>
  <c r="K76" i="76"/>
  <c r="R237" i="78"/>
  <c r="K368" i="76"/>
  <c r="K283" i="76"/>
  <c r="R147" i="78"/>
  <c r="R155" i="78"/>
  <c r="P13" i="69"/>
  <c r="R114" i="78"/>
  <c r="R118" i="78"/>
  <c r="R275" i="78"/>
  <c r="R83" i="78"/>
  <c r="M14" i="72"/>
  <c r="O18" i="79"/>
  <c r="K394" i="76"/>
  <c r="R313" i="78"/>
  <c r="K380" i="76"/>
  <c r="R141" i="78"/>
  <c r="R289" i="78"/>
  <c r="K187" i="76"/>
  <c r="K302" i="73"/>
  <c r="I49" i="80"/>
  <c r="R42" i="78"/>
  <c r="R46" i="78"/>
  <c r="R204" i="78"/>
  <c r="K465" i="76"/>
  <c r="R236" i="78"/>
  <c r="O11" i="79"/>
  <c r="K450" i="76"/>
  <c r="R235" i="78"/>
  <c r="K376" i="76"/>
  <c r="K219" i="76"/>
  <c r="R143" i="78"/>
  <c r="K303" i="73"/>
  <c r="D22" i="88"/>
  <c r="R283" i="78"/>
  <c r="I46" i="80"/>
  <c r="R39" i="78"/>
  <c r="K10" i="81"/>
  <c r="I10" i="80"/>
  <c r="K460" i="76"/>
  <c r="K464" i="76"/>
  <c r="D13" i="88"/>
  <c r="D12" i="88"/>
  <c r="P19" i="69"/>
  <c r="R96" i="78"/>
  <c r="M53" i="72"/>
  <c r="R306" i="78"/>
  <c r="I22" i="80"/>
  <c r="R265" i="78"/>
  <c r="R13" i="78"/>
  <c r="R276" i="78"/>
  <c r="K61" i="76"/>
  <c r="K324" i="76"/>
  <c r="K112" i="76"/>
  <c r="K299" i="73"/>
  <c r="K304" i="76"/>
  <c r="K195" i="76"/>
  <c r="R94" i="78"/>
  <c r="K339" i="76"/>
  <c r="K295" i="76"/>
  <c r="K115" i="73"/>
  <c r="K301" i="73"/>
  <c r="K172" i="76"/>
  <c r="K74" i="73"/>
  <c r="K161" i="73"/>
  <c r="K340" i="76"/>
  <c r="R259" i="78"/>
  <c r="K362" i="76"/>
  <c r="R123" i="78"/>
  <c r="R168" i="78"/>
  <c r="K169" i="76"/>
  <c r="K284" i="73"/>
  <c r="K220" i="76"/>
  <c r="K54" i="76"/>
  <c r="R49" i="78"/>
  <c r="K285" i="76"/>
  <c r="R159" i="78"/>
  <c r="K181" i="73"/>
  <c r="R41" i="78"/>
  <c r="K247" i="76"/>
  <c r="R255" i="78"/>
  <c r="K386" i="76"/>
  <c r="K301" i="76"/>
  <c r="R200" i="78"/>
  <c r="R206" i="78"/>
  <c r="R307" i="78"/>
  <c r="R209" i="78"/>
  <c r="D14" i="88"/>
  <c r="D20" i="88"/>
  <c r="K205" i="76"/>
  <c r="K111" i="76"/>
  <c r="R177" i="78"/>
  <c r="K191" i="73"/>
  <c r="R278" i="78"/>
  <c r="R86" i="78"/>
  <c r="R252" i="78"/>
  <c r="K383" i="76"/>
  <c r="R285" i="78"/>
  <c r="R219" i="78"/>
  <c r="K350" i="76"/>
  <c r="K265" i="76"/>
  <c r="R129" i="78"/>
  <c r="R133" i="78"/>
  <c r="R309" i="78"/>
  <c r="K441" i="76"/>
  <c r="R163" i="78"/>
  <c r="I30" i="80"/>
  <c r="D33" i="88"/>
  <c r="I19" i="80"/>
  <c r="P10" i="93"/>
  <c r="K410" i="76"/>
  <c r="K268" i="73"/>
  <c r="R161" i="78"/>
  <c r="K323" i="73"/>
  <c r="R240" i="78"/>
  <c r="K181" i="76"/>
  <c r="K87" i="76"/>
  <c r="K351" i="76"/>
  <c r="K210" i="76"/>
  <c r="K294" i="73"/>
  <c r="M78" i="72"/>
  <c r="K86" i="73"/>
  <c r="K175" i="73"/>
  <c r="M30" i="72"/>
  <c r="K12" i="81"/>
  <c r="R288" i="78"/>
  <c r="O14" i="79"/>
  <c r="R210" i="78"/>
  <c r="K431" i="76"/>
  <c r="R166" i="78"/>
  <c r="K43" i="76"/>
  <c r="K402" i="76"/>
  <c r="K94" i="76"/>
  <c r="K281" i="73"/>
  <c r="K280" i="76"/>
  <c r="K177" i="76"/>
  <c r="R70" i="78"/>
  <c r="D21" i="88"/>
  <c r="I20" i="80"/>
  <c r="D32" i="88"/>
  <c r="R57" i="78"/>
  <c r="R61" i="78"/>
  <c r="R90" i="78"/>
  <c r="I42" i="80"/>
  <c r="R279" i="78"/>
  <c r="R66" i="78"/>
  <c r="K97" i="76"/>
  <c r="L16" i="74"/>
  <c r="R76" i="78"/>
  <c r="M87" i="72"/>
  <c r="D41" i="88"/>
  <c r="K430" i="76"/>
  <c r="D27" i="88"/>
  <c r="I11" i="80"/>
  <c r="R175" i="78"/>
  <c r="I54" i="80"/>
  <c r="R229" i="78"/>
  <c r="I25" i="80"/>
  <c r="R20" i="78"/>
  <c r="D38" i="88"/>
  <c r="R199" i="78"/>
  <c r="K332" i="76"/>
  <c r="R217" i="78"/>
  <c r="R316" i="78"/>
  <c r="R254" i="78"/>
  <c r="R190" i="78"/>
  <c r="R243" i="78"/>
  <c r="R89" i="78"/>
  <c r="K343" i="76"/>
  <c r="R238" i="78"/>
  <c r="R176" i="78"/>
  <c r="K447" i="76"/>
  <c r="K73" i="76"/>
  <c r="I13" i="80"/>
  <c r="K196" i="76"/>
  <c r="K102" i="76"/>
  <c r="K189" i="76"/>
  <c r="P46" i="69"/>
  <c r="P93" i="69"/>
  <c r="K78" i="76"/>
  <c r="N55" i="63"/>
  <c r="I15" i="80"/>
  <c r="I12" i="80"/>
  <c r="D34" i="88"/>
  <c r="R300" i="78"/>
  <c r="I34" i="80"/>
  <c r="K356" i="76"/>
  <c r="K250" i="73"/>
  <c r="R63" i="78"/>
  <c r="K285" i="73"/>
  <c r="D16" i="88"/>
  <c r="K163" i="76"/>
  <c r="R296" i="78"/>
  <c r="R104" i="78"/>
  <c r="R270" i="78"/>
  <c r="K401" i="76"/>
  <c r="R303" i="78"/>
  <c r="K434" i="76"/>
  <c r="R251" i="78"/>
  <c r="R169" i="78"/>
  <c r="R247" i="78"/>
  <c r="K326" i="73"/>
  <c r="K228" i="73"/>
  <c r="K307" i="76"/>
  <c r="M52" i="72"/>
  <c r="R132" i="78"/>
  <c r="R136" i="78"/>
  <c r="R293" i="78"/>
  <c r="R101" i="78"/>
  <c r="O19" i="79"/>
  <c r="R260" i="78"/>
  <c r="R267" i="78"/>
  <c r="O16" i="79"/>
  <c r="K288" i="76"/>
  <c r="R45" i="78"/>
  <c r="K261" i="73"/>
  <c r="K414" i="76"/>
  <c r="R262" i="78"/>
  <c r="R225" i="78"/>
  <c r="R110" i="78"/>
  <c r="K55" i="76"/>
  <c r="K178" i="76"/>
  <c r="D26" i="88"/>
  <c r="R111" i="78"/>
  <c r="R17" i="78"/>
  <c r="R87" i="78"/>
  <c r="O10" i="79"/>
  <c r="K232" i="73"/>
  <c r="R80" i="78"/>
  <c r="K144" i="76"/>
  <c r="R24" i="78"/>
  <c r="K159" i="76"/>
  <c r="K277" i="76"/>
  <c r="K66" i="76"/>
  <c r="R82" i="78"/>
  <c r="R97" i="78"/>
  <c r="K13" i="81"/>
  <c r="R315" i="78"/>
  <c r="I38" i="80"/>
  <c r="K194" i="73"/>
  <c r="K353" i="76"/>
  <c r="K247" i="73"/>
  <c r="D35" i="88"/>
  <c r="K127" i="76"/>
  <c r="K33" i="76"/>
  <c r="R207" i="78"/>
  <c r="R221" i="78"/>
  <c r="R290" i="78"/>
  <c r="R246" i="78"/>
  <c r="R297" i="78"/>
  <c r="R146" i="78"/>
  <c r="K172" i="73"/>
  <c r="M46" i="72"/>
  <c r="O17" i="79"/>
  <c r="I40" i="80"/>
  <c r="O12" i="79"/>
  <c r="R33" i="78"/>
  <c r="R84" i="78"/>
  <c r="K79" i="76"/>
  <c r="K378" i="76"/>
  <c r="K130" i="76"/>
  <c r="K319" i="73"/>
  <c r="K358" i="76"/>
  <c r="K316" i="76"/>
  <c r="R124" i="78"/>
  <c r="K451" i="76"/>
  <c r="M57" i="72"/>
  <c r="P27" i="69"/>
  <c r="K355" i="76"/>
  <c r="K281" i="76"/>
  <c r="K255" i="73"/>
  <c r="K375" i="76"/>
  <c r="P148" i="69"/>
  <c r="K253" i="76"/>
  <c r="K102" i="73"/>
  <c r="K266" i="73"/>
  <c r="N19" i="63"/>
  <c r="P128" i="69"/>
  <c r="P126" i="69"/>
  <c r="N35" i="63"/>
  <c r="O75" i="62"/>
  <c r="N45" i="63"/>
  <c r="O23" i="64"/>
  <c r="R310" i="78"/>
  <c r="K259" i="73"/>
  <c r="K27" i="76"/>
  <c r="S11" i="71"/>
  <c r="R38" i="78"/>
  <c r="K55" i="73"/>
  <c r="R16" i="78"/>
  <c r="K298" i="73"/>
  <c r="K391" i="76"/>
  <c r="P141" i="69"/>
  <c r="K99" i="76"/>
  <c r="O14" i="64"/>
  <c r="K22" i="73"/>
  <c r="K103" i="73"/>
  <c r="O15" i="62"/>
  <c r="I33" i="80"/>
  <c r="I44" i="80"/>
  <c r="K72" i="76"/>
  <c r="K443" i="76"/>
  <c r="K35" i="76"/>
  <c r="K254" i="73"/>
  <c r="R137" i="78"/>
  <c r="R230" i="78"/>
  <c r="K461" i="76"/>
  <c r="R165" i="78"/>
  <c r="K297" i="73"/>
  <c r="R314" i="78"/>
  <c r="R65" i="78"/>
  <c r="K344" i="76"/>
  <c r="K413" i="76"/>
  <c r="K319" i="76"/>
  <c r="K309" i="76"/>
  <c r="K435" i="76"/>
  <c r="K36" i="76"/>
  <c r="K259" i="76"/>
  <c r="K51" i="76"/>
  <c r="K160" i="76"/>
  <c r="K428" i="76"/>
  <c r="K229" i="76"/>
  <c r="R231" i="78"/>
  <c r="R264" i="78"/>
  <c r="R187" i="78"/>
  <c r="K433" i="76"/>
  <c r="K291" i="76"/>
  <c r="R56" i="78"/>
  <c r="K411" i="76"/>
  <c r="R182" i="78"/>
  <c r="K18" i="76"/>
  <c r="R263" i="78"/>
  <c r="K404" i="76"/>
  <c r="R75" i="78"/>
  <c r="D19" i="88"/>
  <c r="D40" i="88"/>
  <c r="R151" i="78"/>
  <c r="I32" i="80"/>
  <c r="K273" i="76"/>
  <c r="R181" i="78"/>
  <c r="I51" i="80"/>
  <c r="R157" i="78"/>
  <c r="I37" i="80"/>
  <c r="K359" i="76"/>
  <c r="R10" i="78"/>
  <c r="K288" i="73"/>
  <c r="R192" i="78"/>
  <c r="L18" i="74"/>
  <c r="I31" i="80"/>
  <c r="K199" i="76"/>
  <c r="K229" i="73"/>
  <c r="K214" i="76"/>
  <c r="K238" i="73"/>
  <c r="N64" i="63"/>
  <c r="K239" i="76"/>
  <c r="K26" i="76"/>
  <c r="K213" i="73"/>
  <c r="K381" i="76"/>
  <c r="L12" i="75"/>
  <c r="O260" i="62"/>
  <c r="K256" i="73"/>
  <c r="M63" i="72"/>
  <c r="K82" i="76"/>
  <c r="K68" i="76"/>
  <c r="O178" i="62"/>
  <c r="K209" i="73"/>
  <c r="K322" i="76"/>
  <c r="R62" i="78"/>
  <c r="K167" i="76"/>
  <c r="L14" i="74"/>
  <c r="K264" i="76"/>
  <c r="K427" i="76"/>
  <c r="K417" i="76"/>
  <c r="K118" i="76"/>
  <c r="P124" i="69"/>
  <c r="K211" i="76"/>
  <c r="K371" i="76"/>
  <c r="K116" i="76"/>
  <c r="N16" i="63"/>
  <c r="K216" i="73"/>
  <c r="M80" i="72"/>
  <c r="R174" i="78"/>
  <c r="R188" i="78"/>
  <c r="R131" i="78"/>
  <c r="K88" i="76"/>
  <c r="K63" i="73"/>
  <c r="M65" i="72"/>
  <c r="R218" i="78"/>
  <c r="R59" i="78"/>
  <c r="K390" i="76"/>
  <c r="K69" i="76"/>
  <c r="K300" i="76"/>
  <c r="R60" i="78"/>
  <c r="R115" i="78"/>
  <c r="R134" i="78"/>
  <c r="I16" i="80"/>
  <c r="R35" i="78"/>
  <c r="K57" i="76"/>
  <c r="K202" i="76"/>
  <c r="K264" i="73"/>
  <c r="K145" i="76"/>
  <c r="P12" i="93"/>
  <c r="K279" i="73"/>
  <c r="R152" i="78"/>
  <c r="R196" i="78"/>
  <c r="R308" i="78"/>
  <c r="D39" i="88"/>
  <c r="R302" i="78"/>
  <c r="R55" i="78"/>
  <c r="K165" i="76"/>
  <c r="R130" i="78"/>
  <c r="K234" i="76"/>
  <c r="R53" i="78"/>
  <c r="K244" i="73"/>
  <c r="K338" i="76"/>
  <c r="R12" i="78"/>
  <c r="K310" i="76"/>
  <c r="R108" i="78"/>
  <c r="R233" i="78"/>
  <c r="R284" i="78"/>
  <c r="R34" i="78"/>
  <c r="K147" i="76"/>
  <c r="R271" i="78"/>
  <c r="P11" i="93"/>
  <c r="R272" i="78"/>
  <c r="R228" i="78"/>
  <c r="R261" i="78"/>
  <c r="R113" i="78"/>
  <c r="K397" i="76"/>
  <c r="I29" i="80"/>
  <c r="K211" i="73"/>
  <c r="R48" i="78"/>
  <c r="K91" i="76"/>
  <c r="R135" i="78"/>
  <c r="L11" i="74"/>
  <c r="K81" i="76"/>
  <c r="M29" i="72"/>
  <c r="R116" i="78"/>
  <c r="K93" i="73"/>
  <c r="R95" i="78"/>
  <c r="K16" i="76"/>
  <c r="K331" i="76"/>
  <c r="M11" i="72"/>
  <c r="K153" i="76"/>
  <c r="P14" i="69"/>
  <c r="K81" i="73"/>
  <c r="K123" i="73"/>
  <c r="O52" i="62"/>
  <c r="K258" i="76"/>
  <c r="L11" i="75"/>
  <c r="O158" i="62"/>
  <c r="K119" i="73"/>
  <c r="K327" i="73"/>
  <c r="K154" i="73"/>
  <c r="K105" i="76"/>
  <c r="K48" i="76"/>
  <c r="K89" i="76"/>
  <c r="K248" i="73"/>
  <c r="K294" i="76"/>
  <c r="K193" i="73"/>
  <c r="R68" i="78"/>
  <c r="R153" i="78"/>
  <c r="K237" i="76"/>
  <c r="R73" i="78"/>
  <c r="K204" i="73"/>
  <c r="K290" i="76"/>
  <c r="K173" i="76"/>
  <c r="R36" i="78"/>
  <c r="K314" i="76"/>
  <c r="K162" i="76"/>
  <c r="R222" i="78"/>
  <c r="K192" i="76"/>
  <c r="R100" i="78"/>
  <c r="R249" i="78"/>
  <c r="R282" i="78"/>
  <c r="R205" i="78"/>
  <c r="K289" i="76"/>
  <c r="K267" i="73"/>
  <c r="K58" i="76"/>
  <c r="R281" i="78"/>
  <c r="K37" i="76"/>
  <c r="R98" i="78"/>
  <c r="K426" i="76"/>
  <c r="R291" i="78"/>
  <c r="R239" i="78"/>
  <c r="D17" i="88"/>
  <c r="R298" i="78"/>
  <c r="D29" i="88"/>
  <c r="K268" i="76"/>
  <c r="K39" i="76"/>
  <c r="K369" i="76"/>
  <c r="K126" i="76"/>
  <c r="R173" i="78"/>
  <c r="K325" i="76"/>
  <c r="R74" i="78"/>
  <c r="R64" i="78"/>
  <c r="R29" i="78"/>
  <c r="K416" i="76"/>
  <c r="R244" i="78"/>
  <c r="D31" i="88"/>
  <c r="K244" i="76"/>
  <c r="K20" i="76"/>
  <c r="K313" i="76"/>
  <c r="K457" i="76"/>
  <c r="I47" i="80"/>
  <c r="I24" i="80"/>
  <c r="R277" i="78"/>
  <c r="K255" i="76"/>
  <c r="K456" i="76"/>
  <c r="K306" i="76"/>
  <c r="R203" i="78"/>
  <c r="K320" i="73"/>
  <c r="K109" i="76"/>
  <c r="K393" i="76"/>
  <c r="K360" i="76"/>
  <c r="N33" i="63"/>
  <c r="K226" i="76"/>
  <c r="S12" i="71"/>
  <c r="K274" i="76"/>
  <c r="R227" i="78"/>
  <c r="K170" i="76"/>
  <c r="N51" i="63"/>
  <c r="K240" i="73"/>
  <c r="K37" i="73"/>
  <c r="M74" i="72"/>
  <c r="P85" i="69"/>
  <c r="M55" i="72"/>
  <c r="K12" i="73"/>
  <c r="K100" i="73"/>
  <c r="K70" i="73"/>
  <c r="N14" i="63"/>
  <c r="P136" i="69"/>
  <c r="R301" i="78"/>
  <c r="R294" i="78"/>
  <c r="R234" i="78"/>
  <c r="K438" i="76"/>
  <c r="I23" i="80"/>
  <c r="K300" i="73"/>
  <c r="K331" i="73"/>
  <c r="K230" i="73"/>
  <c r="R78" i="78"/>
  <c r="R172" i="78"/>
  <c r="K418" i="76"/>
  <c r="K392" i="76"/>
  <c r="R128" i="78"/>
  <c r="K84" i="76"/>
  <c r="R216" i="78"/>
  <c r="I48" i="80"/>
  <c r="R154" i="78"/>
  <c r="R195" i="78"/>
  <c r="K151" i="76"/>
  <c r="I52" i="80"/>
  <c r="K265" i="73"/>
  <c r="K341" i="76"/>
  <c r="K379" i="76"/>
  <c r="R304" i="78"/>
  <c r="K282" i="76"/>
  <c r="R224" i="78"/>
  <c r="R93" i="78"/>
  <c r="K453" i="76"/>
  <c r="R69" i="78"/>
  <c r="R120" i="78"/>
  <c r="K133" i="76"/>
  <c r="K249" i="73"/>
  <c r="K166" i="76"/>
  <c r="K17" i="76"/>
  <c r="K458" i="76"/>
  <c r="K249" i="76"/>
  <c r="L17" i="74"/>
  <c r="K11" i="81"/>
  <c r="R79" i="78"/>
  <c r="I43" i="80"/>
  <c r="R51" i="78"/>
  <c r="R102" i="78"/>
  <c r="K115" i="76"/>
  <c r="R158" i="78"/>
  <c r="O15" i="79"/>
  <c r="R220" i="78"/>
  <c r="R72" i="78"/>
  <c r="R215" i="78"/>
  <c r="R266" i="78"/>
  <c r="R11" i="78"/>
  <c r="K129" i="76"/>
  <c r="R52" i="78"/>
  <c r="K198" i="76"/>
  <c r="K452" i="76"/>
  <c r="K208" i="73"/>
  <c r="K123" i="76"/>
  <c r="K120" i="76"/>
  <c r="K143" i="76"/>
  <c r="K19" i="76"/>
  <c r="K429" i="76"/>
  <c r="K218" i="73"/>
  <c r="K276" i="73"/>
  <c r="R112" i="78"/>
  <c r="K162" i="73"/>
  <c r="K101" i="76"/>
  <c r="K327" i="76"/>
  <c r="P66" i="69"/>
  <c r="K205" i="73"/>
  <c r="K88" i="73"/>
  <c r="O203" i="62"/>
  <c r="P111" i="69"/>
  <c r="P49" i="69"/>
  <c r="P152" i="69"/>
  <c r="K312" i="73"/>
  <c r="K110" i="76"/>
  <c r="R25" i="78"/>
  <c r="R21" i="78"/>
  <c r="K365" i="76"/>
  <c r="R253" i="78"/>
  <c r="K241" i="76"/>
  <c r="K303" i="76"/>
  <c r="R125" i="78"/>
  <c r="I41" i="80"/>
  <c r="R214" i="78"/>
  <c r="D23" i="88"/>
  <c r="K75" i="76"/>
  <c r="I14" i="80"/>
  <c r="K298" i="76"/>
  <c r="R30" i="78"/>
  <c r="R257" i="78"/>
  <c r="R201" i="78"/>
  <c r="D25" i="88"/>
  <c r="R138" i="78"/>
  <c r="K25" i="76"/>
  <c r="K407" i="76"/>
  <c r="K336" i="76"/>
  <c r="R241" i="78"/>
  <c r="K267" i="76"/>
  <c r="R43" i="78"/>
  <c r="K174" i="76"/>
  <c r="K422" i="76"/>
  <c r="R47" i="78"/>
  <c r="D36" i="88"/>
  <c r="K395" i="76"/>
  <c r="R208" i="78"/>
  <c r="L13" i="75"/>
  <c r="D15" i="88"/>
  <c r="K40" i="76"/>
  <c r="K246" i="73"/>
  <c r="K238" i="76"/>
  <c r="K141" i="76"/>
  <c r="R273" i="78"/>
  <c r="R178" i="78"/>
  <c r="R213" i="78"/>
  <c r="P13" i="93"/>
  <c r="K377" i="76"/>
  <c r="R226" i="78"/>
  <c r="K307" i="73"/>
  <c r="R299" i="78"/>
  <c r="K445" i="76"/>
  <c r="I53" i="80"/>
  <c r="K398" i="76"/>
  <c r="R179" i="78"/>
  <c r="I26" i="80"/>
  <c r="K223" i="76"/>
  <c r="K322" i="73"/>
  <c r="K262" i="76"/>
  <c r="K90" i="76"/>
  <c r="R103" i="78"/>
  <c r="K346" i="76"/>
  <c r="R171" i="78"/>
  <c r="I17" i="80"/>
  <c r="K135" i="73"/>
  <c r="K47" i="73"/>
  <c r="K313" i="73"/>
  <c r="P117" i="69"/>
  <c r="K171" i="76"/>
  <c r="K100" i="76"/>
  <c r="K48" i="73"/>
  <c r="R71" i="78"/>
  <c r="L12" i="74"/>
  <c r="K254" i="76"/>
  <c r="M13" i="72"/>
  <c r="L12" i="66"/>
  <c r="O96" i="62"/>
  <c r="K137" i="73"/>
  <c r="K20" i="73"/>
  <c r="O183" i="62"/>
  <c r="M42" i="72"/>
  <c r="K11" i="73"/>
  <c r="K357" i="76"/>
  <c r="K142" i="76"/>
  <c r="K178" i="73"/>
  <c r="N24" i="63"/>
  <c r="K185" i="76"/>
  <c r="K308" i="73"/>
  <c r="K143" i="73"/>
  <c r="K287" i="76"/>
  <c r="M83" i="72"/>
  <c r="K220" i="73"/>
  <c r="K306" i="73"/>
  <c r="K440" i="76"/>
  <c r="M40" i="72"/>
  <c r="K140" i="73"/>
  <c r="N44" i="63"/>
  <c r="P74" i="69"/>
  <c r="K14" i="76"/>
  <c r="K30" i="76"/>
  <c r="K318" i="73"/>
  <c r="K164" i="73"/>
  <c r="K240" i="76"/>
  <c r="K57" i="73"/>
  <c r="K415" i="76"/>
  <c r="K387" i="76"/>
  <c r="K125" i="73"/>
  <c r="K330" i="73"/>
  <c r="K215" i="76"/>
  <c r="O19" i="64"/>
  <c r="K110" i="73"/>
  <c r="M49" i="72"/>
  <c r="O168" i="62"/>
  <c r="K400" i="76"/>
  <c r="K228" i="76"/>
  <c r="K305" i="76"/>
  <c r="K182" i="76"/>
  <c r="L16" i="75"/>
  <c r="P37" i="69"/>
  <c r="K103" i="76"/>
  <c r="R92" i="78"/>
  <c r="L14" i="75"/>
  <c r="K263" i="76"/>
  <c r="K312" i="76"/>
  <c r="S23" i="71"/>
  <c r="O259" i="62"/>
  <c r="K148" i="76"/>
  <c r="K256" i="76"/>
  <c r="K67" i="76"/>
  <c r="P88" i="69"/>
  <c r="K174" i="73"/>
  <c r="K134" i="76"/>
  <c r="L17" i="75"/>
  <c r="K409" i="76"/>
  <c r="K114" i="76"/>
  <c r="O20" i="64"/>
  <c r="K31" i="76"/>
  <c r="K213" i="76"/>
  <c r="K138" i="76"/>
  <c r="K197" i="76"/>
  <c r="K74" i="76"/>
  <c r="K235" i="73"/>
  <c r="N17" i="63"/>
  <c r="K332" i="73"/>
  <c r="R286" i="78"/>
  <c r="K206" i="73"/>
  <c r="K155" i="76"/>
  <c r="K330" i="76"/>
  <c r="P99" i="69"/>
  <c r="K29" i="76"/>
  <c r="N27" i="63"/>
  <c r="K191" i="76"/>
  <c r="K293" i="73"/>
  <c r="M18" i="72"/>
  <c r="O235" i="62"/>
  <c r="P36" i="69"/>
  <c r="K230" i="76"/>
  <c r="O169" i="62"/>
  <c r="M26" i="72"/>
  <c r="P12" i="69"/>
  <c r="P147" i="69"/>
  <c r="P61" i="69"/>
  <c r="O72" i="62"/>
  <c r="O22" i="62"/>
  <c r="O229" i="62"/>
  <c r="R28" i="59"/>
  <c r="O23" i="62"/>
  <c r="O250" i="62"/>
  <c r="O74" i="62"/>
  <c r="P89" i="69"/>
  <c r="O173" i="62"/>
  <c r="K30" i="73"/>
  <c r="K373" i="76"/>
  <c r="P145" i="69"/>
  <c r="O216" i="62"/>
  <c r="L20" i="65"/>
  <c r="K104" i="76"/>
  <c r="O152" i="62"/>
  <c r="P150" i="69"/>
  <c r="N62" i="63"/>
  <c r="P39" i="69"/>
  <c r="P28" i="69"/>
  <c r="K75" i="73"/>
  <c r="O205" i="62"/>
  <c r="P158" i="69"/>
  <c r="K92" i="73"/>
  <c r="K78" i="73"/>
  <c r="O57" i="62"/>
  <c r="K253" i="73"/>
  <c r="K233" i="73"/>
  <c r="K186" i="73"/>
  <c r="K89" i="73"/>
  <c r="S19" i="71"/>
  <c r="L13" i="65"/>
  <c r="K117" i="76"/>
  <c r="K144" i="73"/>
  <c r="K193" i="76"/>
  <c r="P24" i="69"/>
  <c r="P138" i="69"/>
  <c r="R44" i="78"/>
  <c r="R26" i="78"/>
  <c r="K77" i="73"/>
  <c r="M38" i="72"/>
  <c r="K258" i="73"/>
  <c r="P45" i="69"/>
  <c r="K63" i="76"/>
  <c r="K329" i="73"/>
  <c r="M88" i="72"/>
  <c r="R223" i="78"/>
  <c r="K198" i="73"/>
  <c r="K146" i="76"/>
  <c r="P87" i="69"/>
  <c r="O82" i="62"/>
  <c r="O60" i="62"/>
  <c r="K334" i="73"/>
  <c r="K11" i="76"/>
  <c r="K263" i="73"/>
  <c r="K146" i="73"/>
  <c r="K186" i="76"/>
  <c r="K21" i="73"/>
  <c r="K382" i="76"/>
  <c r="K271" i="76"/>
  <c r="K105" i="73"/>
  <c r="R280" i="78"/>
  <c r="K161" i="76"/>
  <c r="N48" i="63"/>
  <c r="K79" i="73"/>
  <c r="L13" i="74"/>
  <c r="K34" i="76"/>
  <c r="K243" i="76"/>
  <c r="K27" i="73"/>
  <c r="K425" i="76"/>
  <c r="K131" i="73"/>
  <c r="K374" i="76"/>
  <c r="K125" i="76"/>
  <c r="K219" i="73"/>
  <c r="M86" i="72"/>
  <c r="K261" i="76"/>
  <c r="R117" i="78"/>
  <c r="R245" i="78"/>
  <c r="K153" i="73"/>
  <c r="K107" i="73"/>
  <c r="K24" i="76"/>
  <c r="P153" i="69"/>
  <c r="K225" i="76"/>
  <c r="K154" i="76"/>
  <c r="K67" i="73"/>
  <c r="R185" i="78"/>
  <c r="K53" i="76"/>
  <c r="K308" i="76"/>
  <c r="M59" i="72"/>
  <c r="P50" i="69"/>
  <c r="L14" i="65"/>
  <c r="P73" i="69"/>
  <c r="N58" i="63"/>
  <c r="O111" i="62"/>
  <c r="K176" i="76"/>
  <c r="K136" i="73"/>
  <c r="O33" i="62"/>
  <c r="N36" i="63"/>
  <c r="K149" i="73"/>
  <c r="K39" i="73"/>
  <c r="O41" i="62"/>
  <c r="O69" i="62"/>
  <c r="O87" i="62"/>
  <c r="O108" i="62"/>
  <c r="P139" i="69"/>
  <c r="N61" i="63"/>
  <c r="N49" i="63"/>
  <c r="N20" i="63"/>
  <c r="O93" i="62"/>
  <c r="K250" i="76"/>
  <c r="K112" i="73"/>
  <c r="K243" i="73"/>
  <c r="K113" i="73"/>
  <c r="M61" i="72"/>
  <c r="K65" i="73"/>
  <c r="O125" i="62"/>
  <c r="K287" i="73"/>
  <c r="K222" i="73"/>
  <c r="K28" i="73"/>
  <c r="K201" i="73"/>
  <c r="K200" i="76"/>
  <c r="K221" i="73"/>
  <c r="O160" i="62"/>
  <c r="R106" i="78"/>
  <c r="K455" i="76"/>
  <c r="K175" i="76"/>
  <c r="S18" i="71"/>
  <c r="N54" i="63"/>
  <c r="K296" i="76"/>
  <c r="K119" i="76"/>
  <c r="K403" i="76"/>
  <c r="K222" i="76"/>
  <c r="P64" i="69"/>
  <c r="K139" i="76"/>
  <c r="K64" i="73"/>
  <c r="K152" i="73"/>
  <c r="K388" i="76"/>
  <c r="O251" i="62"/>
  <c r="P20" i="69"/>
  <c r="R19" i="78"/>
  <c r="R164" i="78"/>
  <c r="K58" i="73"/>
  <c r="S20" i="71"/>
  <c r="K231" i="73"/>
  <c r="N63" i="63"/>
  <c r="L15" i="75"/>
  <c r="K273" i="73"/>
  <c r="M66" i="72"/>
  <c r="R91" i="78"/>
  <c r="K159" i="73"/>
  <c r="K92" i="76"/>
  <c r="P48" i="69"/>
  <c r="K423" i="76"/>
  <c r="K372" i="76"/>
  <c r="K234" i="73"/>
  <c r="K16" i="67"/>
  <c r="K448" i="76"/>
  <c r="M75" i="72"/>
  <c r="R40" i="78"/>
  <c r="K147" i="73"/>
  <c r="K278" i="76"/>
  <c r="P33" i="69"/>
  <c r="K296" i="73"/>
  <c r="R148" i="78"/>
  <c r="R67" i="78"/>
  <c r="K19" i="73"/>
  <c r="P60" i="69"/>
  <c r="K420" i="76"/>
  <c r="K406" i="76"/>
  <c r="K278" i="73"/>
  <c r="K408" i="76"/>
  <c r="M21" i="72"/>
  <c r="K333" i="76"/>
  <c r="K122" i="73"/>
  <c r="K321" i="73"/>
  <c r="N66" i="63"/>
  <c r="O230" i="62"/>
  <c r="K164" i="76"/>
  <c r="P41" i="69"/>
  <c r="R149" i="78"/>
  <c r="K108" i="73"/>
  <c r="P70" i="69"/>
  <c r="K190" i="76"/>
  <c r="K95" i="76"/>
  <c r="O184" i="62"/>
  <c r="P144" i="69"/>
  <c r="N53" i="63"/>
  <c r="L20" i="58"/>
  <c r="O34" i="62"/>
  <c r="M89" i="72"/>
  <c r="L37" i="58"/>
  <c r="O15" i="64"/>
  <c r="P38" i="69"/>
  <c r="O163" i="62"/>
  <c r="O211" i="62"/>
  <c r="K232" i="76"/>
  <c r="K424" i="76"/>
  <c r="R37" i="78"/>
  <c r="P109" i="69"/>
  <c r="K269" i="76"/>
  <c r="K171" i="73"/>
  <c r="K13" i="76"/>
  <c r="S13" i="71"/>
  <c r="K216" i="76"/>
  <c r="K124" i="76"/>
  <c r="K439" i="76"/>
  <c r="K227" i="73"/>
  <c r="K131" i="76"/>
  <c r="K169" i="73"/>
  <c r="K124" i="73"/>
  <c r="K233" i="76"/>
  <c r="K275" i="73"/>
  <c r="K83" i="73"/>
  <c r="K361" i="76"/>
  <c r="M15" i="72"/>
  <c r="K325" i="73"/>
  <c r="K295" i="73"/>
  <c r="O143" i="62"/>
  <c r="K286" i="76"/>
  <c r="K412" i="76"/>
  <c r="K121" i="76"/>
  <c r="P130" i="69"/>
  <c r="N13" i="63"/>
  <c r="K188" i="76"/>
  <c r="K65" i="76"/>
  <c r="K342" i="76"/>
  <c r="K168" i="76"/>
  <c r="P25" i="69"/>
  <c r="K85" i="76"/>
  <c r="K45" i="73"/>
  <c r="K134" i="73"/>
  <c r="K266" i="76"/>
  <c r="K231" i="76"/>
  <c r="K156" i="76"/>
  <c r="K251" i="76"/>
  <c r="K128" i="76"/>
  <c r="K291" i="73"/>
  <c r="L14" i="66"/>
  <c r="K49" i="76"/>
  <c r="K462" i="76"/>
  <c r="K289" i="73"/>
  <c r="K209" i="76"/>
  <c r="K21" i="76"/>
  <c r="K235" i="76"/>
  <c r="K12" i="76"/>
  <c r="K11" i="67"/>
  <c r="K293" i="76"/>
  <c r="K80" i="76"/>
  <c r="K292" i="73"/>
  <c r="K348" i="76"/>
  <c r="K60" i="76"/>
  <c r="N43" i="63"/>
  <c r="K314" i="73"/>
  <c r="M84" i="72"/>
  <c r="R88" i="78"/>
  <c r="K140" i="76"/>
  <c r="O196" i="62"/>
  <c r="M51" i="72"/>
  <c r="K61" i="73"/>
  <c r="M17" i="72"/>
  <c r="K59" i="73"/>
  <c r="K99" i="73"/>
  <c r="K132" i="73"/>
  <c r="O61" i="62"/>
  <c r="K239" i="73"/>
  <c r="N11" i="63"/>
  <c r="L46" i="58"/>
  <c r="O50" i="62"/>
  <c r="O73" i="62"/>
  <c r="L44" i="58"/>
  <c r="K96" i="73"/>
  <c r="P84" i="69"/>
  <c r="K46" i="76"/>
  <c r="K202" i="73"/>
  <c r="K280" i="73"/>
  <c r="K320" i="76"/>
  <c r="P55" i="69"/>
  <c r="O187" i="62"/>
  <c r="R22" i="78"/>
  <c r="K241" i="73"/>
  <c r="K316" i="73"/>
  <c r="P123" i="69"/>
  <c r="R142" i="78"/>
  <c r="K34" i="73"/>
  <c r="R295" i="78"/>
  <c r="K245" i="73"/>
  <c r="K337" i="76"/>
  <c r="P105" i="69"/>
  <c r="K45" i="76"/>
  <c r="N37" i="63"/>
  <c r="M36" i="72"/>
  <c r="K203" i="73"/>
  <c r="K108" i="76"/>
  <c r="K106" i="76"/>
  <c r="K297" i="76"/>
  <c r="K179" i="73"/>
  <c r="R184" i="78"/>
  <c r="K150" i="73"/>
  <c r="I18" i="80"/>
  <c r="K179" i="76"/>
  <c r="K252" i="73"/>
  <c r="K44" i="73"/>
  <c r="K328" i="76"/>
  <c r="P142" i="69"/>
  <c r="R183" i="78"/>
  <c r="K212" i="73"/>
  <c r="D37" i="88"/>
  <c r="I36" i="80"/>
  <c r="K176" i="73"/>
  <c r="K127" i="73"/>
  <c r="K132" i="76"/>
  <c r="M23" i="72"/>
  <c r="K279" i="76"/>
  <c r="K208" i="76"/>
  <c r="K87" i="73"/>
  <c r="K335" i="76"/>
  <c r="K225" i="73"/>
  <c r="K15" i="76"/>
  <c r="K135" i="76"/>
  <c r="M68" i="72"/>
  <c r="I50" i="80"/>
  <c r="K111" i="73"/>
  <c r="R292" i="78"/>
  <c r="K71" i="76"/>
  <c r="K396" i="76"/>
  <c r="M56" i="72"/>
  <c r="K207" i="76"/>
  <c r="P58" i="69"/>
  <c r="K156" i="73"/>
  <c r="K145" i="73"/>
  <c r="K384" i="76"/>
  <c r="O133" i="62"/>
  <c r="O262" i="62"/>
  <c r="O140" i="62"/>
  <c r="P96" i="69"/>
  <c r="K121" i="73"/>
  <c r="N72" i="63"/>
  <c r="K33" i="73"/>
  <c r="P97" i="69"/>
  <c r="K354" i="76"/>
  <c r="K22" i="76"/>
  <c r="O97" i="62"/>
  <c r="L50" i="58"/>
  <c r="O25" i="62"/>
  <c r="K68" i="73"/>
  <c r="O237" i="62"/>
  <c r="O226" i="62"/>
  <c r="O83" i="62"/>
  <c r="P11" i="69"/>
  <c r="S31" i="71"/>
  <c r="M33" i="72"/>
  <c r="K227" i="76"/>
  <c r="K276" i="76"/>
  <c r="K47" i="76"/>
  <c r="K84" i="73"/>
  <c r="P132" i="69"/>
  <c r="K29" i="73"/>
  <c r="O78" i="62"/>
  <c r="K226" i="73"/>
  <c r="K246" i="76"/>
  <c r="K366" i="76"/>
  <c r="K236" i="76"/>
  <c r="K64" i="76"/>
  <c r="P82" i="69"/>
  <c r="K157" i="76"/>
  <c r="R256" i="78"/>
  <c r="K62" i="76"/>
  <c r="K352" i="76"/>
  <c r="K385" i="76"/>
  <c r="M45" i="72"/>
  <c r="P21" i="69"/>
  <c r="P22" i="69"/>
  <c r="P107" i="69"/>
  <c r="R127" i="78"/>
  <c r="K223" i="73"/>
  <c r="K290" i="73"/>
  <c r="P51" i="69"/>
  <c r="R58" i="78"/>
  <c r="K15" i="73"/>
  <c r="R121" i="78"/>
  <c r="K165" i="73"/>
  <c r="K370" i="76"/>
  <c r="P72" i="69"/>
  <c r="K328" i="73"/>
  <c r="O253" i="62"/>
  <c r="P94" i="69"/>
  <c r="M27" i="72"/>
  <c r="R232" i="78"/>
  <c r="R145" i="78"/>
  <c r="K38" i="73"/>
  <c r="P129" i="69"/>
  <c r="K349" i="76"/>
  <c r="N26" i="63"/>
  <c r="K309" i="73"/>
  <c r="K217" i="73"/>
  <c r="M43" i="72"/>
  <c r="R18" i="78"/>
  <c r="K217" i="76"/>
  <c r="K317" i="76"/>
  <c r="K421" i="76"/>
  <c r="N69" i="63"/>
  <c r="K292" i="76"/>
  <c r="M54" i="72"/>
  <c r="K405" i="76"/>
  <c r="K128" i="73"/>
  <c r="K224" i="76"/>
  <c r="O26" i="64"/>
  <c r="K272" i="73"/>
  <c r="K76" i="73"/>
  <c r="K187" i="73"/>
  <c r="P118" i="69"/>
  <c r="P135" i="69"/>
  <c r="K286" i="73"/>
  <c r="K101" i="73"/>
  <c r="P69" i="69"/>
  <c r="K274" i="73"/>
  <c r="O256" i="62"/>
  <c r="K31" i="73"/>
  <c r="K106" i="73"/>
  <c r="O232" i="62"/>
  <c r="O101" i="62"/>
  <c r="O88" i="62"/>
  <c r="L29" i="58"/>
  <c r="O66" i="62"/>
  <c r="O128" i="62"/>
  <c r="L59" i="58"/>
  <c r="P80" i="69"/>
  <c r="L15" i="74"/>
  <c r="O122" i="62"/>
  <c r="K52" i="73"/>
  <c r="N15" i="63"/>
  <c r="K32" i="76"/>
  <c r="K42" i="76"/>
  <c r="O109" i="62"/>
  <c r="L32" i="58"/>
  <c r="O126" i="62"/>
  <c r="P53" i="69"/>
  <c r="K257" i="76"/>
  <c r="K23" i="73"/>
  <c r="O255" i="62"/>
  <c r="K14" i="67"/>
  <c r="M60" i="72"/>
  <c r="P34" i="69"/>
  <c r="P115" i="69"/>
  <c r="L11" i="66"/>
  <c r="O248" i="62"/>
  <c r="K25" i="73"/>
  <c r="M76" i="72"/>
  <c r="K194" i="76"/>
  <c r="O79" i="62"/>
  <c r="K137" i="76"/>
  <c r="M32" i="72"/>
  <c r="O24" i="62"/>
  <c r="N42" i="63"/>
  <c r="L17" i="66"/>
  <c r="K206" i="76"/>
  <c r="K167" i="73"/>
  <c r="M73" i="72"/>
  <c r="N47" i="63"/>
  <c r="O220" i="62"/>
  <c r="L16" i="66"/>
  <c r="O238" i="62"/>
  <c r="N31" i="63"/>
  <c r="K283" i="73"/>
  <c r="P77" i="69"/>
  <c r="K17" i="67"/>
  <c r="S15" i="71"/>
  <c r="R197" i="78"/>
  <c r="K149" i="76"/>
  <c r="O258" i="62"/>
  <c r="O151" i="62"/>
  <c r="N60" i="63"/>
  <c r="O175" i="62"/>
  <c r="M35" i="72"/>
  <c r="K158" i="73"/>
  <c r="P23" i="69"/>
  <c r="K236" i="73"/>
  <c r="P127" i="69"/>
  <c r="K136" i="76"/>
  <c r="K86" i="76"/>
  <c r="O155" i="62"/>
  <c r="R14" i="59"/>
  <c r="O77" i="62"/>
  <c r="P143" i="69"/>
  <c r="R48" i="59"/>
  <c r="R46" i="59"/>
  <c r="K277" i="73"/>
  <c r="R23" i="59"/>
  <c r="O246" i="62"/>
  <c r="P86" i="69"/>
  <c r="L33" i="58"/>
  <c r="O22" i="64"/>
  <c r="O80" i="62"/>
  <c r="R29" i="59"/>
  <c r="O197" i="62"/>
  <c r="O127" i="62"/>
  <c r="R30" i="59"/>
  <c r="K333" i="73"/>
  <c r="R27" i="59"/>
  <c r="K188" i="73"/>
  <c r="L41" i="58"/>
  <c r="O213" i="62"/>
  <c r="O12" i="62"/>
  <c r="R36" i="59"/>
  <c r="O212" i="62"/>
  <c r="P83" i="69"/>
  <c r="R11" i="59"/>
  <c r="K242" i="73"/>
  <c r="L65" i="58"/>
  <c r="M28" i="72"/>
  <c r="L15" i="58"/>
  <c r="O193" i="62"/>
  <c r="R17" i="59"/>
  <c r="R47" i="59"/>
  <c r="O209" i="62"/>
  <c r="P137" i="69"/>
  <c r="K107" i="76"/>
  <c r="S30" i="71"/>
  <c r="K91" i="73"/>
  <c r="P78" i="69"/>
  <c r="K109" i="73"/>
  <c r="M47" i="72"/>
  <c r="P32" i="69"/>
  <c r="O44" i="62"/>
  <c r="O144" i="62"/>
  <c r="N32" i="63"/>
  <c r="K56" i="73"/>
  <c r="K160" i="73"/>
  <c r="O200" i="62"/>
  <c r="M69" i="72"/>
  <c r="M19" i="72"/>
  <c r="P57" i="69"/>
  <c r="M70" i="72"/>
  <c r="N22" i="63"/>
  <c r="O49" i="62"/>
  <c r="R81" i="78"/>
  <c r="K323" i="76"/>
  <c r="K142" i="73"/>
  <c r="M41" i="72"/>
  <c r="S14" i="71"/>
  <c r="K432" i="76"/>
  <c r="O221" i="62"/>
  <c r="K95" i="73"/>
  <c r="S32" i="71"/>
  <c r="L18" i="65"/>
  <c r="P157" i="69"/>
  <c r="O157" i="62"/>
  <c r="L54" i="58"/>
  <c r="P103" i="69"/>
  <c r="M16" i="72"/>
  <c r="K122" i="76"/>
  <c r="O45" i="62"/>
  <c r="K168" i="73"/>
  <c r="P156" i="69"/>
  <c r="K245" i="76"/>
  <c r="O11" i="64"/>
  <c r="K183" i="73"/>
  <c r="K148" i="73"/>
  <c r="K190" i="73"/>
  <c r="N21" i="63"/>
  <c r="K59" i="76"/>
  <c r="K130" i="73"/>
  <c r="P114" i="69"/>
  <c r="K83" i="76"/>
  <c r="N40" i="63"/>
  <c r="K90" i="73"/>
  <c r="K126" i="73"/>
  <c r="P71" i="69"/>
  <c r="O156" i="62"/>
  <c r="O206" i="62"/>
  <c r="N41" i="63"/>
  <c r="O244" i="62"/>
  <c r="O192" i="62"/>
  <c r="O181" i="62"/>
  <c r="O19" i="62"/>
  <c r="K94" i="73"/>
  <c r="L15" i="65"/>
  <c r="O161" i="62"/>
  <c r="O38" i="62"/>
  <c r="O141" i="62"/>
  <c r="R22" i="59"/>
  <c r="O11" i="62"/>
  <c r="O191" i="62"/>
  <c r="O138" i="62"/>
  <c r="O58" i="62"/>
  <c r="K16" i="73"/>
  <c r="M82" i="72"/>
  <c r="O215" i="62"/>
  <c r="O204" i="62"/>
  <c r="O137" i="62"/>
  <c r="O26" i="62"/>
  <c r="S16" i="71"/>
  <c r="S27" i="71"/>
  <c r="O164" i="62"/>
  <c r="O265" i="62"/>
  <c r="K345" i="76"/>
  <c r="K310" i="73"/>
  <c r="K98" i="73"/>
  <c r="K197" i="73"/>
  <c r="P67" i="69"/>
  <c r="P102" i="69"/>
  <c r="O18" i="64"/>
  <c r="P112" i="69"/>
  <c r="K204" i="76"/>
  <c r="N57" i="63"/>
  <c r="O64" i="62"/>
  <c r="K117" i="73"/>
  <c r="O261" i="62"/>
  <c r="P54" i="69"/>
  <c r="L13" i="58"/>
  <c r="R31" i="59"/>
  <c r="K82" i="73"/>
  <c r="O242" i="62"/>
  <c r="K203" i="76"/>
  <c r="K138" i="73"/>
  <c r="P79" i="69"/>
  <c r="O165" i="62"/>
  <c r="K196" i="73"/>
  <c r="K324" i="73"/>
  <c r="O116" i="62"/>
  <c r="P63" i="69"/>
  <c r="O55" i="62"/>
  <c r="K218" i="76"/>
  <c r="N67" i="63"/>
  <c r="P146" i="69"/>
  <c r="K152" i="76"/>
  <c r="R14" i="78"/>
  <c r="K120" i="73"/>
  <c r="P98" i="69"/>
  <c r="P120" i="69"/>
  <c r="K189" i="73"/>
  <c r="O249" i="62"/>
  <c r="K54" i="73"/>
  <c r="P122" i="69"/>
  <c r="K210" i="73"/>
  <c r="P121" i="69"/>
  <c r="N70" i="63"/>
  <c r="K28" i="76"/>
  <c r="K195" i="73"/>
  <c r="P44" i="69"/>
  <c r="P75" i="69"/>
  <c r="K302" i="76"/>
  <c r="O188" i="62"/>
  <c r="M77" i="72"/>
  <c r="P68" i="69"/>
  <c r="K14" i="73"/>
  <c r="P91" i="69"/>
  <c r="O102" i="62"/>
  <c r="N56" i="63"/>
  <c r="O257" i="62"/>
  <c r="P125" i="69"/>
  <c r="O254" i="62"/>
  <c r="O223" i="62"/>
  <c r="O159" i="62"/>
  <c r="N18" i="63"/>
  <c r="O71" i="62"/>
  <c r="O86" i="62"/>
  <c r="O46" i="62"/>
  <c r="O89" i="62"/>
  <c r="N59" i="63"/>
  <c r="O179" i="62"/>
  <c r="L24" i="58"/>
  <c r="P35" i="69"/>
  <c r="O195" i="62"/>
  <c r="O136" i="62"/>
  <c r="O172" i="62"/>
  <c r="K43" i="73"/>
  <c r="K199" i="73"/>
  <c r="M81" i="72"/>
  <c r="P30" i="69"/>
  <c r="K42" i="73"/>
  <c r="K49" i="73"/>
  <c r="K399" i="76"/>
  <c r="O207" i="62"/>
  <c r="L12" i="58"/>
  <c r="K141" i="73"/>
  <c r="K98" i="76"/>
  <c r="O76" i="62"/>
  <c r="S24" i="71"/>
  <c r="K60" i="73"/>
  <c r="O240" i="62"/>
  <c r="P108" i="69"/>
  <c r="O149" i="62"/>
  <c r="K275" i="76"/>
  <c r="O177" i="62"/>
  <c r="L64" i="58"/>
  <c r="P104" i="69"/>
  <c r="M62" i="72"/>
  <c r="M37" i="72"/>
  <c r="K46" i="73"/>
  <c r="K150" i="76"/>
  <c r="K180" i="73"/>
  <c r="K284" i="76"/>
  <c r="O236" i="62"/>
  <c r="K40" i="73"/>
  <c r="P113" i="69"/>
  <c r="K163" i="73"/>
  <c r="K71" i="73"/>
  <c r="P17" i="69"/>
  <c r="O148" i="62"/>
  <c r="K334" i="76"/>
  <c r="K269" i="73"/>
  <c r="O94" i="62"/>
  <c r="P16" i="69"/>
  <c r="O18" i="62"/>
  <c r="K56" i="76"/>
  <c r="N34" i="63"/>
  <c r="P151" i="69"/>
  <c r="M24" i="72"/>
  <c r="L11" i="65"/>
  <c r="O130" i="62"/>
  <c r="K248" i="76"/>
  <c r="K177" i="73"/>
  <c r="O67" i="62"/>
  <c r="O16" i="64"/>
  <c r="K257" i="73"/>
  <c r="K97" i="73"/>
  <c r="K18" i="67"/>
  <c r="P76" i="69"/>
  <c r="L40" i="58"/>
  <c r="O90" i="62"/>
  <c r="K26" i="73"/>
  <c r="P155" i="69"/>
  <c r="O219" i="62"/>
  <c r="L42" i="58"/>
  <c r="O104" i="62"/>
  <c r="O115" i="62"/>
  <c r="L12" i="65"/>
  <c r="O13" i="64"/>
  <c r="P40" i="69"/>
  <c r="S17" i="71"/>
  <c r="O166" i="62"/>
  <c r="K304" i="73"/>
  <c r="K38" i="76"/>
  <c r="K182" i="73"/>
  <c r="O227" i="62"/>
  <c r="K299" i="76"/>
  <c r="N39" i="63"/>
  <c r="O134" i="62"/>
  <c r="K315" i="73"/>
  <c r="K251" i="73"/>
  <c r="O180" i="62"/>
  <c r="M44" i="72"/>
  <c r="O103" i="62"/>
  <c r="K104" i="73"/>
  <c r="O36" i="62"/>
  <c r="K270" i="73"/>
  <c r="P154" i="69"/>
  <c r="O17" i="64"/>
  <c r="D24" i="88"/>
  <c r="K260" i="73"/>
  <c r="O131" i="62"/>
  <c r="K19" i="67"/>
  <c r="K113" i="76"/>
  <c r="N12" i="63"/>
  <c r="O42" i="62"/>
  <c r="L17" i="65"/>
  <c r="P149" i="69"/>
  <c r="M67" i="72"/>
  <c r="K237" i="73"/>
  <c r="S26" i="71"/>
  <c r="K72" i="73"/>
  <c r="K221" i="76"/>
  <c r="O218" i="62"/>
  <c r="M71" i="72"/>
  <c r="P59" i="69"/>
  <c r="K363" i="76"/>
  <c r="P95" i="69"/>
  <c r="S29" i="71"/>
  <c r="K315" i="76"/>
  <c r="P100" i="69"/>
  <c r="K437" i="76"/>
  <c r="K158" i="76"/>
  <c r="O201" i="62"/>
  <c r="M20" i="72"/>
  <c r="K12" i="67"/>
  <c r="R12" i="59"/>
  <c r="O154" i="62"/>
  <c r="R32" i="59"/>
  <c r="R39" i="59"/>
  <c r="O17" i="62"/>
  <c r="O35" i="62"/>
  <c r="O222" i="62"/>
  <c r="L66" i="58"/>
  <c r="L45" i="58"/>
  <c r="O62" i="62"/>
  <c r="L28" i="58"/>
  <c r="R20" i="59"/>
  <c r="O247" i="62"/>
  <c r="K66" i="73"/>
  <c r="M79" i="72"/>
  <c r="K155" i="73"/>
  <c r="O27" i="62"/>
  <c r="K215" i="73"/>
  <c r="K13" i="67"/>
  <c r="P81" i="69"/>
  <c r="O100" i="62"/>
  <c r="K17" i="73"/>
  <c r="K41" i="76"/>
  <c r="K96" i="76"/>
  <c r="K224" i="73"/>
  <c r="K367" i="76"/>
  <c r="M72" i="72"/>
  <c r="M58" i="72"/>
  <c r="O239" i="62"/>
  <c r="P42" i="69"/>
  <c r="O208" i="62"/>
  <c r="P52" i="69"/>
  <c r="K272" i="76"/>
  <c r="P131" i="69"/>
  <c r="P133" i="69"/>
  <c r="K173" i="73"/>
  <c r="K212" i="76"/>
  <c r="O194" i="62"/>
  <c r="K50" i="76"/>
  <c r="O85" i="62"/>
  <c r="K73" i="73"/>
  <c r="K318" i="76"/>
  <c r="P31" i="69"/>
  <c r="N46" i="63"/>
  <c r="K260" i="76"/>
  <c r="K170" i="73"/>
  <c r="O112" i="62"/>
  <c r="N73" i="63"/>
  <c r="K139" i="73"/>
  <c r="K24" i="73"/>
  <c r="K44" i="76"/>
  <c r="K50" i="73"/>
  <c r="O263" i="62"/>
  <c r="K271" i="73"/>
  <c r="K151" i="73"/>
  <c r="O91" i="62"/>
  <c r="N30" i="63"/>
  <c r="P106" i="69"/>
  <c r="R19" i="59"/>
  <c r="O13" i="62"/>
  <c r="L48" i="58"/>
  <c r="O176" i="62"/>
  <c r="O224" i="62"/>
  <c r="O120" i="62"/>
  <c r="L30" i="58"/>
  <c r="R18" i="59"/>
  <c r="L17" i="58"/>
  <c r="O113" i="62"/>
  <c r="O119" i="62"/>
  <c r="R34" i="59"/>
  <c r="O99" i="62"/>
  <c r="O198" i="62"/>
  <c r="R35" i="59"/>
  <c r="L38" i="58"/>
  <c r="L18" i="58"/>
  <c r="O43" i="62"/>
  <c r="K15" i="67"/>
  <c r="O123" i="62"/>
  <c r="R13" i="59"/>
  <c r="P140" i="69"/>
  <c r="L19" i="58"/>
  <c r="O252" i="62"/>
  <c r="R41" i="59"/>
  <c r="K62" i="73"/>
  <c r="M22" i="72"/>
  <c r="O47" i="62"/>
  <c r="N38" i="63"/>
  <c r="O210" i="62"/>
  <c r="O56" i="62"/>
  <c r="L19" i="65"/>
  <c r="O228" i="62"/>
  <c r="O225" i="62"/>
  <c r="L31" i="58"/>
  <c r="L14" i="58"/>
  <c r="M12" i="72"/>
  <c r="L47" i="58"/>
  <c r="O233" i="62"/>
  <c r="O21" i="62"/>
  <c r="O170" i="62"/>
  <c r="L15" i="66"/>
  <c r="M31" i="72"/>
  <c r="L55" i="58"/>
  <c r="P47" i="69"/>
  <c r="L35" i="58"/>
  <c r="N28" i="63"/>
  <c r="O264" i="62"/>
  <c r="O199" i="62"/>
  <c r="K35" i="73"/>
  <c r="M25" i="72"/>
  <c r="O189" i="62"/>
  <c r="M34" i="72"/>
  <c r="O59" i="62"/>
  <c r="R15" i="59"/>
  <c r="M64" i="72"/>
  <c r="L49" i="58"/>
  <c r="O28" i="62"/>
  <c r="O135" i="62"/>
  <c r="R38" i="59"/>
  <c r="O145" i="62"/>
  <c r="O118" i="62"/>
  <c r="K85" i="73"/>
  <c r="R42" i="59"/>
  <c r="N52" i="63"/>
  <c r="L51" i="58"/>
  <c r="O84" i="62"/>
  <c r="O51" i="62"/>
  <c r="O12" i="64"/>
  <c r="P65" i="69"/>
  <c r="P15" i="69"/>
  <c r="L52" i="58"/>
  <c r="O107" i="62"/>
  <c r="M85" i="72"/>
  <c r="O32" i="62"/>
  <c r="K192" i="73"/>
  <c r="R43" i="59"/>
  <c r="L57" i="58"/>
  <c r="L25" i="58"/>
  <c r="O231" i="62"/>
  <c r="O31" i="62"/>
  <c r="O124" i="62"/>
  <c r="L56" i="58"/>
  <c r="O241" i="62"/>
  <c r="O171" i="62"/>
  <c r="O24" i="64"/>
  <c r="O105" i="62"/>
  <c r="L58" i="58"/>
  <c r="O98" i="62"/>
  <c r="P43" i="69"/>
  <c r="L26" i="58"/>
  <c r="O70" i="62"/>
  <c r="O234" i="62"/>
  <c r="O162" i="62"/>
  <c r="O214" i="62"/>
  <c r="L53" i="58"/>
  <c r="N65" i="63"/>
  <c r="P134" i="69"/>
  <c r="O68" i="62"/>
  <c r="P56" i="69"/>
  <c r="O16" i="62"/>
  <c r="R33" i="59"/>
  <c r="O37" i="62"/>
  <c r="O245" i="62"/>
  <c r="O129" i="62"/>
  <c r="L16" i="58"/>
  <c r="O30" i="62"/>
  <c r="P116" i="69"/>
  <c r="O190" i="62"/>
  <c r="L39" i="58"/>
  <c r="O202" i="62"/>
  <c r="R40" i="59"/>
  <c r="O53" i="62"/>
  <c r="O139" i="62"/>
  <c r="P62" i="69"/>
  <c r="L60" i="58"/>
  <c r="N50" i="63"/>
  <c r="L21" i="58"/>
  <c r="O65" i="62"/>
  <c r="R44" i="59"/>
  <c r="L36" i="58"/>
  <c r="O185" i="62"/>
  <c r="P110" i="69"/>
  <c r="O39" i="62"/>
  <c r="P29" i="69"/>
  <c r="R25" i="59"/>
  <c r="O95" i="62"/>
  <c r="O147" i="62"/>
  <c r="K53" i="73"/>
  <c r="L43" i="58"/>
  <c r="P101" i="69"/>
  <c r="O243" i="62"/>
  <c r="O110" i="62"/>
  <c r="O132" i="62"/>
  <c r="O40" i="62"/>
  <c r="O150" i="62"/>
  <c r="O146" i="62"/>
  <c r="R24" i="59"/>
  <c r="N25" i="63"/>
  <c r="O14" i="62"/>
  <c r="L27" i="58"/>
  <c r="L23" i="58"/>
  <c r="L34" i="58"/>
  <c r="O20" i="62"/>
  <c r="P26" i="69"/>
  <c r="P92" i="69"/>
  <c r="N68" i="63"/>
  <c r="O153" i="62"/>
  <c r="O117" i="62"/>
  <c r="R37" i="59"/>
  <c r="O174" i="62"/>
  <c r="O142" i="62"/>
  <c r="O81" i="62"/>
  <c r="O29" i="62"/>
  <c r="R21" i="59"/>
  <c r="K13" i="73"/>
  <c r="K157" i="73"/>
  <c r="O167" i="62"/>
  <c r="K116" i="73"/>
  <c r="R16" i="59"/>
  <c r="O121" i="62"/>
  <c r="O63" i="62"/>
  <c r="O54" i="62"/>
  <c r="P119" i="69"/>
  <c r="O92" i="62"/>
  <c r="O182" i="62"/>
  <c r="O106" i="62"/>
  <c r="O25" i="64"/>
  <c r="L11" i="58"/>
  <c r="L10" i="5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6">
    <s v="Migdal Hashkaot Neches Boded"/>
    <s v="{[Time].[Hie Time].[Yom].&amp;[20230630]}"/>
    <s v="{[Medida].[Medida].&amp;[2]}"/>
    <s v="{[Keren].[Keren].[All]}"/>
    <s v="{[Cheshbon KM].[Hie Peilut].[Chevra].&amp;[372]&amp;[Kod_Peilut_L7_3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4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7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 si="7">
        <n x="1" s="1"/>
        <n x="2" s="1"/>
        <n x="3" s="1"/>
        <n x="4" s="1"/>
        <n x="5" s="1"/>
        <n x="16"/>
        <n x="6"/>
      </t>
    </mdx>
    <mdx n="0" f="v">
      <t c="7" si="7">
        <n x="1" s="1"/>
        <n x="2" s="1"/>
        <n x="3" s="1"/>
        <n x="4" s="1"/>
        <n x="5" s="1"/>
        <n x="17"/>
        <n x="6"/>
      </t>
    </mdx>
    <mdx n="0" f="v">
      <t c="7" si="7">
        <n x="1" s="1"/>
        <n x="2" s="1"/>
        <n x="3" s="1"/>
        <n x="4" s="1"/>
        <n x="5" s="1"/>
        <n x="18"/>
        <n x="6"/>
      </t>
    </mdx>
    <mdx n="0" f="v">
      <t c="7" si="7">
        <n x="1" s="1"/>
        <n x="2" s="1"/>
        <n x="3" s="1"/>
        <n x="4" s="1"/>
        <n x="5" s="1"/>
        <n x="19"/>
        <n x="6"/>
      </t>
    </mdx>
    <mdx n="0" f="v">
      <t c="7" si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 si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3" si="26">
        <n x="1" s="1"/>
        <n x="24"/>
        <n x="25"/>
      </t>
    </mdx>
    <mdx n="0" f="v">
      <t c="3" si="26">
        <n x="1" s="1"/>
        <n x="27"/>
        <n x="25"/>
      </t>
    </mdx>
    <mdx n="0" f="v">
      <t c="3" si="26">
        <n x="1" s="1"/>
        <n x="28"/>
        <n x="25"/>
      </t>
    </mdx>
    <mdx n="0" f="v">
      <t c="3" si="26">
        <n x="1" s="1"/>
        <n x="29"/>
        <n x="25"/>
      </t>
    </mdx>
    <mdx n="0" f="v">
      <t c="3" si="26">
        <n x="1" s="1"/>
        <n x="30"/>
        <n x="25"/>
      </t>
    </mdx>
    <mdx n="0" f="v">
      <t c="3" si="26">
        <n x="1" s="1"/>
        <n x="31"/>
        <n x="25"/>
      </t>
    </mdx>
    <mdx n="0" f="v">
      <t c="3" si="26">
        <n x="1" s="1"/>
        <n x="32"/>
        <n x="25"/>
      </t>
    </mdx>
    <mdx n="0" f="v">
      <t c="3" si="26">
        <n x="1" s="1"/>
        <n x="33"/>
        <n x="25"/>
      </t>
    </mdx>
    <mdx n="0" f="v">
      <t c="3" si="26">
        <n x="1" s="1"/>
        <n x="34"/>
        <n x="25"/>
      </t>
    </mdx>
    <mdx n="0" f="v">
      <t c="3" si="26">
        <n x="1" s="1"/>
        <n x="35"/>
        <n x="25"/>
      </t>
    </mdx>
  </mdxMetadata>
  <valueMetadata count="2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</valueMetadata>
</metadata>
</file>

<file path=xl/sharedStrings.xml><?xml version="1.0" encoding="utf-8"?>
<sst xmlns="http://schemas.openxmlformats.org/spreadsheetml/2006/main" count="12280" uniqueCount="3770">
  <si>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</si>
  <si>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</si>
  <si>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</si>
  <si>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</si>
  <si>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</si>
  <si>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</si>
  <si>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</si>
  <si>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</si>
  <si>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</si>
  <si>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</si>
  <si>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</si>
  <si>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</si>
  <si>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</si>
  <si>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</si>
  <si>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</si>
  <si>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</si>
  <si>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</si>
  <si>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</si>
  <si>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</si>
  <si>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</si>
  <si>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</si>
  <si>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</si>
  <si>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</si>
  <si>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</si>
  <si>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</si>
  <si>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</si>
  <si>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</si>
  <si>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</si>
  <si>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</si>
  <si>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</si>
  <si>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</si>
  <si>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</si>
  <si>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</si>
  <si>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</si>
  <si>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</si>
  <si>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</si>
  <si>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</si>
  <si>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</si>
  <si>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</si>
  <si>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</si>
  <si>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</si>
  <si>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</si>
  <si>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</si>
  <si>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</si>
  <si>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</si>
  <si>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</si>
  <si>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</si>
  <si>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</si>
  <si>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</si>
  <si>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</si>
  <si>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</si>
  <si>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</si>
  <si>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</si>
  <si>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</si>
  <si>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</si>
  <si>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</si>
  <si>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</si>
  <si>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</si>
  <si>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</si>
  <si>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</si>
  <si>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</si>
  <si>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שווי שוק</t>
  </si>
  <si>
    <t>סה"כ אג"ח של ממשלת ישראל שהונפקו בחו"ל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</si>
  <si>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</si>
  <si>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</si>
  <si>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</si>
  <si>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</si>
  <si>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</si>
  <si>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</si>
  <si>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</si>
  <si>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</si>
  <si>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</si>
  <si>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</si>
  <si>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</si>
  <si>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</si>
  <si>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</si>
  <si>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</si>
  <si>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</si>
  <si>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</si>
  <si>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</si>
  <si>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</si>
  <si>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</si>
  <si>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</si>
  <si>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</si>
  <si>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</si>
  <si>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</si>
  <si>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</si>
  <si>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</si>
  <si>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</si>
  <si>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</si>
  <si>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</si>
  <si>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</si>
  <si>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</si>
  <si>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</si>
  <si>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</si>
  <si>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</si>
  <si>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</si>
  <si>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</si>
  <si>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</si>
  <si>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</si>
  <si>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</si>
  <si>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</si>
  <si>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</si>
  <si>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</si>
  <si>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</si>
  <si>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</si>
  <si>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</si>
  <si>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</si>
  <si>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</si>
  <si>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</si>
  <si>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</si>
  <si>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</si>
  <si>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</si>
  <si>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</si>
  <si>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</si>
  <si>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</si>
  <si>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</si>
  <si>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</si>
  <si>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</si>
  <si>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</si>
  <si>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</si>
  <si>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</si>
  <si>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</si>
  <si>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</si>
  <si>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</si>
  <si>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◄</t>
  </si>
  <si>
    <t>ביומד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</si>
  <si>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</si>
  <si>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</si>
  <si>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</si>
  <si>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</si>
  <si>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</si>
  <si>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</si>
  <si>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</si>
  <si>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</si>
  <si>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</si>
  <si>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</si>
  <si>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</si>
  <si>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</si>
  <si>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</si>
  <si>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</si>
  <si>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</si>
  <si>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</si>
  <si>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</si>
  <si>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</si>
  <si>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</si>
  <si>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</si>
  <si>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</si>
  <si>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</si>
  <si>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</si>
  <si>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</si>
  <si>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</si>
  <si>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</si>
  <si>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</si>
  <si>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</si>
  <si>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</si>
  <si>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</si>
  <si>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</si>
  <si>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</si>
  <si>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</si>
  <si>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</si>
  <si>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</si>
  <si>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</si>
  <si>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</si>
  <si>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</si>
  <si>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</si>
  <si>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</si>
  <si>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</si>
  <si>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</si>
  <si>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</si>
  <si>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</si>
  <si>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</si>
  <si>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</si>
  <si>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</si>
  <si>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</si>
  <si>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</si>
  <si>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</si>
  <si>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</si>
  <si>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</si>
  <si>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</si>
  <si>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</si>
  <si>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</si>
  <si>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</si>
  <si>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</si>
  <si>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</si>
  <si>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</si>
  <si>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</si>
  <si>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</si>
  <si>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</si>
  <si>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</si>
  <si>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</si>
  <si>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</si>
  <si>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</si>
  <si>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</si>
  <si>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</si>
  <si>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</si>
  <si>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</si>
  <si>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</si>
  <si>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</si>
  <si>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</si>
  <si>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</si>
  <si>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</si>
  <si>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</si>
  <si>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</si>
  <si>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</si>
  <si>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</si>
  <si>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</si>
  <si>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</si>
  <si>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</si>
  <si>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</si>
  <si>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</si>
  <si>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</si>
  <si>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</si>
  <si>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</si>
  <si>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</si>
  <si>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</si>
  <si>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</si>
  <si>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</si>
  <si>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</si>
  <si>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</si>
  <si>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</si>
  <si>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</si>
  <si>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</si>
  <si>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</si>
  <si>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</si>
  <si>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</si>
  <si>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</si>
  <si>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</si>
  <si>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</si>
  <si>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</si>
  <si>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</si>
  <si>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</si>
  <si>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</si>
  <si>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30/06/2023</t>
  </si>
  <si>
    <t>מגדל מקפת קרנות פנסיה וקופות גמל בע"מ</t>
  </si>
  <si>
    <t>מגדל מקפת אישית (מספר אוצר 162) - מסלול כללי</t>
  </si>
  <si>
    <t>מ.ק.מ 1123</t>
  </si>
  <si>
    <t>8231128</t>
  </si>
  <si>
    <t>RF</t>
  </si>
  <si>
    <t>מ.ק.מ 813</t>
  </si>
  <si>
    <t>8230815</t>
  </si>
  <si>
    <t>מ.ק.מ. 1023</t>
  </si>
  <si>
    <t>8231029</t>
  </si>
  <si>
    <t>מ.ק.מ. 414</t>
  </si>
  <si>
    <t>8240418</t>
  </si>
  <si>
    <t>מ.ק.מ. 913</t>
  </si>
  <si>
    <t>8230914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</si>
  <si>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</si>
  <si>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</si>
  <si>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</si>
  <si>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</si>
  <si>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</si>
  <si>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</si>
  <si>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</si>
  <si>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</si>
  <si>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</si>
  <si>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</si>
  <si>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</si>
  <si>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</si>
  <si>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</si>
  <si>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</si>
  <si>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</si>
  <si>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</si>
  <si>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</si>
  <si>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</si>
  <si>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</si>
  <si>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</si>
  <si>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</si>
  <si>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</si>
  <si>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</si>
  <si>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</si>
  <si>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</si>
  <si>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</si>
  <si>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</si>
  <si>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</si>
  <si>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</si>
  <si>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</si>
  <si>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0723</t>
  </si>
  <si>
    <t>1167105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</si>
  <si>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</si>
  <si>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</si>
  <si>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</si>
  <si>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</si>
  <si>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</si>
  <si>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</si>
  <si>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</si>
  <si>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</si>
  <si>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</si>
  <si>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</si>
  <si>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</si>
  <si>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</si>
  <si>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</si>
  <si>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</si>
  <si>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ISRAEL 4.5 2120</t>
  </si>
  <si>
    <t>US46513JB593</t>
  </si>
  <si>
    <t>A+</t>
  </si>
  <si>
    <t>FITCH</t>
  </si>
  <si>
    <t>לאומי אגח 179</t>
  </si>
  <si>
    <t>מגמה</t>
  </si>
  <si>
    <t>520018078</t>
  </si>
  <si>
    <t>בנקים</t>
  </si>
  <si>
    <t>Aaa.il</t>
  </si>
  <si>
    <t>מז טפ הנפק 45</t>
  </si>
  <si>
    <t>520000522</t>
  </si>
  <si>
    <t>מז טפ הנפק 49</t>
  </si>
  <si>
    <t>מז טפ הנפק 52</t>
  </si>
  <si>
    <t>מקורות אגח 11</t>
  </si>
  <si>
    <t>520010869</t>
  </si>
  <si>
    <t>ilAAA</t>
  </si>
  <si>
    <t>מעלות S&amp;P</t>
  </si>
  <si>
    <t>מרכנתיל הנ אגחג</t>
  </si>
  <si>
    <t>נמלי ישראל אגחא</t>
  </si>
  <si>
    <t>נדל"ן מניב בישראל</t>
  </si>
  <si>
    <t>פועלים אגח 200</t>
  </si>
  <si>
    <t>520000118</t>
  </si>
  <si>
    <t>פועלים הנ אגח32</t>
  </si>
  <si>
    <t>פועלים הנ אגח35</t>
  </si>
  <si>
    <t>פועלים הנ אגח36</t>
  </si>
  <si>
    <t>חשמל אגח 27</t>
  </si>
  <si>
    <t>520000472</t>
  </si>
  <si>
    <t>אנרגיה</t>
  </si>
  <si>
    <t>Aa1.il</t>
  </si>
  <si>
    <t>חשמל אגח 29</t>
  </si>
  <si>
    <t>חשמל אגח 31</t>
  </si>
  <si>
    <t>חשמל אגח 32</t>
  </si>
  <si>
    <t>חשמל אגח 33</t>
  </si>
  <si>
    <t>חשמל אגח 35</t>
  </si>
  <si>
    <t>נתיבי גז אגח ד</t>
  </si>
  <si>
    <t>513436394</t>
  </si>
  <si>
    <t>עזריאלי אגח ב</t>
  </si>
  <si>
    <t>510960719</t>
  </si>
  <si>
    <t>ilAA+</t>
  </si>
  <si>
    <t>עזריאלי אגח ד</t>
  </si>
  <si>
    <t>עזריאלי אגח ה</t>
  </si>
  <si>
    <t>עזריאלי אגח ו</t>
  </si>
  <si>
    <t>עזריאלי אגח ז</t>
  </si>
  <si>
    <t>עזריאלי אגח ח</t>
  </si>
  <si>
    <t>אמות אגח ד</t>
  </si>
  <si>
    <t>520026683</t>
  </si>
  <si>
    <t>Aa2.il</t>
  </si>
  <si>
    <t>אמות אגח ו</t>
  </si>
  <si>
    <t>אמות אגח ח</t>
  </si>
  <si>
    <t>ארפורט אגח ה</t>
  </si>
  <si>
    <t>511659401</t>
  </si>
  <si>
    <t>ilAA</t>
  </si>
  <si>
    <t>ארפורט אגח ט</t>
  </si>
  <si>
    <t>ארפורט אגח יא</t>
  </si>
  <si>
    <t>ביג אגח ח*</t>
  </si>
  <si>
    <t>513623314</t>
  </si>
  <si>
    <t>ביג אגח יא*</t>
  </si>
  <si>
    <t>ביג אגח יד*</t>
  </si>
  <si>
    <t>גב ים אגח ו</t>
  </si>
  <si>
    <t>520001736</t>
  </si>
  <si>
    <t>גב ים אגח ט</t>
  </si>
  <si>
    <t>גב ים אגח י</t>
  </si>
  <si>
    <t>ישרס אגח טו</t>
  </si>
  <si>
    <t>520017807</t>
  </si>
  <si>
    <t>ישרס אגח יח</t>
  </si>
  <si>
    <t>לאומי התח נד401</t>
  </si>
  <si>
    <t>לאומי התח נד402</t>
  </si>
  <si>
    <t>לאומי התח נד403</t>
  </si>
  <si>
    <t>לאומי התח נד404</t>
  </si>
  <si>
    <t>לאומי התח נד405</t>
  </si>
  <si>
    <t>מבנה אגח יז*</t>
  </si>
  <si>
    <t>520024126</t>
  </si>
  <si>
    <t>מבנה אגח כ*</t>
  </si>
  <si>
    <t>מבנה אגח כג*</t>
  </si>
  <si>
    <t>מבנה אגח כד*</t>
  </si>
  <si>
    <t>מבנה אגח כה*</t>
  </si>
  <si>
    <t>מליסרון אגח ו*</t>
  </si>
  <si>
    <t>520037789</t>
  </si>
  <si>
    <t>מליסרון אגח טז*</t>
  </si>
  <si>
    <t>מליסרון אגח י*</t>
  </si>
  <si>
    <t>מליסרון אגח יד*</t>
  </si>
  <si>
    <t>מליסרון אגח יז*</t>
  </si>
  <si>
    <t>מליסרון אגח יח*</t>
  </si>
  <si>
    <t>מליסרון אגח יט*</t>
  </si>
  <si>
    <t>מליסרון אגח כ*</t>
  </si>
  <si>
    <t>מליסרון אגח כא*</t>
  </si>
  <si>
    <t>פועלים הנ הת יט</t>
  </si>
  <si>
    <t>פועלים הנ הת כא</t>
  </si>
  <si>
    <t>פועלים הנפ הת כ</t>
  </si>
  <si>
    <t>פועלים התח נד ה</t>
  </si>
  <si>
    <t>פועלים התח נד ו</t>
  </si>
  <si>
    <t>פועלים התח נד ז</t>
  </si>
  <si>
    <t>רבוע נדלן אגח ח*</t>
  </si>
  <si>
    <t>513765859</t>
  </si>
  <si>
    <t>ריט 1 אגח ד*</t>
  </si>
  <si>
    <t>513821488</t>
  </si>
  <si>
    <t>ריט 1 אגח ה*</t>
  </si>
  <si>
    <t>ריט 1 אגח ו*</t>
  </si>
  <si>
    <t>ריט 1 אגח ז*</t>
  </si>
  <si>
    <t>שלמה החז אגח יח</t>
  </si>
  <si>
    <t>520034372</t>
  </si>
  <si>
    <t>שלמה החז אגח כ</t>
  </si>
  <si>
    <t>אדמה אגח ב</t>
  </si>
  <si>
    <t>כימיה, גומי ופלסטיק</t>
  </si>
  <si>
    <t>ilAA-</t>
  </si>
  <si>
    <t>בזק אגח 10</t>
  </si>
  <si>
    <t>520031931</t>
  </si>
  <si>
    <t>Aa3.il</t>
  </si>
  <si>
    <t>בזק אגח 12</t>
  </si>
  <si>
    <t>בזק אגח 14</t>
  </si>
  <si>
    <t>ביג אגח ז*</t>
  </si>
  <si>
    <t>ביג אגח ט*</t>
  </si>
  <si>
    <t>ביג אגח טו*</t>
  </si>
  <si>
    <t>ביג אגח יב*</t>
  </si>
  <si>
    <t>ביג אגח יח*</t>
  </si>
  <si>
    <t>ביג אגח כ*</t>
  </si>
  <si>
    <t>בינל הנפ התח כו</t>
  </si>
  <si>
    <t>520029083</t>
  </si>
  <si>
    <t>בינל הנפק התחכד</t>
  </si>
  <si>
    <t>בינל הנפק התחכה</t>
  </si>
  <si>
    <t>בינל הנפקות כז</t>
  </si>
  <si>
    <t>דיסקונט מנ נד ו</t>
  </si>
  <si>
    <t>520007030</t>
  </si>
  <si>
    <t>דיסקונט מנ נד ז</t>
  </si>
  <si>
    <t>דיסקונט מנ נד ח</t>
  </si>
  <si>
    <t>דיסקונט מנ נד ט</t>
  </si>
  <si>
    <t>הפניקס אגח 5</t>
  </si>
  <si>
    <t>520017450</t>
  </si>
  <si>
    <t>ביטוח</t>
  </si>
  <si>
    <t>הראל הנפק אגח ז</t>
  </si>
  <si>
    <t>520033986</t>
  </si>
  <si>
    <t>ישרס אגח טז</t>
  </si>
  <si>
    <t>ישרס אגח יג</t>
  </si>
  <si>
    <t>ישרס אגח יט</t>
  </si>
  <si>
    <t>כלל מימון אגח ט</t>
  </si>
  <si>
    <t>520036120</t>
  </si>
  <si>
    <t>מגה אור אגח ח*</t>
  </si>
  <si>
    <t>513257873</t>
  </si>
  <si>
    <t>מז טפ הנפ הת 53</t>
  </si>
  <si>
    <t>מז טפ הנפ הת 65</t>
  </si>
  <si>
    <t>מז טפ הנפק הת48</t>
  </si>
  <si>
    <t>מז טפ הנפק הת50</t>
  </si>
  <si>
    <t>סלע נדלן אגח ב</t>
  </si>
  <si>
    <t>סלע נדלן אגח ג</t>
  </si>
  <si>
    <t>סלע נדלן אגח ד</t>
  </si>
  <si>
    <t>פניקס הון אגח ה</t>
  </si>
  <si>
    <t>רבוע נדלן אגח ו*</t>
  </si>
  <si>
    <t>רבוע נדלן אגח ט*</t>
  </si>
  <si>
    <t>אלבר אגח יז'</t>
  </si>
  <si>
    <t>512025891</t>
  </si>
  <si>
    <t>ilA+</t>
  </si>
  <si>
    <t>אלבר אגח יט</t>
  </si>
  <si>
    <t>אלדן תחבו אגח ה</t>
  </si>
  <si>
    <t>510454333</t>
  </si>
  <si>
    <t>אלדן תחבו אגח ז</t>
  </si>
  <si>
    <t>אלדן תחבו אגח ח</t>
  </si>
  <si>
    <t>גירון אגח ו</t>
  </si>
  <si>
    <t>A1.il</t>
  </si>
  <si>
    <t>גירון אגח ז</t>
  </si>
  <si>
    <t>גירון אגח ח</t>
  </si>
  <si>
    <t>ג'נרישן קפ אגחב*</t>
  </si>
  <si>
    <t>515846558</t>
  </si>
  <si>
    <t>השקעה ואחזקות</t>
  </si>
  <si>
    <t>ג'נרישן קפ אגחג*</t>
  </si>
  <si>
    <t>מגה אור אגח ד*</t>
  </si>
  <si>
    <t>מגה אור אגח ו*</t>
  </si>
  <si>
    <t>מגה אור אגח ז*</t>
  </si>
  <si>
    <t>מגה אור אגח ט*</t>
  </si>
  <si>
    <t>מגה אור אגח י*</t>
  </si>
  <si>
    <t>מגה אור אגח יא*</t>
  </si>
  <si>
    <t>מימון ישיר אגחג*</t>
  </si>
  <si>
    <t>513893123</t>
  </si>
  <si>
    <t>אשראי חוץ בנקאי</t>
  </si>
  <si>
    <t>מימון ישיר אגחד*</t>
  </si>
  <si>
    <t>מימון ישיר אגחה*</t>
  </si>
  <si>
    <t>מימון ישיר אגחו*</t>
  </si>
  <si>
    <t>פז נפט אגח ו*</t>
  </si>
  <si>
    <t>510216054</t>
  </si>
  <si>
    <t>פז נפט אגח ז*</t>
  </si>
  <si>
    <t>אפי נכסים אגח ח</t>
  </si>
  <si>
    <t>נדל"ן מניב בחו"ל</t>
  </si>
  <si>
    <t>A2.il</t>
  </si>
  <si>
    <t>אפי נכסים אגחיא</t>
  </si>
  <si>
    <t>אפי נכסים אגחיג</t>
  </si>
  <si>
    <t>אפי נכסים אגחיד</t>
  </si>
  <si>
    <t>אשטרום קבוצה אגח ד</t>
  </si>
  <si>
    <t>510381601</t>
  </si>
  <si>
    <t>בנייה</t>
  </si>
  <si>
    <t>ilA</t>
  </si>
  <si>
    <t>ג'י סיטי אגח טו*</t>
  </si>
  <si>
    <t>520033234</t>
  </si>
  <si>
    <t>הכשרת ישוב אג21</t>
  </si>
  <si>
    <t>נכסים ובנין אגח י</t>
  </si>
  <si>
    <t>סלקום אגח ח*</t>
  </si>
  <si>
    <t>511930125</t>
  </si>
  <si>
    <t>או פי סי אגח ב*</t>
  </si>
  <si>
    <t>514401702</t>
  </si>
  <si>
    <t>ilA-</t>
  </si>
  <si>
    <t>או פי סי אגח ג*</t>
  </si>
  <si>
    <t>ג'י סיטי אגח יב*</t>
  </si>
  <si>
    <t>A3.il</t>
  </si>
  <si>
    <t>ג'י סיטי אגח יג*</t>
  </si>
  <si>
    <t>ג'י סיטי אגח יד*</t>
  </si>
  <si>
    <t>הכשרת ישוב אג23</t>
  </si>
  <si>
    <t>מגוריט אגח ב</t>
  </si>
  <si>
    <t>מגוריט אגח ג</t>
  </si>
  <si>
    <t>מגוריט אגח ד</t>
  </si>
  <si>
    <t>מגוריט אגח ה</t>
  </si>
  <si>
    <t>פתאל החזקות אגח ד*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</si>
  <si>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</si>
  <si>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</si>
  <si>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</si>
  <si>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</si>
  <si>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</si>
  <si>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</si>
  <si>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</si>
  <si>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מניבים ריט אגחב*</t>
  </si>
  <si>
    <t>515327120</t>
  </si>
  <si>
    <t>מניבים ריט אגחג*</t>
  </si>
  <si>
    <t>מניבים ריט אגחד*</t>
  </si>
  <si>
    <t>משק אנרג אגח א</t>
  </si>
  <si>
    <t>516167343</t>
  </si>
  <si>
    <t>נופר אנרג אגח א*</t>
  </si>
  <si>
    <t>514599943</t>
  </si>
  <si>
    <t>אנרגיה מתחדשת</t>
  </si>
  <si>
    <t>קרדן אןוי אגח ב*</t>
  </si>
  <si>
    <t>NV1239114</t>
  </si>
  <si>
    <t>דיסק מנ אגח יד</t>
  </si>
  <si>
    <t>פועלים אגח 100</t>
  </si>
  <si>
    <t>תעש אוירית אגחד</t>
  </si>
  <si>
    <t>520027194</t>
  </si>
  <si>
    <t>ביטחוניות</t>
  </si>
  <si>
    <t>אייסיאל אגח ז*</t>
  </si>
  <si>
    <t>520027830</t>
  </si>
  <si>
    <t>אמות אגח ה</t>
  </si>
  <si>
    <t>אמות אגח ז</t>
  </si>
  <si>
    <t>ביג אגח ו*</t>
  </si>
  <si>
    <t>גב ים אגח ח</t>
  </si>
  <si>
    <t>הראל השקעות אגח א</t>
  </si>
  <si>
    <t>וילאר אגח ח</t>
  </si>
  <si>
    <t>520038910</t>
  </si>
  <si>
    <t>ישראמקו אגח ג*</t>
  </si>
  <si>
    <t>550010003</t>
  </si>
  <si>
    <t>מנורה הון התח ד</t>
  </si>
  <si>
    <t>520007469</t>
  </si>
  <si>
    <t>שופרסל אגח ז*</t>
  </si>
  <si>
    <t>520022732</t>
  </si>
  <si>
    <t>רשתות שיווק</t>
  </si>
  <si>
    <t>שלמה החז אגח יז</t>
  </si>
  <si>
    <t>שלמה החז אגח יט</t>
  </si>
  <si>
    <t>בזק אגח 13</t>
  </si>
  <si>
    <t>בזק אגח 9</t>
  </si>
  <si>
    <t>גמא אגח 3</t>
  </si>
  <si>
    <t>512711789</t>
  </si>
  <si>
    <t>הראל הנפ אגח טו</t>
  </si>
  <si>
    <t>הראל הנפ אגח טז</t>
  </si>
  <si>
    <t>הראל הנפ אגח יב</t>
  </si>
  <si>
    <t>הראל הנפ אגח יד</t>
  </si>
  <si>
    <t>הראל הנפ אגח יח</t>
  </si>
  <si>
    <t>יוניברסל אגח ב</t>
  </si>
  <si>
    <t>511809071</t>
  </si>
  <si>
    <t>כלל ביטוח אגח א</t>
  </si>
  <si>
    <t>כלל מימון אגח י</t>
  </si>
  <si>
    <t>כללביט אגח יא</t>
  </si>
  <si>
    <t>כללביט אגח יב</t>
  </si>
  <si>
    <t>מנורה הון התח ה</t>
  </si>
  <si>
    <t>מנורה הון התח ז</t>
  </si>
  <si>
    <t>פניקס הון אגח ח</t>
  </si>
  <si>
    <t>פניקס הון אגח ט</t>
  </si>
  <si>
    <t>פניקס הון אגחיא</t>
  </si>
  <si>
    <t>קרסו אגח ג</t>
  </si>
  <si>
    <t>514065283</t>
  </si>
  <si>
    <t>קרסו אגח ד</t>
  </si>
  <si>
    <t>קרסו מוט' אגח א</t>
  </si>
  <si>
    <t>קרסו מוט' אגח ב</t>
  </si>
  <si>
    <t>אלבר אגח יח</t>
  </si>
  <si>
    <t>אלבר אגח כ</t>
  </si>
  <si>
    <t>אלדן תחבו אגח ו</t>
  </si>
  <si>
    <t>אלדן תחבו אגח ט</t>
  </si>
  <si>
    <t>אלקטרה אגח ד*</t>
  </si>
  <si>
    <t>520028911</t>
  </si>
  <si>
    <t>אלקטרה אגח ה*</t>
  </si>
  <si>
    <t>בזן אגח ה</t>
  </si>
  <si>
    <t>520036658</t>
  </si>
  <si>
    <t>בזן אגח י</t>
  </si>
  <si>
    <t>דמרי אגח ז*</t>
  </si>
  <si>
    <t>511399388</t>
  </si>
  <si>
    <t>דמרי אגח ט*</t>
  </si>
  <si>
    <t>דמרי אגח י*</t>
  </si>
  <si>
    <t>ממן אגח ב</t>
  </si>
  <si>
    <t>520036435</t>
  </si>
  <si>
    <t>פז נפט ד*</t>
  </si>
  <si>
    <t>פז נפט אגח ח*</t>
  </si>
  <si>
    <t>פרטנר אגח ו*</t>
  </si>
  <si>
    <t>520044314</t>
  </si>
  <si>
    <t>פרטנר אגח ז*</t>
  </si>
  <si>
    <t>שפיר הנדס אגח א*</t>
  </si>
  <si>
    <t>514892801</t>
  </si>
  <si>
    <t>מתכת ומוצרי בניה</t>
  </si>
  <si>
    <t>שפיר הנדס אגח ב*</t>
  </si>
  <si>
    <t>אזורים אגח 13*</t>
  </si>
  <si>
    <t>520025990</t>
  </si>
  <si>
    <t>אזורים אגח 14*</t>
  </si>
  <si>
    <t>איידיאייהנ הת ה</t>
  </si>
  <si>
    <t>513910703</t>
  </si>
  <si>
    <t>אנלייט אנר אג ג*</t>
  </si>
  <si>
    <t>520041146</t>
  </si>
  <si>
    <t>אנלייט אנר אגחו*</t>
  </si>
  <si>
    <t>אנרג'יקס אג ב*</t>
  </si>
  <si>
    <t>513901371</t>
  </si>
  <si>
    <t>אנרג'יקס אגח א*</t>
  </si>
  <si>
    <t>אפריקה מג אגח ה*</t>
  </si>
  <si>
    <t>520034760</t>
  </si>
  <si>
    <t>אשטרום קבוצה אגח ג</t>
  </si>
  <si>
    <t>סלקום אגח ט*</t>
  </si>
  <si>
    <t>סלקום אגח יא*</t>
  </si>
  <si>
    <t>סלקום אגח יב*</t>
  </si>
  <si>
    <t>סלקום אגח יג*</t>
  </si>
  <si>
    <t>פתאל אירו אגח א</t>
  </si>
  <si>
    <t>515328250</t>
  </si>
  <si>
    <t>פתאל אירו אגח ג</t>
  </si>
  <si>
    <t>פתאל אירו אגח ד</t>
  </si>
  <si>
    <t>קרסו נדלן אגח א*</t>
  </si>
  <si>
    <t>510488190</t>
  </si>
  <si>
    <t>אקרו אגח א</t>
  </si>
  <si>
    <t>511996803</t>
  </si>
  <si>
    <t>פתאל החז אגח ב*</t>
  </si>
  <si>
    <t>פתאל החז אגח ג*</t>
  </si>
  <si>
    <t>קרדן נדלן אגח ה</t>
  </si>
  <si>
    <t>520041005</t>
  </si>
  <si>
    <t>אלומיי אגח ג</t>
  </si>
  <si>
    <t>520039868</t>
  </si>
  <si>
    <t>אלומיי קפיטל אגח ה</t>
  </si>
  <si>
    <t>אנלייט אנר אגחה*</t>
  </si>
  <si>
    <t>ריט אזורים אג ב*</t>
  </si>
  <si>
    <t>516117181</t>
  </si>
  <si>
    <t>אלביט מע' אגח ג</t>
  </si>
  <si>
    <t>520043027</t>
  </si>
  <si>
    <t>אלביט מע' אגח ד</t>
  </si>
  <si>
    <t>ישראמקו אגח א*</t>
  </si>
  <si>
    <t>ישראמקו אגח ב*</t>
  </si>
  <si>
    <t>תמר פטרו אגח א*</t>
  </si>
  <si>
    <t>515334662</t>
  </si>
  <si>
    <t>תמר פטרו אגח ב*</t>
  </si>
  <si>
    <t>ISRELE 3.75 02/32</t>
  </si>
  <si>
    <t>IL0060004004</t>
  </si>
  <si>
    <t>בלומברג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</si>
  <si>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</si>
  <si>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</si>
  <si>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</si>
  <si>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</si>
  <si>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</si>
  <si>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</si>
  <si>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</si>
  <si>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</si>
  <si>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</si>
  <si>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</si>
  <si>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</si>
  <si>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</si>
  <si>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</si>
  <si>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</si>
  <si>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ENOIGA 8.5 09/33</t>
  </si>
  <si>
    <t>IL0011971442</t>
  </si>
  <si>
    <t>B221942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</si>
  <si>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</si>
  <si>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</si>
  <si>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</si>
  <si>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</si>
  <si>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</si>
  <si>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</si>
  <si>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</si>
  <si>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</si>
  <si>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</si>
  <si>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</si>
  <si>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SOLAREDGE TECH 0 09/25</t>
  </si>
  <si>
    <t>US83417MAD65</t>
  </si>
  <si>
    <t>513865329</t>
  </si>
  <si>
    <t>Semiconductors &amp; Semiconductor Equipment</t>
  </si>
  <si>
    <t>ALVGR 4.252 07/52</t>
  </si>
  <si>
    <t>DE000A30VJZ6</t>
  </si>
  <si>
    <t>Insurance</t>
  </si>
  <si>
    <t>A2</t>
  </si>
  <si>
    <t>Moodys</t>
  </si>
  <si>
    <t>SRENVX 4.5 24/44</t>
  </si>
  <si>
    <t>XS1108784510</t>
  </si>
  <si>
    <t>A</t>
  </si>
  <si>
    <t>ZURNVX 3 04/51</t>
  </si>
  <si>
    <t>XS2283177561</t>
  </si>
  <si>
    <t>ZURNVX 3.5 05/52</t>
  </si>
  <si>
    <t>XS2416978190</t>
  </si>
  <si>
    <t>ANZNZ 5.548 08/32</t>
  </si>
  <si>
    <t>USQ0426YAV58</t>
  </si>
  <si>
    <t>Banks</t>
  </si>
  <si>
    <t>A-</t>
  </si>
  <si>
    <t>AXASA 4.25 03/43</t>
  </si>
  <si>
    <t>XS2487052487</t>
  </si>
  <si>
    <t>FABSJV 5.875 01/34</t>
  </si>
  <si>
    <t>US350930AA10</t>
  </si>
  <si>
    <t>Other</t>
  </si>
  <si>
    <t>IAGLN 4.25 11/32</t>
  </si>
  <si>
    <t>US11044MAA45</t>
  </si>
  <si>
    <t>Transportation</t>
  </si>
  <si>
    <t>SHBASS 4.625 08/32</t>
  </si>
  <si>
    <t>XS2523511165</t>
  </si>
  <si>
    <t>ALVGR 3.2 PERP</t>
  </si>
  <si>
    <t>US018820AB64</t>
  </si>
  <si>
    <t>Baa1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</si>
  <si>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</si>
  <si>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</si>
  <si>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</si>
  <si>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</si>
  <si>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</si>
  <si>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</si>
  <si>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</si>
  <si>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</si>
  <si>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</si>
  <si>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</si>
  <si>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</si>
  <si>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</si>
  <si>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</si>
  <si>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</si>
  <si>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C 6.174 05/34</t>
  </si>
  <si>
    <t>US17327CAR43</t>
  </si>
  <si>
    <t>HPQ 5.5 01/33</t>
  </si>
  <si>
    <t>US40434LAN55</t>
  </si>
  <si>
    <t>Technology Hardware &amp; Equipment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</si>
  <si>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</si>
  <si>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</si>
  <si>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</si>
  <si>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</si>
  <si>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</si>
  <si>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</si>
  <si>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</si>
  <si>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</si>
  <si>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</si>
  <si>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Automobiles &amp; Components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</si>
  <si>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</si>
  <si>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</si>
  <si>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</si>
  <si>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</si>
  <si>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</si>
  <si>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</si>
  <si>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</si>
  <si>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</si>
  <si>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</si>
  <si>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</si>
  <si>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BOOZ ALLEN HAMILTON INC 07/29</t>
  </si>
  <si>
    <t>US09951LAB99</t>
  </si>
  <si>
    <t>Commercial &amp; Professional Services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</si>
  <si>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</si>
  <si>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</si>
  <si>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</si>
  <si>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</si>
  <si>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</si>
  <si>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</si>
  <si>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</si>
  <si>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EXPE 3.25 02/30</t>
  </si>
  <si>
    <t>US30212PAR64</t>
  </si>
  <si>
    <t>Hotels Restaurants &amp; Leisure</t>
  </si>
  <si>
    <t>FS KKR CAPITAL 4.25 2/25 01/25</t>
  </si>
  <si>
    <t>US30313RAA77</t>
  </si>
  <si>
    <t>FSK 3.125 10/28</t>
  </si>
  <si>
    <t>US302635AK33</t>
  </si>
  <si>
    <t>GM 6.4 01/09/2033</t>
  </si>
  <si>
    <t>US37045XED49</t>
  </si>
  <si>
    <t>IBSEM 4.875 PERP</t>
  </si>
  <si>
    <t>XS2580221658</t>
  </si>
  <si>
    <t>J 5.9 03/33</t>
  </si>
  <si>
    <t>US469814AA50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</si>
  <si>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</si>
  <si>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</si>
  <si>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</si>
  <si>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</si>
  <si>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</si>
  <si>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</si>
  <si>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MSI 5.6 06/32</t>
  </si>
  <si>
    <t>US620076BW88</t>
  </si>
  <si>
    <t>MTZ 4.5 08/28</t>
  </si>
  <si>
    <t>US576323AP42</t>
  </si>
  <si>
    <t>NGLS 4 01/32</t>
  </si>
  <si>
    <t>US87612BBU52</t>
  </si>
  <si>
    <t>NGLS 6.875 01/29</t>
  </si>
  <si>
    <t>US87612BBN10</t>
  </si>
  <si>
    <t>NWG 7.416 06/33</t>
  </si>
  <si>
    <t>XS2563349765</t>
  </si>
  <si>
    <t>ORCINC 4.7 02/27</t>
  </si>
  <si>
    <t>US69120VAF85</t>
  </si>
  <si>
    <t>Baa3</t>
  </si>
  <si>
    <t>OWL ROCK 3.75 07/25</t>
  </si>
  <si>
    <t>US69121KAC80</t>
  </si>
  <si>
    <t>owl rock 7.95 06/28</t>
  </si>
  <si>
    <t>US69120VAR24</t>
  </si>
  <si>
    <t>SEB 6.875 PERP</t>
  </si>
  <si>
    <t>XS2479344561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</si>
  <si>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</si>
  <si>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</si>
  <si>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</si>
  <si>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</si>
  <si>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</si>
  <si>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</si>
  <si>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</si>
  <si>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TRPCN 5.3 03/77</t>
  </si>
  <si>
    <t>US89356BAC28</t>
  </si>
  <si>
    <t>VW 4.625 PERP 06/28</t>
  </si>
  <si>
    <t>XS1799939027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</si>
  <si>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</si>
  <si>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</si>
  <si>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</si>
  <si>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</si>
  <si>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</si>
  <si>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</si>
  <si>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</si>
  <si>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</si>
  <si>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</si>
  <si>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</si>
  <si>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</si>
  <si>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BNP 6.875 PERP</t>
  </si>
  <si>
    <t>FR001400BBL21</t>
  </si>
  <si>
    <t>Ba1</t>
  </si>
  <si>
    <t>BNP 7.75 PERP</t>
  </si>
  <si>
    <t>USF1067PAC08</t>
  </si>
  <si>
    <t>BRITEL 8.375 09/28</t>
  </si>
  <si>
    <t>XS2636324274</t>
  </si>
  <si>
    <t>CDW   3.25 2/29</t>
  </si>
  <si>
    <t>US12513GBF54</t>
  </si>
  <si>
    <t>CQP 3.25 01/32</t>
  </si>
  <si>
    <t>US16411QAN16</t>
  </si>
  <si>
    <t>CQP 4.5 10/29</t>
  </si>
  <si>
    <t>US16411QAG64</t>
  </si>
  <si>
    <t>CREDIT SUISSE 6.5 08/23</t>
  </si>
  <si>
    <t>XS0957135212</t>
  </si>
  <si>
    <t>F 6.125 05/15/28</t>
  </si>
  <si>
    <t>XS2623496085</t>
  </si>
  <si>
    <t>MATERIALS</t>
  </si>
  <si>
    <t>INTNED 7.5 PERP</t>
  </si>
  <si>
    <t>XS2585240984</t>
  </si>
  <si>
    <t>MATTEL 3.75 04/29</t>
  </si>
  <si>
    <t>US577081BF84</t>
  </si>
  <si>
    <t>MSCI 3.625 09/30 03/28</t>
  </si>
  <si>
    <t>US55354GAK67</t>
  </si>
  <si>
    <t>NWSA 5.125 02/32</t>
  </si>
  <si>
    <t>US65249BAB53</t>
  </si>
  <si>
    <t>RRX 6.4 4/2033</t>
  </si>
  <si>
    <t>US758750AF08</t>
  </si>
  <si>
    <t>SWEDA 7.625 PERP</t>
  </si>
  <si>
    <t>XS2580715147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</si>
  <si>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</si>
  <si>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</si>
  <si>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</si>
  <si>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</si>
  <si>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</si>
  <si>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</si>
  <si>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</si>
  <si>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</si>
  <si>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</si>
  <si>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</si>
  <si>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</si>
  <si>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</si>
  <si>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</si>
  <si>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</si>
  <si>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</si>
  <si>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</si>
  <si>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F 6.1 08/32</t>
  </si>
  <si>
    <t>US345370DB39</t>
  </si>
  <si>
    <t>F 7.35 11/27</t>
  </si>
  <si>
    <t>US345397C353</t>
  </si>
  <si>
    <t>GPK 3.75 02/30</t>
  </si>
  <si>
    <t>US38869AAD90</t>
  </si>
  <si>
    <t>HESM 5.125 06/28</t>
  </si>
  <si>
    <t>US428104AA14</t>
  </si>
  <si>
    <t>HILTON DOMESTIC 4 05/31</t>
  </si>
  <si>
    <t>US432833AL52</t>
  </si>
  <si>
    <t>SOCGEN 7.875 PERP</t>
  </si>
  <si>
    <t>FR001400F877</t>
  </si>
  <si>
    <t>TELEFO 6.135 PER</t>
  </si>
  <si>
    <t>XS2582389156</t>
  </si>
  <si>
    <t>TELEFO 7.125 PERP</t>
  </si>
  <si>
    <t>XS2462605671</t>
  </si>
  <si>
    <t>UAL 4.375 04/26</t>
  </si>
  <si>
    <t>US90932LAG23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</si>
  <si>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</si>
  <si>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</si>
  <si>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</si>
  <si>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</si>
  <si>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</si>
  <si>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</si>
  <si>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</si>
  <si>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</si>
  <si>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</si>
  <si>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</si>
  <si>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</si>
  <si>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</si>
  <si>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</si>
  <si>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</si>
  <si>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</si>
  <si>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</si>
  <si>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</si>
  <si>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</si>
  <si>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</si>
  <si>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</si>
  <si>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</si>
  <si>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</si>
  <si>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</si>
  <si>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</si>
  <si>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</si>
  <si>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</si>
  <si>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</si>
  <si>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</si>
  <si>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</si>
  <si>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</si>
  <si>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ORA 2.5 07/27*</t>
  </si>
  <si>
    <t>US686688AB85</t>
  </si>
  <si>
    <t>880326081</t>
  </si>
  <si>
    <t>סה"כ תל אביב 35</t>
  </si>
  <si>
    <t>או פי סי אנרגיה*</t>
  </si>
  <si>
    <t>1141571</t>
  </si>
  <si>
    <t>אורמת טכנו*</t>
  </si>
  <si>
    <t>1134402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</si>
  <si>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</si>
  <si>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</si>
  <si>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</si>
  <si>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</si>
  <si>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</si>
  <si>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</si>
  <si>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</si>
  <si>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</si>
  <si>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</si>
  <si>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</si>
  <si>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</si>
  <si>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</si>
  <si>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</si>
  <si>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</si>
  <si>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</si>
  <si>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</si>
  <si>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</si>
  <si>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</si>
  <si>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</si>
  <si>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</si>
  <si>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</si>
  <si>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</si>
  <si>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</si>
  <si>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</si>
  <si>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</si>
  <si>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</si>
  <si>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</si>
  <si>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</si>
  <si>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דיסקונט א</t>
  </si>
  <si>
    <t>691212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</si>
  <si>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</si>
  <si>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</si>
  <si>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</si>
  <si>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</si>
  <si>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</si>
  <si>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</si>
  <si>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</si>
  <si>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</si>
  <si>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</si>
  <si>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</si>
  <si>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</si>
  <si>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</si>
  <si>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</si>
  <si>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</si>
  <si>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</si>
  <si>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</si>
  <si>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</si>
  <si>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</si>
  <si>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</si>
  <si>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</si>
  <si>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</si>
  <si>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</si>
  <si>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</si>
  <si>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</si>
  <si>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</si>
  <si>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</si>
  <si>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</si>
  <si>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</si>
  <si>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</si>
  <si>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</si>
  <si>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</si>
  <si>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</si>
  <si>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</si>
  <si>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</si>
  <si>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</si>
  <si>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</si>
  <si>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</si>
  <si>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</si>
  <si>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</si>
  <si>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</si>
  <si>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</si>
  <si>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</si>
  <si>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</si>
  <si>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</si>
  <si>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</si>
  <si>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</si>
  <si>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</si>
  <si>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אזורים*</t>
  </si>
  <si>
    <t>715011</t>
  </si>
  <si>
    <t>איידיאיי ביטוח</t>
  </si>
  <si>
    <t>1129501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</si>
  <si>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</si>
  <si>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</si>
  <si>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</si>
  <si>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</si>
  <si>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</si>
  <si>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</si>
  <si>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</si>
  <si>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</si>
  <si>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</si>
  <si>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</si>
  <si>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</si>
  <si>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</si>
  <si>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</si>
  <si>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</si>
  <si>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</si>
  <si>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</si>
  <si>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</si>
  <si>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</si>
  <si>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</si>
  <si>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</si>
  <si>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</si>
  <si>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</si>
  <si>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</si>
  <si>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</si>
  <si>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</si>
  <si>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</si>
  <si>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</si>
  <si>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</si>
  <si>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</si>
  <si>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</si>
  <si>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</si>
  <si>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</si>
  <si>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</si>
  <si>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</si>
  <si>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</si>
  <si>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</si>
  <si>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</si>
  <si>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</si>
  <si>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</si>
  <si>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</si>
  <si>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</si>
  <si>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</si>
  <si>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</si>
  <si>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</si>
  <si>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</si>
  <si>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</si>
  <si>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</si>
  <si>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</si>
  <si>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</si>
  <si>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</si>
  <si>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</si>
  <si>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</si>
  <si>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</si>
  <si>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</si>
  <si>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</si>
  <si>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</si>
  <si>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</si>
  <si>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</si>
  <si>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</si>
  <si>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</si>
  <si>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</si>
  <si>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</si>
  <si>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</si>
  <si>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</si>
  <si>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</si>
  <si>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</si>
  <si>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</si>
  <si>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</si>
  <si>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</si>
  <si>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</si>
  <si>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</si>
  <si>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</si>
  <si>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</si>
  <si>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</si>
  <si>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</si>
  <si>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</si>
  <si>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</si>
  <si>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</si>
  <si>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</si>
  <si>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</si>
  <si>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</si>
  <si>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</si>
  <si>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</si>
  <si>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</si>
  <si>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</si>
  <si>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</si>
  <si>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</si>
  <si>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</si>
  <si>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</si>
  <si>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</si>
  <si>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</si>
  <si>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</si>
  <si>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</si>
  <si>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</si>
  <si>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</si>
  <si>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</si>
  <si>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</si>
  <si>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</si>
  <si>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</si>
  <si>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</si>
  <si>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</si>
  <si>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</si>
  <si>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</si>
  <si>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</si>
  <si>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</si>
  <si>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</si>
  <si>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</si>
  <si>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</si>
  <si>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</si>
  <si>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</si>
  <si>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</si>
  <si>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</si>
  <si>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</si>
  <si>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</si>
  <si>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</si>
  <si>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</si>
  <si>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</si>
  <si>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</si>
  <si>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</si>
  <si>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</si>
  <si>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</si>
  <si>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</si>
  <si>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</si>
  <si>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</si>
  <si>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</si>
  <si>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</si>
  <si>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</si>
  <si>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</si>
  <si>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</si>
  <si>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</si>
  <si>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</si>
  <si>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</si>
  <si>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</si>
  <si>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</si>
  <si>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</si>
  <si>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</si>
  <si>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</si>
  <si>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</si>
  <si>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</si>
  <si>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</si>
  <si>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</si>
  <si>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</si>
  <si>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</si>
  <si>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</si>
  <si>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</si>
  <si>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</si>
  <si>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</si>
  <si>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</si>
  <si>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</si>
  <si>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</si>
  <si>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</si>
  <si>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</si>
  <si>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</si>
  <si>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</si>
  <si>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</si>
  <si>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510459928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</si>
  <si>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</si>
  <si>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</si>
  <si>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</si>
  <si>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</si>
  <si>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</si>
  <si>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</si>
  <si>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</si>
  <si>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</si>
  <si>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</si>
  <si>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</si>
  <si>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</si>
  <si>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</si>
  <si>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</si>
  <si>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</si>
  <si>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</si>
  <si>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</si>
  <si>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</si>
  <si>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</si>
  <si>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</si>
  <si>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</si>
  <si>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</si>
  <si>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</si>
  <si>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</si>
  <si>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</si>
  <si>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</si>
  <si>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 ספאק 1*</t>
  </si>
  <si>
    <t>1179589</t>
  </si>
  <si>
    <t>516247772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</si>
  <si>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</si>
  <si>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</si>
  <si>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</si>
  <si>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</si>
  <si>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</si>
  <si>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</si>
  <si>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</si>
  <si>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</si>
  <si>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</si>
  <si>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</si>
  <si>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</si>
  <si>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</si>
  <si>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</si>
  <si>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</si>
  <si>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</si>
  <si>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</si>
  <si>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</si>
  <si>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</si>
  <si>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</si>
  <si>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</si>
  <si>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</si>
  <si>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</si>
  <si>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</si>
  <si>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</si>
  <si>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</si>
  <si>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</si>
  <si>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</si>
  <si>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</si>
  <si>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</si>
  <si>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</si>
  <si>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</si>
  <si>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</si>
  <si>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</si>
  <si>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</si>
  <si>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</si>
  <si>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</si>
  <si>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</si>
  <si>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</si>
  <si>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</si>
  <si>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</si>
  <si>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</si>
  <si>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</si>
  <si>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</si>
  <si>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</si>
  <si>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</si>
  <si>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</si>
  <si>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</si>
  <si>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</si>
  <si>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</si>
  <si>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ברנמילר*</t>
  </si>
  <si>
    <t>1141530</t>
  </si>
  <si>
    <t>514720374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</si>
  <si>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</si>
  <si>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</si>
  <si>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</si>
  <si>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</si>
  <si>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</si>
  <si>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</si>
  <si>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</si>
  <si>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</si>
  <si>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</si>
  <si>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</si>
  <si>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</si>
  <si>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</si>
  <si>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גמא ניהול</t>
  </si>
  <si>
    <t>1177484</t>
  </si>
  <si>
    <t>גניגר*</t>
  </si>
  <si>
    <t>1095892</t>
  </si>
  <si>
    <t>512416991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</si>
  <si>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</si>
  <si>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</si>
  <si>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</si>
  <si>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</si>
  <si>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</si>
  <si>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</si>
  <si>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</si>
  <si>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</si>
  <si>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</si>
  <si>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</si>
  <si>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</si>
  <si>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</si>
  <si>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</si>
  <si>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</si>
  <si>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</si>
  <si>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</si>
  <si>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</si>
  <si>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</si>
  <si>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</si>
  <si>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</si>
  <si>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</si>
  <si>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</si>
  <si>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</si>
  <si>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</si>
  <si>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</si>
  <si>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</si>
  <si>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</si>
  <si>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</si>
  <si>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</si>
  <si>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</si>
  <si>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</si>
  <si>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</si>
  <si>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</si>
  <si>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</si>
  <si>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</si>
  <si>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</si>
  <si>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</si>
  <si>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</si>
  <si>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</si>
  <si>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</si>
  <si>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</si>
  <si>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</si>
  <si>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</si>
  <si>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</si>
  <si>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</si>
  <si>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</si>
  <si>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</si>
  <si>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</si>
  <si>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</si>
  <si>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</si>
  <si>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</si>
  <si>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</si>
  <si>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</si>
  <si>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</si>
  <si>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</si>
  <si>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</si>
  <si>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</si>
  <si>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</si>
  <si>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</si>
  <si>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</si>
  <si>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</si>
  <si>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</si>
  <si>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</si>
  <si>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</si>
  <si>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</si>
  <si>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</si>
  <si>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</si>
  <si>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</si>
  <si>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</si>
  <si>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</si>
  <si>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</si>
  <si>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</si>
  <si>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</si>
  <si>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</si>
  <si>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</si>
  <si>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</si>
  <si>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</si>
  <si>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</si>
  <si>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</si>
  <si>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</si>
  <si>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</si>
  <si>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</si>
  <si>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</si>
  <si>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</si>
  <si>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</si>
  <si>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</si>
  <si>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</si>
  <si>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</si>
  <si>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</si>
  <si>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</si>
  <si>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</si>
  <si>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</si>
  <si>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</si>
  <si>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</si>
  <si>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</si>
  <si>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</si>
  <si>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</si>
  <si>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</si>
  <si>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</si>
  <si>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</si>
  <si>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</si>
  <si>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</si>
  <si>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</si>
  <si>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</si>
  <si>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</si>
  <si>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</si>
  <si>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</si>
  <si>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</si>
  <si>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</si>
  <si>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</si>
  <si>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</si>
  <si>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</si>
  <si>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</si>
  <si>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</si>
  <si>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</si>
  <si>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</si>
  <si>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</si>
  <si>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</si>
  <si>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</si>
  <si>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</si>
  <si>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</si>
  <si>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</si>
  <si>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</si>
  <si>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תמר פטרוליום*</t>
  </si>
  <si>
    <t>1141357</t>
  </si>
  <si>
    <t>ARBE ROBOTICS</t>
  </si>
  <si>
    <t>IL0011796625</t>
  </si>
  <si>
    <t>NASDAQ</t>
  </si>
  <si>
    <t>515333128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</si>
  <si>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</si>
  <si>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</si>
  <si>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</si>
  <si>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</si>
  <si>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</si>
  <si>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</si>
  <si>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</si>
  <si>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</si>
  <si>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</si>
  <si>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</si>
  <si>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</si>
  <si>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</si>
  <si>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</si>
  <si>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</si>
  <si>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</si>
  <si>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</si>
  <si>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</si>
  <si>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</si>
  <si>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</si>
  <si>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</si>
  <si>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</si>
  <si>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</si>
  <si>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</si>
  <si>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Health Care Equipment &amp; Services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</si>
  <si>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</si>
  <si>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</si>
  <si>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</si>
  <si>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</si>
  <si>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</si>
  <si>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</si>
  <si>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</si>
  <si>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</si>
  <si>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</si>
  <si>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LEONARDO DRS INC</t>
  </si>
  <si>
    <t>US52661A1088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</si>
  <si>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</si>
  <si>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</si>
  <si>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</si>
  <si>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</si>
  <si>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</si>
  <si>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</si>
  <si>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</si>
  <si>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</si>
  <si>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</si>
  <si>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</si>
  <si>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</si>
  <si>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</si>
  <si>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</si>
  <si>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</si>
  <si>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</si>
  <si>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</si>
  <si>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</si>
  <si>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SAPIENS INTERNATIONAL CORP</t>
  </si>
  <si>
    <t>KYG7T16G1039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</si>
  <si>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</si>
  <si>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</si>
  <si>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</si>
  <si>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</si>
  <si>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</si>
  <si>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</si>
  <si>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</si>
  <si>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</si>
  <si>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</si>
  <si>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</si>
  <si>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</si>
  <si>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</si>
  <si>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</si>
  <si>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</si>
  <si>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</si>
  <si>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</si>
  <si>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</si>
  <si>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</si>
  <si>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</si>
  <si>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</si>
  <si>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</si>
  <si>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Valens Semiconductor Ltd</t>
  </si>
  <si>
    <t>IL0011796880</t>
  </si>
  <si>
    <t>513887042</t>
  </si>
  <si>
    <t>WIX.COM LTD</t>
  </si>
  <si>
    <t>IL0011301780</t>
  </si>
  <si>
    <t>513881177</t>
  </si>
  <si>
    <t>ZIM Integrated Shipping Services</t>
  </si>
  <si>
    <t>IL0065100930</t>
  </si>
  <si>
    <t>520015041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</si>
  <si>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</si>
  <si>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</si>
  <si>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</si>
  <si>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</si>
  <si>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</si>
  <si>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</si>
  <si>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</si>
  <si>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</si>
  <si>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</si>
  <si>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</si>
  <si>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</si>
  <si>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</si>
  <si>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</si>
  <si>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</si>
  <si>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</si>
  <si>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</si>
  <si>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</si>
  <si>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</si>
  <si>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</si>
  <si>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</si>
  <si>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</si>
  <si>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</si>
  <si>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</si>
  <si>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</si>
  <si>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</si>
  <si>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</si>
  <si>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COSTCO WHOLESALE</t>
  </si>
  <si>
    <t>US22160K1051</t>
  </si>
  <si>
    <t>Food &amp; Staples Retailing</t>
  </si>
  <si>
    <t>CROWDSTRIKE HOLDINGS INC  A</t>
  </si>
  <si>
    <t>US22788C1053</t>
  </si>
  <si>
    <t>DATADOG INC  CLASS A</t>
  </si>
  <si>
    <t>US23804L1035</t>
  </si>
  <si>
    <t>DYNATRACE INC</t>
  </si>
  <si>
    <t>US2681501092</t>
  </si>
  <si>
    <t>EIFFAGE</t>
  </si>
  <si>
    <t>FR0000130452</t>
  </si>
  <si>
    <t>EMERSON ELECTRIC CO</t>
  </si>
  <si>
    <t>US2910111044</t>
  </si>
  <si>
    <t>FORTINET</t>
  </si>
  <si>
    <t>US34959E1091</t>
  </si>
  <si>
    <t>HOME DEPOT INC</t>
  </si>
  <si>
    <t>US4370761029</t>
  </si>
  <si>
    <t>JPMORGAN CHASE</t>
  </si>
  <si>
    <t>US46625H1005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</si>
  <si>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</si>
  <si>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</si>
  <si>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</si>
  <si>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</si>
  <si>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</si>
  <si>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</si>
  <si>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</si>
  <si>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</si>
  <si>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</si>
  <si>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</si>
  <si>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</si>
  <si>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</si>
  <si>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</si>
  <si>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</si>
  <si>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</si>
  <si>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</si>
  <si>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</si>
  <si>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</si>
  <si>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</si>
  <si>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</si>
  <si>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QUALCOMM INC</t>
  </si>
  <si>
    <t>US7475251036</t>
  </si>
  <si>
    <t>RAYTHEON TECHNOLOGIES CORP</t>
  </si>
  <si>
    <t>US75513E1010</t>
  </si>
  <si>
    <t>SAFRAN SA</t>
  </si>
  <si>
    <t>FR0000073272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</si>
  <si>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</si>
  <si>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</si>
  <si>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</si>
  <si>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</si>
  <si>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</si>
  <si>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</si>
  <si>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</si>
  <si>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</si>
  <si>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</si>
  <si>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</si>
  <si>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</si>
  <si>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</si>
  <si>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</si>
  <si>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</si>
  <si>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</si>
  <si>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</si>
  <si>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</si>
  <si>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</si>
  <si>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</si>
  <si>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</si>
  <si>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</si>
  <si>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</si>
  <si>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סל בנקים סדרה 1</t>
  </si>
  <si>
    <t>1148774</t>
  </si>
  <si>
    <t>513765339</t>
  </si>
  <si>
    <t>קסם תא 35</t>
  </si>
  <si>
    <t>1146570</t>
  </si>
  <si>
    <t>510938608</t>
  </si>
  <si>
    <t>קסם תא בנקים</t>
  </si>
  <si>
    <t>1146430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</si>
  <si>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</si>
  <si>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</si>
  <si>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</si>
  <si>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</si>
  <si>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</si>
  <si>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</si>
  <si>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</si>
  <si>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</si>
  <si>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</si>
  <si>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הראל סל תל בונד תשואות</t>
  </si>
  <si>
    <t>1150622</t>
  </si>
  <si>
    <t>אג"ח</t>
  </si>
  <si>
    <t>הראל סל תלבונד 60</t>
  </si>
  <si>
    <t>1150473</t>
  </si>
  <si>
    <t>קסם תשואות</t>
  </si>
  <si>
    <t>1146950</t>
  </si>
  <si>
    <t>תכלית סל תל בונד תשואות</t>
  </si>
  <si>
    <t>1145259</t>
  </si>
  <si>
    <t>AMUNDI INDEX MSCI EM UCITS</t>
  </si>
  <si>
    <t>LU1437017350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</si>
  <si>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</si>
  <si>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</si>
  <si>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</si>
  <si>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</si>
  <si>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</si>
  <si>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</si>
  <si>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</si>
  <si>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</si>
  <si>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</si>
  <si>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</si>
  <si>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GLOBAL X CYBERSECURITY ETF</t>
  </si>
  <si>
    <t>US37954Y3844</t>
  </si>
  <si>
    <t>HORIZONS S&amp;P/TSX 60 INDEX</t>
  </si>
  <si>
    <t>CA44056G1054</t>
  </si>
  <si>
    <t>HSBC MSCI EMERGING MARKETS</t>
  </si>
  <si>
    <t>IE00B5SSQT16</t>
  </si>
  <si>
    <t>I SHARES MSCI CHINA A</t>
  </si>
  <si>
    <t>IE00BQT3WG13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</si>
  <si>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</si>
  <si>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</si>
  <si>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</si>
  <si>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</si>
  <si>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</si>
  <si>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</si>
  <si>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</si>
  <si>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</si>
  <si>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</si>
  <si>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</si>
  <si>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</si>
  <si>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</si>
  <si>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</si>
  <si>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</si>
  <si>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</si>
  <si>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</si>
  <si>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</si>
  <si>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</si>
  <si>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</si>
  <si>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</si>
  <si>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</si>
  <si>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</si>
  <si>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</si>
  <si>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</si>
  <si>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</si>
  <si>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</si>
  <si>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</si>
  <si>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ISHR EUR600 IND GDS&amp;SERV (DE)</t>
  </si>
  <si>
    <t>DE000A0H08J9</t>
  </si>
  <si>
    <t>LYXOR CORE EURSTX 600 DR</t>
  </si>
  <si>
    <t>LU0908500753</t>
  </si>
  <si>
    <t>LYXOR ETF STOXX OIL &amp; GAS</t>
  </si>
  <si>
    <t>LU1834988278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</si>
  <si>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</si>
  <si>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</si>
  <si>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</si>
  <si>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</si>
  <si>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</si>
  <si>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</si>
  <si>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ETF BANKS</t>
  </si>
  <si>
    <t>JP3040170007</t>
  </si>
  <si>
    <t>SPDR EUROPE ENERGY</t>
  </si>
  <si>
    <t>IE00BKWQ0F09</t>
  </si>
  <si>
    <t>SPDR KBW BANK ETF</t>
  </si>
  <si>
    <t>US78464A7972</t>
  </si>
  <si>
    <t>SPDR MSCI EUROPE CONSUMER ST</t>
  </si>
  <si>
    <t>IE00BKWQ0D84</t>
  </si>
  <si>
    <t>SPDR MSCI Europe Health CareSM UCITS</t>
  </si>
  <si>
    <t>IE00BKWQ0H23</t>
  </si>
  <si>
    <t>SPDR S&amp;P US ENERGY SELECT</t>
  </si>
  <si>
    <t>IE00BWBXM492</t>
  </si>
  <si>
    <t>TECHNOLOGY SELECT SECT SPDR</t>
  </si>
  <si>
    <t>US81369Y8030</t>
  </si>
  <si>
    <t>UTILITIES SELECT SECTOR SPDR</t>
  </si>
  <si>
    <t>US81369Y8865</t>
  </si>
  <si>
    <t>VANECK SEMICONDUCTOR ETF</t>
  </si>
  <si>
    <t>US92189F6768</t>
  </si>
  <si>
    <t>VANGUARD AUST SHARES IDX ETF</t>
  </si>
  <si>
    <t>AU000000VAS1</t>
  </si>
  <si>
    <t>ISHARES MARKIT IBOXX $ HIGH</t>
  </si>
  <si>
    <t>IE00B4PY7Y77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</si>
  <si>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</si>
  <si>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</si>
  <si>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</si>
  <si>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</si>
  <si>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</si>
  <si>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</si>
  <si>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</si>
  <si>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</si>
  <si>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</si>
  <si>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</si>
  <si>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</si>
  <si>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REAL ESTATE CREDIT INV</t>
  </si>
  <si>
    <t>GB00B0HW5366</t>
  </si>
  <si>
    <t>B-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</si>
  <si>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</si>
  <si>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</si>
  <si>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</si>
  <si>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</si>
  <si>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</si>
  <si>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</si>
  <si>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ISHARE EMKT IF I AUSD</t>
  </si>
  <si>
    <t>IE00B3D07G23</t>
  </si>
  <si>
    <t>VANGUARD IS EM.MKTS STK.IDX</t>
  </si>
  <si>
    <t>IE00BFPM9H50</t>
  </si>
  <si>
    <t>כתבי אופציה בישראל</t>
  </si>
  <si>
    <t>אייספאק 1 אפ 1*</t>
  </si>
  <si>
    <t>1179613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</si>
  <si>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</si>
  <si>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</si>
  <si>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</si>
  <si>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</si>
  <si>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</si>
  <si>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</si>
  <si>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</si>
  <si>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3280 JUL 2023</t>
  </si>
  <si>
    <t>84410901</t>
  </si>
  <si>
    <t>BP 3280 JUL 2023</t>
  </si>
  <si>
    <t>84411859</t>
  </si>
  <si>
    <t>BZC 260 JUL 2023</t>
  </si>
  <si>
    <t>84436484</t>
  </si>
  <si>
    <t>BZP 260 JUL 2023</t>
  </si>
  <si>
    <t>84437193</t>
  </si>
  <si>
    <t>MSCI EMGMKT SEP23</t>
  </si>
  <si>
    <t>MESU3</t>
  </si>
  <si>
    <t>NASDAQ 100 SEP23</t>
  </si>
  <si>
    <t>NQU3</t>
  </si>
  <si>
    <t>S&amp;P/TSX 60 IX FUT SEP23</t>
  </si>
  <si>
    <t>PTU3</t>
  </si>
  <si>
    <t>S&amp;P500 EMINI FUT SEP23</t>
  </si>
  <si>
    <t>ESU3</t>
  </si>
  <si>
    <t>STOXX EUROPE 600 SEP23</t>
  </si>
  <si>
    <t>SXOU3</t>
  </si>
  <si>
    <t>TOPIX FUTR SEP23</t>
  </si>
  <si>
    <t>TPU3</t>
  </si>
  <si>
    <t>US 10YR ULTRA FUT SEP23</t>
  </si>
  <si>
    <t>UXYU3</t>
  </si>
  <si>
    <t>מבטיח תשואה 01.02.2028</t>
  </si>
  <si>
    <t>מבטיח תשואה 01.03.2028</t>
  </si>
  <si>
    <t>מבטיח תשואה 01.05.2028</t>
  </si>
  <si>
    <t>מבטיח תשואה 01.06.2028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</si>
  <si>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</si>
  <si>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</si>
  <si>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</si>
  <si>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</si>
  <si>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</si>
  <si>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</si>
  <si>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</si>
  <si>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</si>
  <si>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</si>
  <si>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</si>
  <si>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</si>
  <si>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</si>
  <si>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</si>
  <si>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</si>
  <si>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</si>
  <si>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</si>
  <si>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</si>
  <si>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</si>
  <si>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</si>
  <si>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</si>
  <si>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</si>
  <si>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</si>
  <si>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</si>
  <si>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</si>
  <si>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87930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</si>
  <si>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</si>
  <si>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</si>
  <si>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</si>
  <si>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</si>
  <si>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</si>
  <si>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</si>
  <si>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</si>
  <si>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</si>
  <si>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</si>
  <si>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</si>
  <si>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</si>
  <si>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</si>
  <si>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</si>
  <si>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</si>
  <si>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</si>
  <si>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</si>
  <si>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</si>
  <si>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</si>
  <si>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</si>
  <si>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</si>
  <si>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</si>
  <si>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88061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</si>
  <si>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</si>
  <si>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</si>
  <si>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</si>
  <si>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</si>
  <si>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</si>
  <si>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</si>
  <si>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</si>
  <si>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</si>
  <si>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</si>
  <si>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</si>
  <si>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</si>
  <si>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</si>
  <si>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</si>
  <si>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</si>
  <si>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</si>
  <si>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</si>
  <si>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</si>
  <si>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</si>
  <si>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</si>
  <si>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</si>
  <si>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</si>
  <si>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</si>
  <si>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</si>
  <si>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</si>
  <si>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</si>
  <si>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</si>
  <si>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</si>
  <si>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</si>
  <si>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</si>
  <si>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</si>
  <si>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</si>
  <si>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</si>
  <si>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</si>
  <si>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</si>
  <si>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</si>
  <si>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</si>
  <si>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</si>
  <si>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</si>
  <si>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</si>
  <si>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</si>
  <si>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</si>
  <si>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</si>
  <si>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</si>
  <si>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</si>
  <si>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</si>
  <si>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</si>
  <si>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</si>
  <si>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</si>
  <si>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</si>
  <si>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</si>
  <si>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</si>
  <si>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</si>
  <si>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</si>
  <si>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</si>
  <si>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</si>
  <si>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</si>
  <si>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</si>
  <si>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</si>
  <si>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</si>
  <si>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</si>
  <si>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</si>
  <si>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</si>
  <si>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</si>
  <si>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</si>
  <si>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</si>
  <si>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</si>
  <si>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</si>
  <si>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</si>
  <si>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</si>
  <si>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</si>
  <si>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</si>
  <si>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</si>
  <si>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</si>
  <si>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</si>
  <si>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</si>
  <si>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</si>
  <si>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</si>
  <si>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</si>
  <si>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</si>
  <si>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</si>
  <si>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</si>
  <si>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</si>
  <si>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</si>
  <si>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</si>
  <si>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</si>
  <si>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</si>
  <si>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</si>
  <si>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</si>
  <si>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</si>
  <si>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</si>
  <si>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</si>
  <si>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</si>
  <si>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</si>
  <si>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</si>
  <si>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</si>
  <si>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</si>
  <si>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</si>
  <si>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</si>
  <si>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</si>
  <si>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</si>
  <si>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</si>
  <si>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</si>
  <si>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</si>
  <si>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</si>
  <si>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</si>
  <si>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</si>
  <si>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</si>
  <si>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</si>
  <si>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8868</t>
  </si>
  <si>
    <t>88680000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</si>
  <si>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</si>
  <si>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</si>
  <si>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</si>
  <si>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</si>
  <si>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</si>
  <si>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</si>
  <si>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</si>
  <si>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</si>
  <si>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</si>
  <si>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</si>
  <si>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8875</t>
  </si>
  <si>
    <t>88750000</t>
  </si>
  <si>
    <t>ערד 8876</t>
  </si>
  <si>
    <t>88760000</t>
  </si>
  <si>
    <t>ערד 8877</t>
  </si>
  <si>
    <t>88770000</t>
  </si>
  <si>
    <t>ערד 8878</t>
  </si>
  <si>
    <t>88780000</t>
  </si>
  <si>
    <t>ערד 8879</t>
  </si>
  <si>
    <t>88790000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</si>
  <si>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</si>
  <si>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</si>
  <si>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</si>
  <si>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</si>
  <si>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</si>
  <si>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</si>
  <si>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</si>
  <si>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</si>
  <si>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ערד 8884</t>
  </si>
  <si>
    <t>88840000</t>
  </si>
  <si>
    <t>ערד 8888</t>
  </si>
  <si>
    <t>88880000</t>
  </si>
  <si>
    <t>ערד 8889</t>
  </si>
  <si>
    <t>88890000</t>
  </si>
  <si>
    <t>ערד 8892</t>
  </si>
  <si>
    <t>88920000</t>
  </si>
  <si>
    <t>ערד 8893</t>
  </si>
  <si>
    <t>88930000</t>
  </si>
  <si>
    <t>ערד 8894</t>
  </si>
  <si>
    <t>88940000</t>
  </si>
  <si>
    <t>ערד 8895</t>
  </si>
  <si>
    <t>88950000</t>
  </si>
  <si>
    <t>ערד 8896</t>
  </si>
  <si>
    <t>88960000</t>
  </si>
  <si>
    <t>ערד 8897</t>
  </si>
  <si>
    <t>88970000</t>
  </si>
  <si>
    <t>ערד 8898</t>
  </si>
  <si>
    <t>88980000</t>
  </si>
  <si>
    <t>ערד 8899</t>
  </si>
  <si>
    <t>88990000</t>
  </si>
  <si>
    <t>ערד 8900</t>
  </si>
  <si>
    <t>89000000</t>
  </si>
  <si>
    <t>ערד 8901</t>
  </si>
  <si>
    <t>89010000</t>
  </si>
  <si>
    <t>ערד 8903</t>
  </si>
  <si>
    <t>89030000</t>
  </si>
  <si>
    <t>ערד 8904</t>
  </si>
  <si>
    <t>89040000</t>
  </si>
  <si>
    <t>ערד 8905</t>
  </si>
  <si>
    <t>89050000</t>
  </si>
  <si>
    <t>ערד 8908</t>
  </si>
  <si>
    <t>89080000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</si>
  <si>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</si>
  <si>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</si>
  <si>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</si>
  <si>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</si>
  <si>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</si>
  <si>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</si>
  <si>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</si>
  <si>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</si>
  <si>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</si>
  <si>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</si>
  <si>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</si>
  <si>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</si>
  <si>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</si>
  <si>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</si>
  <si>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</si>
  <si>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</si>
  <si>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</si>
  <si>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</si>
  <si>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</si>
  <si>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</si>
  <si>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</si>
  <si>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</si>
  <si>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</si>
  <si>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</si>
  <si>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</si>
  <si>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</si>
  <si>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</si>
  <si>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</si>
  <si>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</si>
  <si>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</si>
  <si>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</si>
  <si>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</si>
  <si>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</si>
  <si>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</si>
  <si>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</si>
  <si>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</si>
  <si>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8776 2026 4.8%</t>
  </si>
  <si>
    <t>8287765</t>
  </si>
  <si>
    <t>ערד סדרה 8777 2026 4.8%</t>
  </si>
  <si>
    <t>8287773</t>
  </si>
  <si>
    <t>ערד סדרה 8778 2026 4.8%</t>
  </si>
  <si>
    <t>8287781</t>
  </si>
  <si>
    <t>ערד סדרה 8781 2026 4.8%</t>
  </si>
  <si>
    <t>8287815</t>
  </si>
  <si>
    <t>ערד סדרה 8784  4.8%  2026</t>
  </si>
  <si>
    <t>8287849</t>
  </si>
  <si>
    <t>ערד סדרה 8787 4.8% 2027</t>
  </si>
  <si>
    <t>8287872</t>
  </si>
  <si>
    <t>ערד סדרה 8788 4.8% 2027</t>
  </si>
  <si>
    <t>71116727</t>
  </si>
  <si>
    <t>ערד סדרה 8789 2027 4.8%</t>
  </si>
  <si>
    <t>87890</t>
  </si>
  <si>
    <t>ערד סדרה 8810 2029 4.8%</t>
  </si>
  <si>
    <t>71121438</t>
  </si>
  <si>
    <t>ערד8911</t>
  </si>
  <si>
    <t>89110000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</si>
  <si>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</si>
  <si>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</si>
  <si>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</si>
  <si>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</si>
  <si>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</si>
  <si>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</si>
  <si>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</si>
  <si>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</si>
  <si>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</si>
  <si>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</si>
  <si>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</si>
  <si>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</si>
  <si>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יהב קוקו סדרה ד (לס)  לא ברצף</t>
  </si>
  <si>
    <t>6620300</t>
  </si>
  <si>
    <t>520020421</t>
  </si>
  <si>
    <t>אלון  חברה לדלק ל.ס</t>
  </si>
  <si>
    <t>1101567</t>
  </si>
  <si>
    <t>520041690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</si>
  <si>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</si>
  <si>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</si>
  <si>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</si>
  <si>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</si>
  <si>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</si>
  <si>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</si>
  <si>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</si>
  <si>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</si>
  <si>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</si>
  <si>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</si>
  <si>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</si>
  <si>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</si>
  <si>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</si>
  <si>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</si>
  <si>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</si>
  <si>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</si>
  <si>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</si>
  <si>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</si>
  <si>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</si>
  <si>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</si>
  <si>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</si>
  <si>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</si>
  <si>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</si>
  <si>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</si>
  <si>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</si>
  <si>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</si>
  <si>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</si>
  <si>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</si>
  <si>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 xml:space="preserve"> 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</si>
  <si>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</si>
  <si>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</si>
  <si>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</si>
  <si>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</si>
  <si>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</si>
  <si>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</si>
  <si>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</si>
  <si>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</si>
  <si>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</si>
  <si>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</si>
  <si>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</si>
  <si>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</si>
  <si>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</si>
  <si>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</si>
  <si>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</si>
  <si>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</si>
  <si>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</si>
  <si>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</si>
  <si>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</si>
  <si>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</si>
  <si>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</si>
  <si>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</si>
  <si>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</si>
  <si>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</si>
  <si>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</si>
  <si>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</si>
  <si>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</si>
  <si>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</si>
  <si>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</si>
  <si>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פרויקט תענך   הלוואת בעלים</t>
  </si>
  <si>
    <t>540278835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</si>
  <si>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</si>
  <si>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</si>
  <si>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</si>
  <si>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</si>
  <si>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</si>
  <si>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</si>
  <si>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</si>
  <si>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</si>
  <si>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</si>
  <si>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</si>
  <si>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</si>
  <si>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</si>
  <si>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</si>
  <si>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</si>
  <si>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</si>
  <si>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</si>
  <si>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</si>
  <si>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</si>
  <si>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</si>
  <si>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</si>
  <si>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</si>
  <si>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</si>
  <si>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</si>
  <si>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</si>
  <si>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</si>
  <si>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</si>
  <si>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</si>
  <si>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</si>
  <si>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</si>
  <si>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WORE 2021 1 Holdings*</t>
  </si>
  <si>
    <t>MM Texas*</t>
  </si>
  <si>
    <t>386423</t>
  </si>
  <si>
    <t>NORDIC POWER 2*</t>
  </si>
  <si>
    <t>NORDIC POWER 3*</t>
  </si>
  <si>
    <t>NORDIC POWER 4*</t>
  </si>
  <si>
    <t>North LaSalle   HG 4*</t>
  </si>
  <si>
    <t>OPC Power Ventures LP</t>
  </si>
  <si>
    <t>ORDH</t>
  </si>
  <si>
    <t>Project Hush*</t>
  </si>
  <si>
    <t>ReLog*</t>
  </si>
  <si>
    <t>Rialto Elite Portfolio makefet*</t>
  </si>
  <si>
    <t>508308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</si>
  <si>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</si>
  <si>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</si>
  <si>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</si>
  <si>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</si>
  <si>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</si>
  <si>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</si>
  <si>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</si>
  <si>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</si>
  <si>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USBT INVESTOR HOLDCO 2 LP*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</si>
  <si>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</si>
  <si>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</si>
  <si>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</si>
  <si>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</si>
  <si>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</si>
  <si>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</si>
  <si>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</si>
  <si>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חברת Earnix</t>
  </si>
  <si>
    <t>עסקת Danforth*</t>
  </si>
  <si>
    <t>סה"כ קרנות השקעה</t>
  </si>
  <si>
    <t>סה"כ קרנות השקעה בישראל</t>
  </si>
  <si>
    <t>Accelmed Medical Partners LP</t>
  </si>
  <si>
    <t>Arkin Bio Ventures II L.P</t>
  </si>
  <si>
    <t>Diagnostic Robotics Ltd</t>
  </si>
  <si>
    <t>Evergreen V</t>
  </si>
  <si>
    <t>Evolution Venture Capital Fun I</t>
  </si>
  <si>
    <t>F2 Capital Partners 3 LP</t>
  </si>
  <si>
    <t>F2 Capital Partners II, L.P.</t>
  </si>
  <si>
    <t>F2 Select I LP</t>
  </si>
  <si>
    <t>Israel Cleantech Ventures Cayman I A</t>
  </si>
  <si>
    <t>Israel Cleantech Ventures II Israel LP</t>
  </si>
  <si>
    <t>Magma Venture Capital II Israel Fund LP</t>
  </si>
  <si>
    <t>Medica III Investments Israel B LP</t>
  </si>
  <si>
    <t>Orbimed Israel Partners II LP</t>
  </si>
  <si>
    <t>Orbimed Israel Partners LP</t>
  </si>
  <si>
    <t>Panorays. Ltd (ISR)</t>
  </si>
  <si>
    <t>Pitango Venture Capital Fund VIII, L.P.</t>
  </si>
  <si>
    <t>Stage One Venture Capital Fund IV</t>
  </si>
  <si>
    <t>StageOne S.P.V R.S</t>
  </si>
  <si>
    <t>Vertex III Israel Fund LP</t>
  </si>
  <si>
    <t>Vintage fund of funds ISRAEL V</t>
  </si>
  <si>
    <t>קרן אנטומיה טכנולוגיה רפואית I ש מ</t>
  </si>
  <si>
    <t>קרן אנטומיה טכנולוגיה רפואית II ש מ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</si>
  <si>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</si>
  <si>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</si>
  <si>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</si>
  <si>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</si>
  <si>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Cynet Security LTD (ISR)</t>
  </si>
  <si>
    <t>FIMI ISRAEL OPPORTUNITY 6</t>
  </si>
  <si>
    <t>Fimi Israel Opportunity II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</si>
  <si>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</si>
  <si>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</si>
  <si>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</si>
  <si>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</si>
  <si>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</si>
  <si>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</si>
  <si>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</si>
  <si>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</si>
  <si>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</si>
  <si>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Greenfield Partners II L.P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</si>
  <si>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</si>
  <si>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</si>
  <si>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</si>
  <si>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</si>
  <si>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</si>
  <si>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</si>
  <si>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</si>
  <si>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</si>
  <si>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</si>
  <si>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</si>
  <si>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</si>
  <si>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</si>
  <si>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</si>
  <si>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Shamrock Israel Growth Fund LP</t>
  </si>
  <si>
    <t>Tene Growth Capital III PEF</t>
  </si>
  <si>
    <t>TENE GROWTH CAPITAL IV</t>
  </si>
  <si>
    <t>Tene Growth Capital LP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</si>
  <si>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</si>
  <si>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</si>
  <si>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</si>
  <si>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</si>
  <si>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</si>
  <si>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</si>
  <si>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</si>
  <si>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83North FXV III, L.P.</t>
  </si>
  <si>
    <t>Andreessen Horowitz Fund VII, L.P.</t>
  </si>
  <si>
    <t>Andreessen Horowitz Fund VIII</t>
  </si>
  <si>
    <t>Andreessen Horowitz LSV Fund II, L.P.</t>
  </si>
  <si>
    <t>Andreessen Horowitz LSV Fund III</t>
  </si>
  <si>
    <t>BVP Forge Institutional L.P</t>
  </si>
  <si>
    <t>Creandum VI Select</t>
  </si>
  <si>
    <t>General Catalyst Group XI - Creation</t>
  </si>
  <si>
    <t>General Catalyst Group XI - Ignition</t>
  </si>
  <si>
    <t>General Catalyst Group XI -Endurance</t>
  </si>
  <si>
    <t>Horsley Bridge XII Ventures</t>
  </si>
  <si>
    <t>ISF III Overflow Fund L.P</t>
  </si>
  <si>
    <t>Israel Secondary fund III L.P</t>
  </si>
  <si>
    <t>Lightspeed Venture Partners Select IV, L.P.</t>
  </si>
  <si>
    <t>Lightspeed Venture Partners XIII, L.P.</t>
  </si>
  <si>
    <t>Omega fund lll</t>
  </si>
  <si>
    <t>Point Nine Annex II GmbH &amp; Co. KG</t>
  </si>
  <si>
    <t>Point Nine VI</t>
  </si>
  <si>
    <t>Pontifax (Israel) VI L.P.</t>
  </si>
  <si>
    <t>Spark Capital Growth Fund IV</t>
  </si>
  <si>
    <t>Spark Capital VII</t>
  </si>
  <si>
    <t>Strategic Investors Fund IX L.P</t>
  </si>
  <si>
    <t>Strategic Investors Fund VIII LP</t>
  </si>
  <si>
    <t>Strategic Investors Fund X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</si>
  <si>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</si>
  <si>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</si>
  <si>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</si>
  <si>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</si>
  <si>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</si>
  <si>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Zeev Opportunity Fund I</t>
  </si>
  <si>
    <t>Zeev Ventures VI, L.P.</t>
  </si>
  <si>
    <t>קרנות גידור</t>
  </si>
  <si>
    <t>Cheyne CRECH3/9/15</t>
  </si>
  <si>
    <t>XD0297816635</t>
  </si>
  <si>
    <t>ION TECH FEEDER FUND</t>
  </si>
  <si>
    <t>KYG4939W1188</t>
  </si>
  <si>
    <t>Blackstone R E Partners VIII F LP</t>
  </si>
  <si>
    <t>Blackstone Real Estate Partners IX.F L.P</t>
  </si>
  <si>
    <t>Brookfield SREP III F3</t>
  </si>
  <si>
    <t>Brookfield Strategic R E Partners II</t>
  </si>
  <si>
    <t>Co Invest Antlia BSREP III</t>
  </si>
  <si>
    <t>E d R Europportunities S.C.A. SICAR</t>
  </si>
  <si>
    <t>Electra America Multifamily III</t>
  </si>
  <si>
    <t>ELECTRA AMERICA PRINCIPAL HOSPITALITY</t>
  </si>
  <si>
    <t>Europan Office Incom Venture S.C.A</t>
  </si>
  <si>
    <t>Faropoint III FEEDER 6</t>
  </si>
  <si>
    <t>Portfolio EDGE</t>
  </si>
  <si>
    <t>Waterton Residential P V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</si>
  <si>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</si>
  <si>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</si>
  <si>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</si>
  <si>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</si>
  <si>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</si>
  <si>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</si>
  <si>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</si>
  <si>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</si>
  <si>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</si>
  <si>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</si>
  <si>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</si>
  <si>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</si>
  <si>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AP IX Connect Holdings L.P</t>
  </si>
  <si>
    <t>APCS LP*</t>
  </si>
  <si>
    <t>Apollo Natural Resources Partners II LP</t>
  </si>
  <si>
    <t>Apollo Overseas Partners IX L.P</t>
  </si>
  <si>
    <t>ARCLIGHT AEP FEEDER FUND VII LLC</t>
  </si>
  <si>
    <t>Arclight Energy Partners Fund II LP</t>
  </si>
  <si>
    <t>ArcLight Fund VII AIV L.P</t>
  </si>
  <si>
    <t>Arcmont SLF II</t>
  </si>
  <si>
    <t>Ares Private Capital Solutions II*</t>
  </si>
  <si>
    <t>Ares Special Situations Fund IV F3*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</si>
  <si>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</si>
  <si>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</si>
  <si>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</si>
  <si>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</si>
  <si>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</si>
  <si>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</si>
  <si>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</si>
  <si>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AT-BAY, Inc.</t>
  </si>
  <si>
    <t>Audax Direct Lending Solutions Fund II</t>
  </si>
  <si>
    <t>Augury Inc.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</si>
  <si>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</si>
  <si>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</si>
  <si>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</si>
  <si>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</si>
  <si>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</si>
  <si>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</si>
  <si>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</si>
  <si>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</si>
  <si>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</si>
  <si>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</si>
  <si>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</si>
  <si>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</si>
  <si>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</si>
  <si>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</si>
  <si>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</si>
  <si>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</si>
  <si>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</si>
  <si>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</si>
  <si>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</si>
  <si>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</si>
  <si>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</si>
  <si>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</si>
  <si>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</si>
  <si>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F2</t>
  </si>
  <si>
    <t>Copenhagen Infrastructure Partners IV F2</t>
  </si>
  <si>
    <t>Core Infrastructure India Fund Pte Ltd</t>
  </si>
  <si>
    <t>Court Square Capital Lancet Holdings L.P</t>
  </si>
  <si>
    <t>Court Square IV</t>
  </si>
  <si>
    <t>CRECH V</t>
  </si>
  <si>
    <t>Crescent Direct Lending III</t>
  </si>
  <si>
    <t>CVC Capital partners VIII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</si>
  <si>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</si>
  <si>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</si>
  <si>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</si>
  <si>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</si>
  <si>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</si>
  <si>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</si>
  <si>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</si>
  <si>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</si>
  <si>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</si>
  <si>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</si>
  <si>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</si>
  <si>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</si>
  <si>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</si>
  <si>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</si>
  <si>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</si>
  <si>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</si>
  <si>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</si>
  <si>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</si>
  <si>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</si>
  <si>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</si>
  <si>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</si>
  <si>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</si>
  <si>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</si>
  <si>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</si>
  <si>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</si>
  <si>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</si>
  <si>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GrafTech Co Invest LP</t>
  </si>
  <si>
    <t>Group 11 Fund IV</t>
  </si>
  <si>
    <t>Group 11 Fund V</t>
  </si>
  <si>
    <t>GTCR Fund XII/A&amp;B LP</t>
  </si>
  <si>
    <t>H.I.G. Advantage Buyout Fund, L.P.</t>
  </si>
  <si>
    <t>HarbourVest International V</t>
  </si>
  <si>
    <t>HarbourVest Partners Co-Investment Fund IV L.P.</t>
  </si>
  <si>
    <t>Havea*</t>
  </si>
  <si>
    <t>HBOS Mezzanine Portfolio</t>
  </si>
  <si>
    <t>Hunter Acquisition Limited</t>
  </si>
  <si>
    <t>ICG Real Estate Debt VI</t>
  </si>
  <si>
    <t>ICGLV</t>
  </si>
  <si>
    <t>IFM GLOBAL INFRASTRUCTURE C</t>
  </si>
  <si>
    <t>IK Small Cap Fund II No.1 SCSp</t>
  </si>
  <si>
    <t>Incline Equity Partners IV, L.P.</t>
  </si>
  <si>
    <t>InfraRed Infrastructure Fund V</t>
  </si>
  <si>
    <t>InnovateMR</t>
  </si>
  <si>
    <t>Insight Partners XI</t>
  </si>
  <si>
    <t>Insight Partners XII LP</t>
  </si>
  <si>
    <t>Insight Venture Partners X, L.P.</t>
  </si>
  <si>
    <t>Investindustrial VII L.P.</t>
  </si>
  <si>
    <t>ISQ Global infrastructure Fund III</t>
  </si>
  <si>
    <t>ISQ Kio Co Invest Fund L.P</t>
  </si>
  <si>
    <t>itm8*</t>
  </si>
  <si>
    <t>JoyTunes Ltd.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</si>
  <si>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</si>
  <si>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</si>
  <si>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</si>
  <si>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</si>
  <si>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</si>
  <si>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</si>
  <si>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</si>
  <si>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</si>
  <si>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</si>
  <si>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</si>
  <si>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</si>
  <si>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</si>
  <si>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</si>
  <si>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</si>
  <si>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</si>
  <si>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</si>
  <si>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Lightricks Ltd.</t>
  </si>
  <si>
    <t>LS POWER FUND IV F2</t>
  </si>
  <si>
    <t>Lytx, Inc.</t>
  </si>
  <si>
    <t>Magna Legal Services</t>
  </si>
  <si>
    <t>MCP V</t>
  </si>
  <si>
    <t>Meridiam Infrastructure Europe III SLP</t>
  </si>
  <si>
    <t>MIE III Co Investment Fund II S.L.P</t>
  </si>
  <si>
    <t>Minute Media Inc.</t>
  </si>
  <si>
    <t>Mirasol Co Invest Fund L.P</t>
  </si>
  <si>
    <t>MORE B 1</t>
  </si>
  <si>
    <t>MTDL</t>
  </si>
  <si>
    <t>NCA Co Invest L.P</t>
  </si>
  <si>
    <t>Ned Stevens</t>
  </si>
  <si>
    <t>Nirvana Holdings I LP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</si>
  <si>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</si>
  <si>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</si>
  <si>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</si>
  <si>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</si>
  <si>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</si>
  <si>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</si>
  <si>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</si>
  <si>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</si>
  <si>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</si>
  <si>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</si>
  <si>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</si>
  <si>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</si>
  <si>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</si>
  <si>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</si>
  <si>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</si>
  <si>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</si>
  <si>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</si>
  <si>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</si>
  <si>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</si>
  <si>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</si>
  <si>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</si>
  <si>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</si>
  <si>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 Software Inc.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</si>
  <si>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</si>
  <si>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</si>
  <si>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</si>
  <si>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</si>
  <si>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</si>
  <si>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</si>
  <si>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</si>
  <si>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</si>
  <si>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Spectrum</t>
  </si>
  <si>
    <t>SPECTRUM co inv   Mayberry LP</t>
  </si>
  <si>
    <t>SPECTRUM co inv   Saavi LP</t>
  </si>
  <si>
    <t>Sportority Limited (UK)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</si>
  <si>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</si>
  <si>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</si>
  <si>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</si>
  <si>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</si>
  <si>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</si>
  <si>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</si>
  <si>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</si>
  <si>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</si>
  <si>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</si>
  <si>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V Europe LP</t>
  </si>
  <si>
    <t>Trilantic Europe VI SCSp</t>
  </si>
  <si>
    <t>U.S. Anesthesia Partners Holdings, Inc.</t>
  </si>
  <si>
    <t>Victoria South American Partners II LP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</si>
  <si>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</si>
  <si>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</si>
  <si>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</si>
  <si>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</si>
  <si>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</si>
  <si>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</si>
  <si>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</si>
  <si>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</si>
  <si>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</si>
  <si>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סה"כ כתבי אופציה בישראל:</t>
  </si>
  <si>
    <t>ג'י סיטי בע"מ*</t>
  </si>
  <si>
    <t>הייקון מערכות אפ 03/22*</t>
  </si>
  <si>
    <t>1185214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</si>
  <si>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</si>
  <si>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</si>
  <si>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</si>
  <si>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</si>
  <si>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</si>
  <si>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3.685 08-02 (20)</t>
  </si>
  <si>
    <t>10003676</t>
  </si>
  <si>
    <t>C +USD/-ILS 3.76 08-30 (20)</t>
  </si>
  <si>
    <t>10003764</t>
  </si>
  <si>
    <t>P -USD/+ILS 3.54 08-02 (20)</t>
  </si>
  <si>
    <t>10003677</t>
  </si>
  <si>
    <t>P -USD/+ILS 3.625 08-30 (20)</t>
  </si>
  <si>
    <t>10003765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</si>
  <si>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</si>
  <si>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</si>
  <si>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</si>
  <si>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</si>
  <si>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</si>
  <si>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</si>
  <si>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</si>
  <si>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</si>
  <si>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</si>
  <si>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</si>
  <si>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</si>
  <si>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</si>
  <si>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</si>
  <si>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</si>
  <si>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</si>
  <si>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</si>
  <si>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</si>
  <si>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</si>
  <si>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</si>
  <si>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10013696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</si>
  <si>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</si>
  <si>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</si>
  <si>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</si>
  <si>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</si>
  <si>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</si>
  <si>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</si>
  <si>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</si>
  <si>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</si>
  <si>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</si>
  <si>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</si>
  <si>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</si>
  <si>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</si>
  <si>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</si>
  <si>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</si>
  <si>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</si>
  <si>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</si>
  <si>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</si>
  <si>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10013702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</si>
  <si>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</si>
  <si>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</si>
  <si>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</si>
  <si>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</si>
  <si>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</si>
  <si>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</si>
  <si>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</si>
  <si>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</si>
  <si>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</si>
  <si>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</si>
  <si>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</si>
  <si>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</si>
  <si>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</si>
  <si>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</si>
  <si>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</si>
  <si>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</si>
  <si>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</si>
  <si>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</si>
  <si>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</si>
  <si>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10013709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</si>
  <si>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</si>
  <si>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</si>
  <si>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</si>
  <si>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</si>
  <si>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</si>
  <si>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</si>
  <si>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</si>
  <si>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</si>
  <si>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</si>
  <si>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</si>
  <si>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</si>
  <si>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10013705</t>
  </si>
  <si>
    <t>10003413</t>
  </si>
  <si>
    <t>+ILS/-USD 3.43 16-10-23 (10) -463</t>
  </si>
  <si>
    <t>10003370</t>
  </si>
  <si>
    <t>+ILS/-USD 3.43 16-10-23 (12) -463</t>
  </si>
  <si>
    <t>10003374</t>
  </si>
  <si>
    <t>+ILS/-USD 3.43 24-10-23 (12) -450</t>
  </si>
  <si>
    <t>10013707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</si>
  <si>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</si>
  <si>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</si>
  <si>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</si>
  <si>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</si>
  <si>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</si>
  <si>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</si>
  <si>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</si>
  <si>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</si>
  <si>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</si>
  <si>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3.474 30-10-23 (20) -450</t>
  </si>
  <si>
    <t>10013728</t>
  </si>
  <si>
    <t>+ILS/-USD 3.475 30-10-23 (11) -450</t>
  </si>
  <si>
    <t>10013726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</si>
  <si>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</si>
  <si>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</si>
  <si>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</si>
  <si>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</si>
  <si>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</si>
  <si>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</si>
  <si>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</si>
  <si>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</si>
  <si>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</si>
  <si>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</si>
  <si>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</si>
  <si>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</si>
  <si>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</si>
  <si>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</si>
  <si>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</si>
  <si>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</si>
  <si>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</si>
  <si>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10013731</t>
  </si>
  <si>
    <t>+ILS/-USD 3.515 02-11-23 (12) -448</t>
  </si>
  <si>
    <t>10013733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</si>
  <si>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</si>
  <si>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</si>
  <si>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</si>
  <si>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</si>
  <si>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</si>
  <si>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</si>
  <si>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</si>
  <si>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</si>
  <si>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</si>
  <si>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</si>
  <si>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</si>
  <si>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</si>
  <si>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</si>
  <si>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</si>
  <si>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</si>
  <si>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10013777</t>
  </si>
  <si>
    <t>+ILS/-USD 3.53 20-11-23 (12) -383</t>
  </si>
  <si>
    <t>10003595</t>
  </si>
  <si>
    <t>10013779</t>
  </si>
  <si>
    <t>+ILS/-USD 3.55 15-11-23 (12) -462</t>
  </si>
  <si>
    <t>10000887</t>
  </si>
  <si>
    <t>10013754</t>
  </si>
  <si>
    <t>+ILS/-USD 3.552 15-11-23 (11) -460</t>
  </si>
  <si>
    <t>10013752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</si>
  <si>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</si>
  <si>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</si>
  <si>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</si>
  <si>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</si>
  <si>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</si>
  <si>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</si>
  <si>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</si>
  <si>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10013750</t>
  </si>
  <si>
    <t>+ILS/-USD 3.5662 08-11-23 (10) -438</t>
  </si>
  <si>
    <t>10000209</t>
  </si>
  <si>
    <t>10003524</t>
  </si>
  <si>
    <t>+ILS/-USD 3.5672 08-11-23 (20) -438</t>
  </si>
  <si>
    <t>10003526</t>
  </si>
  <si>
    <t>10013743</t>
  </si>
  <si>
    <t>+ILS/-USD 3.5689 06-09-23 (20) -311</t>
  </si>
  <si>
    <t>10013756</t>
  </si>
  <si>
    <t>10003562</t>
  </si>
  <si>
    <t>10000889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</si>
  <si>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</si>
  <si>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</si>
  <si>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</si>
  <si>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</si>
  <si>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</si>
  <si>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</si>
  <si>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</si>
  <si>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</si>
  <si>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10013758</t>
  </si>
  <si>
    <t>+ILS/-USD 3.572 14-12-23 (10) -460</t>
  </si>
  <si>
    <t>10003564</t>
  </si>
  <si>
    <t>+ILS/-USD 3.5759 14-11-23 (11) -441</t>
  </si>
  <si>
    <t>10000883</t>
  </si>
  <si>
    <t>+ILS/-USD 3.576 06-11-23 (12) -459</t>
  </si>
  <si>
    <t>10013760</t>
  </si>
  <si>
    <t>+ILS/-USD 3.58 10-10-23 (20) -365</t>
  </si>
  <si>
    <t>10000885</t>
  </si>
  <si>
    <t>+ILS/-USD 3.5822 05-09-23 (20) -348</t>
  </si>
  <si>
    <t>10003502</t>
  </si>
  <si>
    <t>+ILS/-USD 3.5852 05-09-23 (12) -348</t>
  </si>
  <si>
    <t>10003500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</si>
  <si>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</si>
  <si>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</si>
  <si>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</si>
  <si>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</si>
  <si>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</si>
  <si>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</si>
  <si>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10013747</t>
  </si>
  <si>
    <t>+ILS/-USD 3.596 26-10-23 (20) -420</t>
  </si>
  <si>
    <t>10000877</t>
  </si>
  <si>
    <t>+ILS/-USD 3.6 06-09-23 (11) -337</t>
  </si>
  <si>
    <t>10000707</t>
  </si>
  <si>
    <t>10013763</t>
  </si>
  <si>
    <t>+ILS/-USD 3.602 06-09-23 (10) -340</t>
  </si>
  <si>
    <t>10000705</t>
  </si>
  <si>
    <t>10000216</t>
  </si>
  <si>
    <t>+ILS/-USD 3.602 06-09-23 (20) -355</t>
  </si>
  <si>
    <t>10000895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</si>
  <si>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</si>
  <si>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</si>
  <si>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</si>
  <si>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</si>
  <si>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</si>
  <si>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</si>
  <si>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</si>
  <si>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</si>
  <si>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</si>
  <si>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</si>
  <si>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3.606 06-09-23 (12) -340</t>
  </si>
  <si>
    <t>10013765</t>
  </si>
  <si>
    <t>+ILS/-USD 3.611 13-12-23 (12) -440</t>
  </si>
  <si>
    <t>10013774</t>
  </si>
  <si>
    <t>10003589</t>
  </si>
  <si>
    <t>+ILS/-USD 3.612 13-12-23 (20) -445</t>
  </si>
  <si>
    <t>10003591</t>
  </si>
  <si>
    <t>+ILS/-USD 3.6125 07-11-23 (12) -450</t>
  </si>
  <si>
    <t>10003519</t>
  </si>
  <si>
    <t>10013740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</si>
  <si>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</si>
  <si>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</si>
  <si>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</si>
  <si>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</si>
  <si>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</si>
  <si>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</si>
  <si>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</si>
  <si>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</si>
  <si>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</si>
  <si>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</si>
  <si>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</si>
  <si>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</si>
  <si>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</si>
  <si>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</si>
  <si>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</si>
  <si>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</si>
  <si>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</si>
  <si>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</si>
  <si>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</si>
  <si>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10013737</t>
  </si>
  <si>
    <t>10003506</t>
  </si>
  <si>
    <t>+ILS/-USD 3.6355 05-09-23 (20) -355</t>
  </si>
  <si>
    <t>10000687</t>
  </si>
  <si>
    <t>+ILS/-USD 3.637 15-11-23 (12) -433</t>
  </si>
  <si>
    <t>10003579</t>
  </si>
  <si>
    <t>+ILS/-USD 3.6385 05-09-23 (11) -355</t>
  </si>
  <si>
    <t>10003510</t>
  </si>
  <si>
    <t>+ILS/-USD 3.643 05-09-23 (98) -360</t>
  </si>
  <si>
    <t>10003508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</si>
  <si>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</si>
  <si>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</si>
  <si>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</si>
  <si>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</si>
  <si>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</si>
  <si>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</si>
  <si>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</si>
  <si>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</si>
  <si>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10013782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</si>
  <si>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</si>
  <si>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</si>
  <si>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</si>
  <si>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</si>
  <si>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</si>
  <si>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</si>
  <si>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</si>
  <si>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</si>
  <si>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</si>
  <si>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</si>
  <si>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</si>
  <si>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</si>
  <si>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</si>
  <si>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</si>
  <si>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</si>
  <si>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3.581 17-10-23 (20) -178</t>
  </si>
  <si>
    <t>10013883</t>
  </si>
  <si>
    <t>+ILS/-USD 3.582 17-10-23 (11) -174</t>
  </si>
  <si>
    <t>10000756</t>
  </si>
  <si>
    <t>10013881</t>
  </si>
  <si>
    <t>+ILS/-USD 3.59 18-07-23 (20) -40</t>
  </si>
  <si>
    <t>10003817</t>
  </si>
  <si>
    <t>+ILS/-USD 3.591 20-07-23 (10) -31</t>
  </si>
  <si>
    <t>10013886</t>
  </si>
  <si>
    <t>+ILS/-USD 3.5911 18-07-23 (11) -39</t>
  </si>
  <si>
    <t>10013875</t>
  </si>
  <si>
    <t>10003815</t>
  </si>
  <si>
    <t>10000972</t>
  </si>
  <si>
    <t>+ILS/-USD 3.5919 20-07-23 (11) -31</t>
  </si>
  <si>
    <t>10000762</t>
  </si>
  <si>
    <t>10013888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</si>
  <si>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</si>
  <si>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</si>
  <si>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</si>
  <si>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</si>
  <si>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</si>
  <si>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</si>
  <si>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</si>
  <si>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</si>
  <si>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</si>
  <si>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</si>
  <si>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</si>
  <si>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10013796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</si>
  <si>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</si>
  <si>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</si>
  <si>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</si>
  <si>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</si>
  <si>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</si>
  <si>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</si>
  <si>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</si>
  <si>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 19-07-23 (10) -28</t>
  </si>
  <si>
    <t>10003859</t>
  </si>
  <si>
    <t>+ILS/-USD 3.611 19-07-23 (10) -28</t>
  </si>
  <si>
    <t>10000251</t>
  </si>
  <si>
    <t>10003838</t>
  </si>
  <si>
    <t>+ILS/-USD 3.612 19-07-23 (11) -28</t>
  </si>
  <si>
    <t>10000760</t>
  </si>
  <si>
    <t>10003840</t>
  </si>
  <si>
    <t>+ILS/-USD 3.6122 15-11-23 (11) -348</t>
  </si>
  <si>
    <t>10003648</t>
  </si>
  <si>
    <t>+ILS/-USD 3.614 19-07-23 (98) -29</t>
  </si>
  <si>
    <t>10003842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</si>
  <si>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</si>
  <si>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</si>
  <si>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</si>
  <si>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</si>
  <si>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</si>
  <si>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</si>
  <si>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</si>
  <si>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10013800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</si>
  <si>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</si>
  <si>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</si>
  <si>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</si>
  <si>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</si>
  <si>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</si>
  <si>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</si>
  <si>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</si>
  <si>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</si>
  <si>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</si>
  <si>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</si>
  <si>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</si>
  <si>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</si>
  <si>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</si>
  <si>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</si>
  <si>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</si>
  <si>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</si>
  <si>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</si>
  <si>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</si>
  <si>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3.625647 25-07-23 (10) -35</t>
  </si>
  <si>
    <t>10003868</t>
  </si>
  <si>
    <t>+ILS/-USD 3.628 05-12-23 (10) -372</t>
  </si>
  <si>
    <t>10013816</t>
  </si>
  <si>
    <t>+ILS/-USD 3.63 30-11-23 (11) -327</t>
  </si>
  <si>
    <t>10003706</t>
  </si>
  <si>
    <t>10013825</t>
  </si>
  <si>
    <t>+ILS/-USD 3.63 30-11-23 (12) -328</t>
  </si>
  <si>
    <t>10013827</t>
  </si>
  <si>
    <t>10003708</t>
  </si>
  <si>
    <t>+ILS/-USD 3.63 30-11-23 (20) -327</t>
  </si>
  <si>
    <t>10000948</t>
  </si>
  <si>
    <t>+ILS/-USD 3.6313 06-12-23 (11) -317</t>
  </si>
  <si>
    <t>10013829</t>
  </si>
  <si>
    <t>+ILS/-USD 3.6317 03-07-23 (11) -73</t>
  </si>
  <si>
    <t>10003700</t>
  </si>
  <si>
    <t>+ILS/-USD 3.6317 30-11-23 (10) -327</t>
  </si>
  <si>
    <t>10003704</t>
  </si>
  <si>
    <t>+ILS/-USD 3.634 03-07-23 (20) -72</t>
  </si>
  <si>
    <t>10013821</t>
  </si>
  <si>
    <t>10003702</t>
  </si>
  <si>
    <t>10000946</t>
  </si>
  <si>
    <t>+ILS/-USD 3.635 03-07-23 (10) -73</t>
  </si>
  <si>
    <t>10000944</t>
  </si>
  <si>
    <t>10003698</t>
  </si>
  <si>
    <t>+ILS/-USD 3.635 07-09-23 (98) -170</t>
  </si>
  <si>
    <t>10003728</t>
  </si>
  <si>
    <t>+ILS/-USD 3.636 07-09-23 (10) -170</t>
  </si>
  <si>
    <t>10000236</t>
  </si>
  <si>
    <t>+ILS/-USD 3.636 07-09-23 (11) -170</t>
  </si>
  <si>
    <t>10003722</t>
  </si>
  <si>
    <t>+ILS/-USD 3.636 07-09-23 (12) -170</t>
  </si>
  <si>
    <t>10003724</t>
  </si>
  <si>
    <t>+ILS/-USD 3.637 03-07-23 (20) -72</t>
  </si>
  <si>
    <t>10013823</t>
  </si>
  <si>
    <t>+ILS/-USD 3.639 07-09-23 (20) -169</t>
  </si>
  <si>
    <t>10003726</t>
  </si>
  <si>
    <t>+ILS/-USD 3.643 11-10-23 (20) -145</t>
  </si>
  <si>
    <t>10000981</t>
  </si>
  <si>
    <t>+ILS/-USD 3.646 07-12-23 (20) -264</t>
  </si>
  <si>
    <t>10000985</t>
  </si>
  <si>
    <t>10013903</t>
  </si>
  <si>
    <t>+ILS/-USD 3.6486 12-09-23 (11) -174</t>
  </si>
  <si>
    <t>10003734</t>
  </si>
  <si>
    <t>+ILS/-USD 3.649 07-12-23 (11) -269</t>
  </si>
  <si>
    <t>10003870</t>
  </si>
  <si>
    <t>+ILS/-USD 3.6496 12-09-23 (10) -174</t>
  </si>
  <si>
    <t>10000243</t>
  </si>
  <si>
    <t>10013837</t>
  </si>
  <si>
    <t>+ILS/-USD 3.65 05-07-23 (10) -74</t>
  </si>
  <si>
    <t>10003710</t>
  </si>
  <si>
    <t>10000952</t>
  </si>
  <si>
    <t>+ILS/-USD 3.65 05-07-23 (12) -74</t>
  </si>
  <si>
    <t>10003712</t>
  </si>
  <si>
    <t>+ILS/-USD 3.65 12-09-23 (12) -176</t>
  </si>
  <si>
    <t>10013839</t>
  </si>
  <si>
    <t>+ILS/-USD 3.6506 05-07-23 (11) -74</t>
  </si>
  <si>
    <t>10000954</t>
  </si>
  <si>
    <t>10000735</t>
  </si>
  <si>
    <t>+ILS/-USD 3.6584 06-07-23 (20) -66</t>
  </si>
  <si>
    <t>10013831</t>
  </si>
  <si>
    <t>10000119</t>
  </si>
  <si>
    <t>10003714</t>
  </si>
  <si>
    <t>+ILS/-USD 3.663 07-12-23 (10) -271</t>
  </si>
  <si>
    <t>10000983</t>
  </si>
  <si>
    <t>+ILS/-USD 3.6631 06-07-23 (11) -29</t>
  </si>
  <si>
    <t>10013873</t>
  </si>
  <si>
    <t>10003805</t>
  </si>
  <si>
    <t>+ILS/-USD 3.664 06-07-23 (12) -29</t>
  </si>
  <si>
    <t>10000970</t>
  </si>
  <si>
    <t>10003807</t>
  </si>
  <si>
    <t>+ILS/-USD 3.6668 17-07-23 (11) -52</t>
  </si>
  <si>
    <t>10000746</t>
  </si>
  <si>
    <t>+ILS/-USD 3.668 17-07-23 (94) -50</t>
  </si>
  <si>
    <t>10003797</t>
  </si>
  <si>
    <t>+ILS/-USD 3.67 17-07-23 (12) -52.5</t>
  </si>
  <si>
    <t>10013871</t>
  </si>
  <si>
    <t>10003801</t>
  </si>
  <si>
    <t>+ILS/-USD 3.692 06-09-23 (11) -176</t>
  </si>
  <si>
    <t>10000739</t>
  </si>
  <si>
    <t>10013851</t>
  </si>
  <si>
    <t>10003762</t>
  </si>
  <si>
    <t>+ILS/-USD 3.693 06-09-23 (10) -174</t>
  </si>
  <si>
    <t>10003760</t>
  </si>
  <si>
    <t>10013849</t>
  </si>
  <si>
    <t>+ILS/-USD 3.7 13-09-23 (11) -180</t>
  </si>
  <si>
    <t>10013843</t>
  </si>
  <si>
    <t>10000737</t>
  </si>
  <si>
    <t>10003752</t>
  </si>
  <si>
    <t>+ILS/-USD 3.7028 25-07-23 (20) -92</t>
  </si>
  <si>
    <t>10000958</t>
  </si>
  <si>
    <t>10013841</t>
  </si>
  <si>
    <t>+ILS/-USD 3.703 13-09-23 (10) -181</t>
  </si>
  <si>
    <t>10000246</t>
  </si>
  <si>
    <t>10003748</t>
  </si>
  <si>
    <t>+ILS/-USD 3.706 06-07-23 (20) -64</t>
  </si>
  <si>
    <t>10013853</t>
  </si>
  <si>
    <t>+ILS/-USD 3.7068 25-07-23 (11) -92</t>
  </si>
  <si>
    <t>10000956</t>
  </si>
  <si>
    <t>10003750</t>
  </si>
  <si>
    <t>+ILS/-USD 3.707 26-07-23 (12) -103</t>
  </si>
  <si>
    <t>10000743</t>
  </si>
  <si>
    <t>10013855</t>
  </si>
  <si>
    <t>+ILS/-USD 3.708 26-07-23 (11) -101</t>
  </si>
  <si>
    <t>10000741</t>
  </si>
  <si>
    <t>+ILS/-USD 3.708 26-07-23 (20) -101</t>
  </si>
  <si>
    <t>10013857</t>
  </si>
  <si>
    <t>+ILS/-USD 3.711 13-09-23 (20) -181</t>
  </si>
  <si>
    <t>10013845</t>
  </si>
  <si>
    <t>+ILS/-USD 3.711 26-07-23 (10) -104</t>
  </si>
  <si>
    <t>10003767</t>
  </si>
  <si>
    <t>+ILS/-USD 3.718 13-07-23 (11) -48</t>
  </si>
  <si>
    <t>10013869</t>
  </si>
  <si>
    <t>10003793</t>
  </si>
  <si>
    <t>+ILS/-USD 3.72 13-07-23 (12) -49</t>
  </si>
  <si>
    <t>10003795</t>
  </si>
  <si>
    <t>+ILS/-USD 3.72357 12-07-23 (94) -54.3</t>
  </si>
  <si>
    <t>10003786</t>
  </si>
  <si>
    <t>+ILS/-USD 3.724 12-07-23 (10) -53</t>
  </si>
  <si>
    <t>10003782</t>
  </si>
  <si>
    <t>+ILS/-USD 3.7247 12-07-23 (11) -53</t>
  </si>
  <si>
    <t>10000962</t>
  </si>
  <si>
    <t>10003784</t>
  </si>
  <si>
    <t>+ILS/-USD 3.725 12-07-23 (12) -53</t>
  </si>
  <si>
    <t>10013866</t>
  </si>
  <si>
    <t>+ILS/-USD 3.7256 12-07-23 (20) -54</t>
  </si>
  <si>
    <t>10000964</t>
  </si>
  <si>
    <t>+ILS/-USD 3.7283 12-07-23 (11) -52</t>
  </si>
  <si>
    <t>10013867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</si>
  <si>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</si>
  <si>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</si>
  <si>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</si>
  <si>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</si>
  <si>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</si>
  <si>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</si>
  <si>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</si>
  <si>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</si>
  <si>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</si>
  <si>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</si>
  <si>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</si>
  <si>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</si>
  <si>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</si>
  <si>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</si>
  <si>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</si>
  <si>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</si>
  <si>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</si>
  <si>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</si>
  <si>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</si>
  <si>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</si>
  <si>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</si>
  <si>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</si>
  <si>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</si>
  <si>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</si>
  <si>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</si>
  <si>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</si>
  <si>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</si>
  <si>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</si>
  <si>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</si>
  <si>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</si>
  <si>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</si>
  <si>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</si>
  <si>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</si>
  <si>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</si>
  <si>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</si>
  <si>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</si>
  <si>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3.643 11-10-23 (20) -145</t>
  </si>
  <si>
    <t>10000120</t>
  </si>
  <si>
    <t>+USD/-ILS 3.6697 05-07-23 (12) -53</t>
  </si>
  <si>
    <t>10003742</t>
  </si>
  <si>
    <t>+USD/-ILS 3.6853 03-07-23 (10) -47</t>
  </si>
  <si>
    <t>10003744</t>
  </si>
  <si>
    <t>+USD/-ILS 3.6904 03-07-23 (20) -46</t>
  </si>
  <si>
    <t>10003746</t>
  </si>
  <si>
    <t>+USD/-ILS 3.713 24-10-23 (10) -242</t>
  </si>
  <si>
    <t>10000968</t>
  </si>
  <si>
    <t>פורוורד ש"ח-מט"ח</t>
  </si>
  <si>
    <t>10013902</t>
  </si>
  <si>
    <t>10000982</t>
  </si>
  <si>
    <t>10000984</t>
  </si>
  <si>
    <t>10003869</t>
  </si>
  <si>
    <t>+AUD/-USD 0.70018 24-07-23 (20) +38.8</t>
  </si>
  <si>
    <t>10003452</t>
  </si>
  <si>
    <t>+AUD/-USD 0.7006 24-07-23 (10) +39</t>
  </si>
  <si>
    <t>10003450</t>
  </si>
  <si>
    <t>+JPY/-USD 129.305 24-07-23 (11) -304.5</t>
  </si>
  <si>
    <t>10003467</t>
  </si>
  <si>
    <t>+JPY/-USD 129.50167 24-07-23 (10) -303.5</t>
  </si>
  <si>
    <t>10003465</t>
  </si>
  <si>
    <t>+JPY/-USD 129.563 24-07-23 (12) -303.7</t>
  </si>
  <si>
    <t>10003469</t>
  </si>
  <si>
    <t>+JPY/-USD 129.705 24-07-23 (20) -304.5</t>
  </si>
  <si>
    <t>10003471</t>
  </si>
  <si>
    <t>+JPY/-USD 133.73 24-07-23 (10) -281</t>
  </si>
  <si>
    <t>10003536</t>
  </si>
  <si>
    <t>+JPY/-USD 133.75 24-07-23 (12) -281</t>
  </si>
  <si>
    <t>10003538</t>
  </si>
  <si>
    <t>+JPY/-USD 133.75 24-07-23 (20) -2.8</t>
  </si>
  <si>
    <t>10003550</t>
  </si>
  <si>
    <t>+USD/-AUD 0.70025 24-07-23 (12) +37.5</t>
  </si>
  <si>
    <t>10013721</t>
  </si>
  <si>
    <t>+USD/-CAD 1.3307 24-07-23 (10) -25</t>
  </si>
  <si>
    <t>10003443</t>
  </si>
  <si>
    <t>10013715</t>
  </si>
  <si>
    <t>+USD/-CAD 1.33072 24-07-23 (12) -24.8</t>
  </si>
  <si>
    <t>10003447</t>
  </si>
  <si>
    <t>+USD/-CAD 1.33122 24-07-23 (11) -24.8</t>
  </si>
  <si>
    <t>10003445</t>
  </si>
  <si>
    <t>10013717</t>
  </si>
  <si>
    <t>+USD/-CAD 1.332 24-07-23 (20) -25</t>
  </si>
  <si>
    <t>10013719</t>
  </si>
  <si>
    <t>+USD/-EUR 1.07155 24-07-23 (10) +82.5</t>
  </si>
  <si>
    <t>10000873</t>
  </si>
  <si>
    <t>10003530</t>
  </si>
  <si>
    <t>+USD/-EUR 1.07155 24-07-23 (20) +82.5</t>
  </si>
  <si>
    <t>10003534</t>
  </si>
  <si>
    <t>+USD/-EUR 1.07162 24-07-23 (12) +82.2</t>
  </si>
  <si>
    <t>10003532</t>
  </si>
  <si>
    <t>10013745</t>
  </si>
  <si>
    <t>+USD/-EUR 1.0736 24-07-23 (10) +82</t>
  </si>
  <si>
    <t>10003552</t>
  </si>
  <si>
    <t>+USD/-EUR 1.079875 14-08-23 (12) +82.75</t>
  </si>
  <si>
    <t>10003583</t>
  </si>
  <si>
    <t>10013770</t>
  </si>
  <si>
    <t>+USD/-EUR 1.0805 14-08-23 (20) +83</t>
  </si>
  <si>
    <t>10003585</t>
  </si>
  <si>
    <t>10013772</t>
  </si>
  <si>
    <t>10000908</t>
  </si>
  <si>
    <t>+USD/-EUR 1.08062 14-08-23 (11) +83.2</t>
  </si>
  <si>
    <t>10013768</t>
  </si>
  <si>
    <t>+USD/-EUR 1.0808 14-08-23 (10) +83</t>
  </si>
  <si>
    <t>10000906</t>
  </si>
  <si>
    <t>10003581</t>
  </si>
  <si>
    <t>+USD/-GBP 1.21695 10-07-23 (12) +39.5</t>
  </si>
  <si>
    <t>10003427</t>
  </si>
  <si>
    <t>+USD/-GBP 1.21697 10-07-23 (10) +39.7</t>
  </si>
  <si>
    <t>10000849</t>
  </si>
  <si>
    <t>10003423</t>
  </si>
  <si>
    <t>+USD/-GBP 1.21748 10-07-23 (11) +39.8</t>
  </si>
  <si>
    <t>10003425</t>
  </si>
  <si>
    <t>+AUD/-USD 0.6684 24-07-23 (12) +5</t>
  </si>
  <si>
    <t>10013897</t>
  </si>
  <si>
    <t>+AUD/-USD 0.67797 24-07-23 (20) +19.7</t>
  </si>
  <si>
    <t>10003691</t>
  </si>
  <si>
    <t>+AUD/-USD 0.6803 24-07-23 (20) +7</t>
  </si>
  <si>
    <t>10003856</t>
  </si>
  <si>
    <t>+CAD/-USD 1.347 24-07-23 (10) -25</t>
  </si>
  <si>
    <t>10003624</t>
  </si>
  <si>
    <t>+EUR/-USD 1.07468 01-08-23 (10) +36.8</t>
  </si>
  <si>
    <t>10003780</t>
  </si>
  <si>
    <t>+EUR/-USD 1.08485 24-07-23 (10) +38.5</t>
  </si>
  <si>
    <t>10003732</t>
  </si>
  <si>
    <t>+EUR/-USD 1.08485 24-07-23 (20) +38.5</t>
  </si>
  <si>
    <t>10003730</t>
  </si>
  <si>
    <t>+EUR/-USD 1.0961 14-08-23 (10) +31</t>
  </si>
  <si>
    <t>10003858</t>
  </si>
  <si>
    <t>+GBP/-USD 1.23965 15-08-23 (10) +16.5</t>
  </si>
  <si>
    <t>10000966</t>
  </si>
  <si>
    <t>+GBP/-USD 1.2476 10-07-23 (12) +9</t>
  </si>
  <si>
    <t>10003776</t>
  </si>
  <si>
    <t>+USD/-AUD 0.6484 24-07-23 (20) +12</t>
  </si>
  <si>
    <t>10003768</t>
  </si>
  <si>
    <t>+USD/-AUD 0.652725 24-07-23 (20) +11.25</t>
  </si>
  <si>
    <t>10003775</t>
  </si>
  <si>
    <t>+USD/-AUD 0.66755 24-07-23 (10) +9.5</t>
  </si>
  <si>
    <t>10003790</t>
  </si>
  <si>
    <t>+USD/-AUD 0.6681 24-07-23 (10) +4.5</t>
  </si>
  <si>
    <t>10000010</t>
  </si>
  <si>
    <t>+USD/-AUD 0.6697 24-07-23 (20) +9</t>
  </si>
  <si>
    <t>10003798</t>
  </si>
  <si>
    <t>+USD/-AUD 0.6701 24-07-23 (11) +8</t>
  </si>
  <si>
    <t>10003810</t>
  </si>
  <si>
    <t>+USD/-AUD 0.6756 24-07-23 (11) +8</t>
  </si>
  <si>
    <t>10003811</t>
  </si>
  <si>
    <t>+USD/-AUD 0.678 24-07-23 (12) +7</t>
  </si>
  <si>
    <t>10003826</t>
  </si>
  <si>
    <t>+USD/-AUD 0.67928 24-07-23 (10) +6.8</t>
  </si>
  <si>
    <t>10003834</t>
  </si>
  <si>
    <t>+USD/-EUR 1.0759 06-11-23 (10) +89</t>
  </si>
  <si>
    <t>10003771</t>
  </si>
  <si>
    <t>10000960</t>
  </si>
  <si>
    <t>+USD/-EUR 1.0759 06-11-23 (20) +89</t>
  </si>
  <si>
    <t>10013864</t>
  </si>
  <si>
    <t>10003773</t>
  </si>
  <si>
    <t>+USD/-EUR 1.0763 06-11-23 (11) +89</t>
  </si>
  <si>
    <t>10013860</t>
  </si>
  <si>
    <t>+USD/-EUR 1.0768 06-11-23 (12) +89</t>
  </si>
  <si>
    <t>10013862</t>
  </si>
  <si>
    <t>+USD/-EUR 1.0793 11-09-23 (12) +63</t>
  </si>
  <si>
    <t>10013847</t>
  </si>
  <si>
    <t>+USD/-EUR 1.08435 11-09-23 (12) +53.5</t>
  </si>
  <si>
    <t>10013877</t>
  </si>
  <si>
    <t>+USD/-EUR 1.09355 03-07-23 (10) +0</t>
  </si>
  <si>
    <t>10003871</t>
  </si>
  <si>
    <t>+USD/-EUR 1.09605 14-08-23 (10) +30.5</t>
  </si>
  <si>
    <t>10003857</t>
  </si>
  <si>
    <t>+USD/-EUR 1.0979 11-09-23 (20) +89</t>
  </si>
  <si>
    <t>10000914</t>
  </si>
  <si>
    <t>+USD/-EUR 1.09851 11-09-23 (12) +89.1</t>
  </si>
  <si>
    <t>10013786</t>
  </si>
  <si>
    <t>+USD/-EUR 1.09895 11-09-23 (11) +89.5</t>
  </si>
  <si>
    <t>10003621</t>
  </si>
  <si>
    <t>+USD/-EUR 1.09915 11-09-23 (10) +89</t>
  </si>
  <si>
    <t>10003619</t>
  </si>
  <si>
    <t>10013784</t>
  </si>
  <si>
    <t>+USD/-EUR 1.10058 01-08-23 (12) +55.8</t>
  </si>
  <si>
    <t>10003666</t>
  </si>
  <si>
    <t>+USD/-EUR 1.10083 01-08-23 (10) +55.8</t>
  </si>
  <si>
    <t>10003664</t>
  </si>
  <si>
    <t>+USD/-EUR 1.1009 01-08-23 (11) +56</t>
  </si>
  <si>
    <t>10000930</t>
  </si>
  <si>
    <t>10013805</t>
  </si>
  <si>
    <t>+USD/-EUR 1.10115 01-08-23 (20) +55.5</t>
  </si>
  <si>
    <t>10000932</t>
  </si>
  <si>
    <t>+USD/-EUR 1.10285 13-09-23 (10) +72.5</t>
  </si>
  <si>
    <t>10000234</t>
  </si>
  <si>
    <t>10000942</t>
  </si>
  <si>
    <t>+USD/-EUR 1.10325 13-09-23 (11) +72.5</t>
  </si>
  <si>
    <t>10003694</t>
  </si>
  <si>
    <t>+USD/-EUR 1.10326 13-09-23 (12) +72.6</t>
  </si>
  <si>
    <t>10013819</t>
  </si>
  <si>
    <t>10003696</t>
  </si>
  <si>
    <t>+USD/-EUR 1.1096 18-09-23 (12) +83</t>
  </si>
  <si>
    <t>10003629</t>
  </si>
  <si>
    <t>+USD/-EUR 1.10963 18-09-23 (10) +82.3</t>
  </si>
  <si>
    <t>10013789</t>
  </si>
  <si>
    <t>10003627</t>
  </si>
  <si>
    <t>10000918</t>
  </si>
  <si>
    <t>+USD/-EUR 1.1098 18-09-23 (20) +83</t>
  </si>
  <si>
    <t>10000920</t>
  </si>
  <si>
    <t>+USD/-EUR 1.11079 10-01-24 (10) +112.9</t>
  </si>
  <si>
    <t>10000253</t>
  </si>
  <si>
    <t>10003867</t>
  </si>
  <si>
    <t>10000979</t>
  </si>
  <si>
    <t>10013890</t>
  </si>
  <si>
    <t>+USD/-EUR 1.11079 10-01-24 (20) +112.9</t>
  </si>
  <si>
    <t>10013894</t>
  </si>
  <si>
    <t>+USD/-EUR 1.1108 10-01-24 (12) +113</t>
  </si>
  <si>
    <t>10013892</t>
  </si>
  <si>
    <t>+USD/-GBP 1.24434 15-08-23 (12) +28.4</t>
  </si>
  <si>
    <t>10013793</t>
  </si>
  <si>
    <t>+USD/-GBP 1.24434 15-08-23 (20) +28.4</t>
  </si>
  <si>
    <t>10013795</t>
  </si>
  <si>
    <t>+USD/-GBP 1.24513 15-08-23 (10) +28.3</t>
  </si>
  <si>
    <t>10013791</t>
  </si>
  <si>
    <t>10000922</t>
  </si>
  <si>
    <t>+USD/-GBP 1.24593 16-08-23 (12) +19.3</t>
  </si>
  <si>
    <t>10013835</t>
  </si>
  <si>
    <t>10003720</t>
  </si>
  <si>
    <t>+USD/-GBP 1.24776 16-08-23 (10) +19.6</t>
  </si>
  <si>
    <t>10003718</t>
  </si>
  <si>
    <t>+USD/-GBP 1.24798 16-08-23 (11) +19.8</t>
  </si>
  <si>
    <t>10003716</t>
  </si>
  <si>
    <t>10013833</t>
  </si>
  <si>
    <t>+USD/-GBP 1.2744 16-08-23 (12) +3</t>
  </si>
  <si>
    <t>10013900</t>
  </si>
  <si>
    <t>+USD/-JPY 137.22 24-07-23 (10) -126</t>
  </si>
  <si>
    <t>10003736</t>
  </si>
  <si>
    <t>+USD/-JPY 137.299 24-07-23 (10) -128.5</t>
  </si>
  <si>
    <t>10003754</t>
  </si>
  <si>
    <t>+USD/-JPY 138.3 24-07-23 (20) -98</t>
  </si>
  <si>
    <t>10003791</t>
  </si>
  <si>
    <t>+USD/-JPY 138.34 24-07-23 (12) -96</t>
  </si>
  <si>
    <t>10003799</t>
  </si>
  <si>
    <t>+USD/-JPY 138.408 24-07-23 (10) -83.2</t>
  </si>
  <si>
    <t>10003833</t>
  </si>
  <si>
    <t>+USD/-JPY 138.42 24-07-23 (20) -85</t>
  </si>
  <si>
    <t>10003818</t>
  </si>
  <si>
    <t>+USD/-JPY 138.52 24-07-23 (10) -115</t>
  </si>
  <si>
    <t>10003763</t>
  </si>
  <si>
    <t>+USD/-JPY 138.52 24-07-23 (12) -90</t>
  </si>
  <si>
    <t>10003809</t>
  </si>
  <si>
    <t>+USD/-JPY 138.56 24-07-23 (12) -1</t>
  </si>
  <si>
    <t>10003788</t>
  </si>
  <si>
    <t>+USD/-JPY 138.562 24-07-23 (12) -104.8</t>
  </si>
  <si>
    <t>10003777</t>
  </si>
  <si>
    <t>+USD/-JPY 138.73 24-07-23 (20) -80</t>
  </si>
  <si>
    <t>10003836</t>
  </si>
  <si>
    <t>+USD/-JPY 138.9 24-07-23 (10) -99</t>
  </si>
  <si>
    <t>10003803</t>
  </si>
  <si>
    <t>+USD/-JPY 139.22 24-07-23 (20) -113</t>
  </si>
  <si>
    <t>10003769</t>
  </si>
  <si>
    <t>+USD/-JPY 141.44 24-07-23 (12) -60</t>
  </si>
  <si>
    <t>10013896</t>
  </si>
  <si>
    <t>SW1132__TELBOR3M/3.16_2</t>
  </si>
  <si>
    <t>10013625</t>
  </si>
  <si>
    <t>SW1132__TELBOR3M/3.2_13</t>
  </si>
  <si>
    <t>10013624</t>
  </si>
  <si>
    <t>SW1132__TELBOR3M/3.21_5</t>
  </si>
  <si>
    <t>10013622</t>
  </si>
  <si>
    <t>SW1132__TELBOR3M/3.22_11</t>
  </si>
  <si>
    <t>10013623</t>
  </si>
  <si>
    <t>SW1132__TELBOR3M/3.25_5</t>
  </si>
  <si>
    <t>10013617</t>
  </si>
  <si>
    <t>SW1132__TELBOR3M/3.255_3</t>
  </si>
  <si>
    <t>10013616</t>
  </si>
  <si>
    <t>SW1232__TELBOR3M/3.23_5</t>
  </si>
  <si>
    <t>10013631</t>
  </si>
  <si>
    <t>SW1232__TELBOR3M/3.235_1</t>
  </si>
  <si>
    <t>10013629</t>
  </si>
  <si>
    <t>SW1232__TELBOR3M/3.235_3</t>
  </si>
  <si>
    <t>10013630</t>
  </si>
  <si>
    <t>SW1232__TELBOR3M/3.27_1</t>
  </si>
  <si>
    <t>10013633</t>
  </si>
  <si>
    <t>SW0229__3.56/TELBOR3M</t>
  </si>
  <si>
    <t>10000031</t>
  </si>
  <si>
    <t>SW0433__TELBOR3M/3.79_3</t>
  </si>
  <si>
    <t>10013803</t>
  </si>
  <si>
    <t>SW0433__TELBOR3M/3.805_1</t>
  </si>
  <si>
    <t>10013801</t>
  </si>
  <si>
    <t>SW0433__TELBOR3M/3.805_3</t>
  </si>
  <si>
    <t>10013802</t>
  </si>
  <si>
    <t>SW0433__TELBOR3M/3.83_3</t>
  </si>
  <si>
    <t>10013798</t>
  </si>
  <si>
    <t>SW0433__TELBOR3M/3.86_1</t>
  </si>
  <si>
    <t>10013797</t>
  </si>
  <si>
    <t>SPTR TRS</t>
  </si>
  <si>
    <t>10002854</t>
  </si>
  <si>
    <t>NIKKEI 225 TOTAL RETURN</t>
  </si>
  <si>
    <t>10003228</t>
  </si>
  <si>
    <t>SPNASEUT INDX</t>
  </si>
  <si>
    <t>10003094</t>
  </si>
  <si>
    <t>10003491</t>
  </si>
  <si>
    <t>SZCOMP</t>
  </si>
  <si>
    <t>10003335</t>
  </si>
  <si>
    <t>TOPIX TOTAL RETURN INDEX JPY</t>
  </si>
  <si>
    <t>10003492</t>
  </si>
  <si>
    <t>BXTRNIFT</t>
  </si>
  <si>
    <t>10003757</t>
  </si>
  <si>
    <t>10003756</t>
  </si>
  <si>
    <t>10003789</t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</si>
  <si>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</si>
  <si>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</si>
  <si>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</si>
  <si>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</si>
  <si>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</si>
  <si>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</si>
  <si>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בנק הפועלים בע"מ</t>
  </si>
  <si>
    <t>בנק לאומי לישראל בע"מ</t>
  </si>
  <si>
    <t>בנק מזרחי טפחות בע"מ</t>
  </si>
  <si>
    <t>יו בנק</t>
  </si>
  <si>
    <t>JP MORGAN</t>
  </si>
  <si>
    <t>דירוג פנימי</t>
  </si>
  <si>
    <t>לא</t>
  </si>
  <si>
    <t>333360107</t>
  </si>
  <si>
    <t>AA+</t>
  </si>
  <si>
    <t>333360307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</si>
  <si>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</si>
  <si>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</si>
  <si>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</si>
  <si>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</si>
  <si>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</si>
  <si>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</si>
  <si>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</si>
  <si>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</si>
  <si>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</si>
  <si>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</si>
  <si>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</si>
  <si>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</si>
  <si>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</si>
  <si>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</si>
  <si>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14760843</t>
  </si>
  <si>
    <t>AA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</si>
  <si>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</si>
  <si>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</si>
  <si>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</si>
  <si>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</si>
  <si>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</si>
  <si>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</si>
  <si>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</si>
  <si>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</si>
  <si>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</si>
  <si>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</si>
  <si>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</si>
  <si>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</si>
  <si>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</si>
  <si>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</si>
  <si>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</si>
  <si>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</si>
  <si>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</si>
  <si>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</si>
  <si>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</si>
  <si>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</si>
  <si>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</si>
  <si>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</si>
  <si>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</si>
  <si>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</si>
  <si>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</si>
  <si>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</si>
  <si>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</si>
  <si>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</si>
  <si>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</si>
  <si>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</si>
  <si>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</si>
  <si>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</si>
  <si>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</si>
  <si>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</si>
  <si>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</si>
  <si>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</si>
  <si>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</si>
  <si>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</si>
  <si>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</si>
  <si>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</si>
  <si>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</si>
  <si>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</si>
  <si>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</si>
  <si>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</si>
  <si>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</si>
  <si>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</si>
  <si>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</si>
  <si>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</si>
  <si>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</si>
  <si>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</si>
  <si>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40999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</si>
  <si>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</si>
  <si>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</si>
  <si>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</si>
  <si>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</si>
  <si>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</si>
  <si>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</si>
  <si>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</si>
  <si>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</si>
  <si>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</si>
  <si>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</si>
  <si>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9912270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</si>
  <si>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</si>
  <si>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</si>
  <si>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</si>
  <si>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</si>
  <si>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</si>
  <si>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</si>
  <si>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</si>
  <si>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</si>
  <si>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</si>
  <si>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</si>
  <si>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</si>
  <si>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</si>
  <si>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</si>
  <si>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</si>
  <si>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</si>
  <si>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</si>
  <si>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</si>
  <si>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</si>
  <si>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</si>
  <si>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</si>
  <si>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</si>
  <si>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</si>
  <si>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</si>
  <si>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</si>
  <si>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</si>
  <si>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</si>
  <si>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</si>
  <si>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</si>
  <si>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</si>
  <si>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</si>
  <si>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</si>
  <si>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</si>
  <si>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</si>
  <si>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</si>
  <si>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90143221</t>
  </si>
  <si>
    <t>90145362</t>
  </si>
  <si>
    <t>90312001</t>
  </si>
  <si>
    <t>90312002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</si>
  <si>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</si>
  <si>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</si>
  <si>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</si>
  <si>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</si>
  <si>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</si>
  <si>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</si>
  <si>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</si>
  <si>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</si>
  <si>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</si>
  <si>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</si>
  <si>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</si>
  <si>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</si>
  <si>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455954</t>
  </si>
  <si>
    <t>90241690</t>
  </si>
  <si>
    <t>95350604</t>
  </si>
  <si>
    <t>95350603</t>
  </si>
  <si>
    <t>95350605</t>
  </si>
  <si>
    <t>95350602</t>
  </si>
  <si>
    <t>95350601</t>
  </si>
  <si>
    <t>90141407</t>
  </si>
  <si>
    <t>90839511</t>
  </si>
  <si>
    <t>Ba1.il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</si>
  <si>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</si>
  <si>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</si>
  <si>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</si>
  <si>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</si>
  <si>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</si>
  <si>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</si>
  <si>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</si>
  <si>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</si>
  <si>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</si>
  <si>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</si>
  <si>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</si>
  <si>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</si>
  <si>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</si>
  <si>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</si>
  <si>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</si>
  <si>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</si>
  <si>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</si>
  <si>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90000001</t>
  </si>
  <si>
    <t>90000002</t>
  </si>
  <si>
    <t>90000003</t>
  </si>
  <si>
    <t>66240</t>
  </si>
  <si>
    <t>66624</t>
  </si>
  <si>
    <t>Baa2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</si>
  <si>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</si>
  <si>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</si>
  <si>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</si>
  <si>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</si>
  <si>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</si>
  <si>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</si>
  <si>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</si>
  <si>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</si>
  <si>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</si>
  <si>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</si>
  <si>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אדנים 2028 5.65%</t>
  </si>
  <si>
    <t>7252851</t>
  </si>
  <si>
    <t>בנק הפועלים פקדון</t>
  </si>
  <si>
    <t>6620405</t>
  </si>
  <si>
    <t>טפחות פקדון 2029 5.75%</t>
  </si>
  <si>
    <t>6682264</t>
  </si>
  <si>
    <t>משכן 2028 5.6%</t>
  </si>
  <si>
    <t>6477574</t>
  </si>
  <si>
    <t>פועלים 2024 5.1%</t>
  </si>
  <si>
    <t>6620264</t>
  </si>
  <si>
    <t>פועלים פקדון 5.05%</t>
  </si>
  <si>
    <t>6620447</t>
  </si>
  <si>
    <t>פועלים פקדון 5.05% 2027</t>
  </si>
  <si>
    <t>6620512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</si>
  <si>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</si>
  <si>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</si>
  <si>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</si>
  <si>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</si>
  <si>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</si>
  <si>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</si>
  <si>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</si>
  <si>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</si>
  <si>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</si>
  <si>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</si>
  <si>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</si>
  <si>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</si>
  <si>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</si>
  <si>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</si>
  <si>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</si>
  <si>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</si>
  <si>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</si>
  <si>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</si>
  <si>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</si>
  <si>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</si>
  <si>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</si>
  <si>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</si>
  <si>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</si>
  <si>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</si>
  <si>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</si>
  <si>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</si>
  <si>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</si>
  <si>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</si>
  <si>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</si>
  <si>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</si>
  <si>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</si>
  <si>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</si>
  <si>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</si>
  <si>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</si>
  <si>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</si>
  <si>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</si>
  <si>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</si>
  <si>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</si>
  <si>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</si>
  <si>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</si>
  <si>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</si>
  <si>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</si>
  <si>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</si>
  <si>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</si>
  <si>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פסגות ירושלים</t>
  </si>
  <si>
    <t>מרכז מסחרי, שכונת רוממה, ירושלים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</si>
  <si>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</si>
  <si>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</si>
  <si>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</si>
  <si>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</si>
  <si>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</si>
  <si>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</si>
  <si>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</si>
  <si>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</si>
  <si>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</si>
  <si>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</si>
  <si>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</si>
  <si>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</si>
  <si>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</si>
  <si>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</si>
  <si>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</si>
  <si>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</si>
  <si>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</si>
  <si>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</si>
  <si>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</si>
  <si>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</si>
  <si>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</si>
  <si>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</si>
  <si>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</si>
  <si>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</si>
  <si>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</si>
  <si>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</si>
  <si>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</si>
  <si>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</si>
  <si>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מנועי בית שמש</t>
  </si>
  <si>
    <t>אזור תעשיה מערבי "ברוש", בית שמש</t>
  </si>
  <si>
    <t>נדלן מגדל WE ת"א</t>
  </si>
  <si>
    <t>דרך מנחם בגין תל אביב</t>
  </si>
  <si>
    <t>90150200</t>
  </si>
  <si>
    <t>סה"כ תעודות חוב מסחריות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</si>
  <si>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</si>
  <si>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</si>
  <si>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</si>
  <si>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</si>
  <si>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</si>
  <si>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</si>
  <si>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אפיק מובטח תשואה</t>
  </si>
  <si>
    <t>סה"כ לא צמוד</t>
  </si>
  <si>
    <t>Citymark Building*</t>
  </si>
  <si>
    <t>Greenfield Cobra Investments L.P</t>
  </si>
  <si>
    <t>Greenfield Partners Panorays LP</t>
  </si>
  <si>
    <t>Qumra MS LP Minute Media</t>
  </si>
  <si>
    <t>QUMRA OPPORTUNITY FUND I</t>
  </si>
  <si>
    <t>הלוואות לעמיתים – בריבית פריים</t>
  </si>
  <si>
    <t>הלוואות לעמיתים – צמודות מדד</t>
  </si>
  <si>
    <t>Accelmed Growth Partners</t>
  </si>
  <si>
    <t>ANATOMY 2</t>
  </si>
  <si>
    <t>ANATOMY I</t>
  </si>
  <si>
    <t>Arkin Bio Ventures II</t>
  </si>
  <si>
    <t>Evergreen V, L.P.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</si>
  <si>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</si>
  <si>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</si>
  <si>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</si>
  <si>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</si>
  <si>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</si>
  <si>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Partners II, L.P</t>
  </si>
  <si>
    <t>Israel Cleantech Ventures II</t>
  </si>
  <si>
    <t>JTLV III</t>
  </si>
  <si>
    <t>Kedma Capital Partners III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</si>
  <si>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</si>
  <si>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</si>
  <si>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</si>
  <si>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</si>
  <si>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</si>
  <si>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</si>
  <si>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</si>
  <si>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</si>
  <si>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</si>
  <si>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</si>
  <si>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</si>
  <si>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</si>
  <si>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</si>
  <si>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</si>
  <si>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</si>
  <si>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</si>
  <si>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</si>
  <si>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</si>
  <si>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</si>
  <si>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</si>
  <si>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</si>
  <si>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</si>
  <si>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</si>
  <si>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</si>
  <si>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</si>
  <si>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</si>
  <si>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</si>
  <si>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</si>
  <si>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</si>
  <si>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</si>
  <si>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</si>
  <si>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</si>
  <si>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</si>
  <si>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</si>
  <si>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</si>
  <si>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</si>
  <si>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</si>
  <si>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</si>
  <si>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</si>
  <si>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</si>
  <si>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IX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</si>
  <si>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</si>
  <si>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</si>
  <si>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</si>
  <si>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</si>
  <si>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</si>
  <si>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</si>
  <si>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</si>
  <si>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</si>
  <si>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</si>
  <si>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</si>
  <si>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</si>
  <si>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Copenhagen Infrastructure Partners IV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</si>
  <si>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</si>
  <si>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</si>
  <si>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</si>
  <si>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</si>
  <si>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</si>
  <si>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</si>
  <si>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</si>
  <si>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</si>
  <si>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</si>
  <si>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</si>
  <si>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</si>
  <si>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</si>
  <si>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Faropoint Industrial Value Fund III LP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</si>
  <si>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</si>
  <si>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</si>
  <si>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</si>
  <si>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</si>
  <si>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</si>
  <si>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</si>
  <si>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</si>
  <si>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</si>
  <si>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</si>
  <si>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</si>
  <si>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</si>
  <si>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Fund III LP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</si>
  <si>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</si>
  <si>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</si>
  <si>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</si>
  <si>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</si>
  <si>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</si>
  <si>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</si>
  <si>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</si>
  <si>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</si>
  <si>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</si>
  <si>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</si>
  <si>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</si>
  <si>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</si>
  <si>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</si>
  <si>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</si>
  <si>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</si>
  <si>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</si>
  <si>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</si>
  <si>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</si>
  <si>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</si>
  <si>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KKR THOR CO-INVEST LP</t>
  </si>
  <si>
    <t>Klirmark Opportunity II</t>
  </si>
  <si>
    <t>Klirmark Opportunity III</t>
  </si>
  <si>
    <t>LS Power Fund IV</t>
  </si>
  <si>
    <t>Meridiam Infrastructure Europe III</t>
  </si>
  <si>
    <t>MICL SONNEDIX SOLAR CIV L.P.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</si>
  <si>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</si>
  <si>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</si>
  <si>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</si>
  <si>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</si>
  <si>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</si>
  <si>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</si>
  <si>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</si>
  <si>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</si>
  <si>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</si>
  <si>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</si>
  <si>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</si>
  <si>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</si>
  <si>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</si>
  <si>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</si>
  <si>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</si>
  <si>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</si>
  <si>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</si>
  <si>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</si>
  <si>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</si>
  <si>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</si>
  <si>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</si>
  <si>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</si>
  <si>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</si>
  <si>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</si>
  <si>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</si>
  <si>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</si>
  <si>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</si>
  <si>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</si>
  <si>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</si>
  <si>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</si>
  <si>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</si>
  <si>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</si>
  <si>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</si>
  <si>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</si>
  <si>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</si>
  <si>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</si>
  <si>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</si>
  <si>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בבטחונות אחרים - גורם 80</t>
  </si>
  <si>
    <t>בבטחונות אחרים - גורם 7</t>
  </si>
  <si>
    <t>בבטחונות אחרים - גורם 37</t>
  </si>
  <si>
    <t>בבטחונות אחרים - גורם 29</t>
  </si>
  <si>
    <t>בבטחונות אחרים - גורם 111</t>
  </si>
  <si>
    <t>בבטחונות אחרים- גורם 162</t>
  </si>
  <si>
    <t>בבטחונות אחרים - גורם 144</t>
  </si>
  <si>
    <t>בבטחונות אחרים - גורם 63</t>
  </si>
  <si>
    <t>בבטחונות אחרים - גורם 33</t>
  </si>
  <si>
    <t>בבטחונות אחרים - גורם 26</t>
  </si>
  <si>
    <t>בבטחונות אחרים - גורם 62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</si>
  <si>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</si>
  <si>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</si>
  <si>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</si>
  <si>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</si>
  <si>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147</t>
  </si>
  <si>
    <t>בבטחונות אחרים - גורם 152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</si>
  <si>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</si>
  <si>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</si>
  <si>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</si>
  <si>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</si>
  <si>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</si>
  <si>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</si>
  <si>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</si>
  <si>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</si>
  <si>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81</t>
  </si>
  <si>
    <t>בבטחונות אחרים - גורם 90</t>
  </si>
  <si>
    <t>בבטחונות אחרים - גורם 104</t>
  </si>
  <si>
    <t>בבטחונות אחרים - גורם 41</t>
  </si>
  <si>
    <t>בבטחונות אחרים - גורם 89</t>
  </si>
  <si>
    <t>בבטחונות אחרים - גורם 78</t>
  </si>
  <si>
    <t>בבטחונות אחרים - גורם 70</t>
  </si>
  <si>
    <t>בבטחונות אחרים - גורם 43</t>
  </si>
  <si>
    <t>בבטחונות אחרים - גורם 183</t>
  </si>
  <si>
    <t>בבטחונות אחרים - גורם 17</t>
  </si>
  <si>
    <t>בבטחונות אחרים - גורם 178</t>
  </si>
  <si>
    <t>בבטחונות אחרים - גורם 173</t>
  </si>
  <si>
    <t>בבטחונות אחרים - גורם 161</t>
  </si>
  <si>
    <t>בבטחונות אחרים - גורם 115*</t>
  </si>
  <si>
    <t>בבטחונות אחרים - גורם 148</t>
  </si>
  <si>
    <t>בבטחונות אחרים - גורם 181</t>
  </si>
  <si>
    <t>בבטחונות אחרים - גורם 182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</si>
  <si>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</si>
  <si>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</si>
  <si>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</si>
  <si>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</si>
  <si>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</si>
  <si>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</si>
  <si>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</si>
  <si>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</si>
  <si>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</si>
  <si>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</si>
  <si>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</si>
  <si>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</si>
  <si>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</si>
  <si>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</si>
  <si>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</si>
  <si>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</si>
  <si>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</si>
  <si>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</si>
  <si>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</si>
  <si>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</si>
  <si>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</si>
  <si>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</si>
  <si>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</si>
  <si>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</si>
  <si>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</si>
  <si>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</si>
  <si>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</si>
  <si>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בבטחונות אחרים - גורם 189</t>
  </si>
  <si>
    <t>בבטחונות אחרים - גורם 184</t>
  </si>
  <si>
    <t>בבטחונות אחרים - גורם 142</t>
  </si>
  <si>
    <t>גורם 171</t>
  </si>
  <si>
    <t>גורם 43</t>
  </si>
  <si>
    <t>גורם 183</t>
  </si>
  <si>
    <t>גורם 37</t>
  </si>
  <si>
    <t>גורם 158</t>
  </si>
  <si>
    <t>גורם 105</t>
  </si>
  <si>
    <t>גורם 35</t>
  </si>
  <si>
    <t>גורם 104</t>
  </si>
  <si>
    <t>גורם 189</t>
  </si>
  <si>
    <t>גורם 168</t>
  </si>
  <si>
    <t>גורם 184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</si>
  <si>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</si>
  <si>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</si>
  <si>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</si>
  <si>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</si>
  <si>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</si>
  <si>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</si>
  <si>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</si>
  <si>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</si>
  <si>
    <t>גורם 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</si>
</sst>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7">
    <xf numFmtId="0" fontId="0" fillId="0" borderId="0"/>
    <xf numFmtId="43" fontId="2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6" fillId="0" borderId="0"/>
    <xf numFmtId="0" fontId="21" fillId="0" borderId="0"/>
    <xf numFmtId="0" fontId="1" fillId="0" borderId="0"/>
    <xf numFmtId="9" fontId="21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8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0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0" fillId="0" borderId="0" xfId="7" applyFont="1" applyFill="1" applyBorder="1" applyAlignment="1">
      <alignment horizontal="right"/>
    </xf>
    <xf numFmtId="0" fontId="24" fillId="0" borderId="23" xfId="0" applyFont="1" applyFill="1" applyBorder="1" applyAlignment="1">
      <alignment horizontal="right"/>
    </xf>
    <xf numFmtId="0" fontId="24" fillId="0" borderId="23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1"/>
    </xf>
    <xf numFmtId="0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5" fillId="0" borderId="0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4" fillId="0" borderId="23" xfId="0" applyNumberFormat="1" applyFont="1" applyFill="1" applyBorder="1" applyAlignment="1">
      <alignment horizontal="right"/>
    </xf>
    <xf numFmtId="10" fontId="24" fillId="0" borderId="23" xfId="0" applyNumberFormat="1" applyFont="1" applyFill="1" applyBorder="1" applyAlignment="1">
      <alignment horizontal="right"/>
    </xf>
    <xf numFmtId="2" fontId="24" fillId="0" borderId="23" xfId="0" applyNumberFormat="1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2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 horizontal="right" indent="2"/>
    </xf>
    <xf numFmtId="166" fontId="24" fillId="0" borderId="23" xfId="0" applyNumberFormat="1" applyFont="1" applyFill="1" applyBorder="1" applyAlignment="1">
      <alignment horizontal="right"/>
    </xf>
    <xf numFmtId="166" fontId="24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4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/>
    </xf>
    <xf numFmtId="0" fontId="25" fillId="0" borderId="24" xfId="0" applyFont="1" applyFill="1" applyBorder="1" applyAlignment="1">
      <alignment horizontal="right" indent="1"/>
    </xf>
    <xf numFmtId="0" fontId="24" fillId="0" borderId="24" xfId="0" applyFont="1" applyFill="1" applyBorder="1" applyAlignment="1">
      <alignment horizontal="right" indent="2"/>
    </xf>
    <xf numFmtId="0" fontId="25" fillId="0" borderId="24" xfId="0" applyFont="1" applyFill="1" applyBorder="1" applyAlignment="1">
      <alignment horizontal="right" indent="3"/>
    </xf>
    <xf numFmtId="0" fontId="25" fillId="0" borderId="24" xfId="0" applyFont="1" applyFill="1" applyBorder="1" applyAlignment="1">
      <alignment horizontal="right" indent="2"/>
    </xf>
    <xf numFmtId="0" fontId="25" fillId="0" borderId="25" xfId="0" applyFont="1" applyFill="1" applyBorder="1" applyAlignment="1">
      <alignment horizontal="right" indent="2"/>
    </xf>
    <xf numFmtId="0" fontId="25" fillId="0" borderId="26" xfId="0" applyNumberFormat="1" applyFont="1" applyFill="1" applyBorder="1" applyAlignment="1">
      <alignment horizontal="right"/>
    </xf>
    <xf numFmtId="2" fontId="25" fillId="0" borderId="26" xfId="0" applyNumberFormat="1" applyFont="1" applyFill="1" applyBorder="1" applyAlignment="1">
      <alignment horizontal="right"/>
    </xf>
    <xf numFmtId="10" fontId="25" fillId="0" borderId="26" xfId="0" applyNumberFormat="1" applyFont="1" applyFill="1" applyBorder="1" applyAlignment="1">
      <alignment horizontal="right"/>
    </xf>
    <xf numFmtId="4" fontId="25" fillId="0" borderId="26" xfId="0" applyNumberFormat="1" applyFont="1" applyFill="1" applyBorder="1" applyAlignment="1">
      <alignment horizontal="right"/>
    </xf>
    <xf numFmtId="0" fontId="24" fillId="0" borderId="28" xfId="0" applyFont="1" applyFill="1" applyBorder="1" applyAlignment="1">
      <alignment horizontal="right"/>
    </xf>
    <xf numFmtId="0" fontId="24" fillId="0" borderId="28" xfId="0" applyNumberFormat="1" applyFont="1" applyFill="1" applyBorder="1" applyAlignment="1">
      <alignment horizontal="right"/>
    </xf>
    <xf numFmtId="4" fontId="24" fillId="0" borderId="28" xfId="0" applyNumberFormat="1" applyFont="1" applyFill="1" applyBorder="1" applyAlignment="1">
      <alignment horizontal="right"/>
    </xf>
    <xf numFmtId="10" fontId="24" fillId="0" borderId="28" xfId="0" applyNumberFormat="1" applyFont="1" applyFill="1" applyBorder="1" applyAlignment="1">
      <alignment horizontal="right"/>
    </xf>
    <xf numFmtId="49" fontId="24" fillId="0" borderId="0" xfId="0" applyNumberFormat="1" applyFont="1" applyFill="1" applyBorder="1" applyAlignment="1">
      <alignment horizontal="right"/>
    </xf>
    <xf numFmtId="14" fontId="24" fillId="0" borderId="28" xfId="0" applyNumberFormat="1" applyFont="1" applyFill="1" applyBorder="1" applyAlignment="1">
      <alignment horizontal="right"/>
    </xf>
    <xf numFmtId="10" fontId="24" fillId="0" borderId="28" xfId="14" applyNumberFormat="1" applyFont="1" applyFill="1" applyBorder="1" applyAlignment="1">
      <alignment horizontal="right"/>
    </xf>
    <xf numFmtId="14" fontId="24" fillId="0" borderId="0" xfId="0" applyNumberFormat="1" applyFont="1" applyFill="1" applyBorder="1" applyAlignment="1">
      <alignment horizontal="right"/>
    </xf>
    <xf numFmtId="10" fontId="24" fillId="0" borderId="0" xfId="14" applyNumberFormat="1" applyFont="1" applyFill="1" applyBorder="1" applyAlignment="1">
      <alignment horizontal="right"/>
    </xf>
    <xf numFmtId="10" fontId="25" fillId="0" borderId="0" xfId="14" applyNumberFormat="1" applyFont="1" applyFill="1" applyBorder="1" applyAlignment="1">
      <alignment horizontal="right"/>
    </xf>
    <xf numFmtId="2" fontId="28" fillId="0" borderId="0" xfId="14" applyNumberFormat="1" applyFont="1" applyFill="1" applyBorder="1" applyAlignment="1">
      <alignment horizontal="right"/>
    </xf>
    <xf numFmtId="10" fontId="28" fillId="0" borderId="0" xfId="14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3"/>
    </xf>
    <xf numFmtId="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43" fontId="5" fillId="0" borderId="27" xfId="13" applyFont="1" applyFill="1" applyBorder="1" applyAlignment="1">
      <alignment horizontal="right"/>
    </xf>
    <xf numFmtId="10" fontId="5" fillId="0" borderId="27" xfId="14" applyNumberFormat="1" applyFont="1" applyFill="1" applyBorder="1" applyAlignment="1">
      <alignment horizontal="center"/>
    </xf>
    <xf numFmtId="2" fontId="5" fillId="0" borderId="27" xfId="7" applyNumberFormat="1" applyFont="1" applyFill="1" applyBorder="1" applyAlignment="1">
      <alignment horizontal="right"/>
    </xf>
    <xf numFmtId="167" fontId="5" fillId="0" borderId="27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66" fontId="2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 indent="1"/>
    </xf>
    <xf numFmtId="0" fontId="24" fillId="0" borderId="0" xfId="0" applyFont="1" applyFill="1" applyAlignment="1">
      <alignment horizontal="right" indent="2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7" fillId="0" borderId="0" xfId="0" applyFont="1" applyFill="1"/>
    <xf numFmtId="2" fontId="27" fillId="0" borderId="0" xfId="0" applyNumberFormat="1" applyFont="1" applyFill="1"/>
    <xf numFmtId="10" fontId="27" fillId="0" borderId="0" xfId="14" applyNumberFormat="1" applyFont="1" applyFill="1"/>
    <xf numFmtId="0" fontId="2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10" fontId="25" fillId="0" borderId="0" xfId="0" applyNumberFormat="1" applyFont="1" applyFill="1" applyAlignment="1">
      <alignment horizontal="right"/>
    </xf>
    <xf numFmtId="0" fontId="28" fillId="0" borderId="24" xfId="0" applyFont="1" applyFill="1" applyBorder="1" applyAlignment="1">
      <alignment horizontal="right" indent="2"/>
    </xf>
    <xf numFmtId="166" fontId="28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2" fontId="25" fillId="0" borderId="0" xfId="16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0" fontId="25" fillId="0" borderId="0" xfId="16" applyFont="1" applyFill="1" applyBorder="1" applyAlignment="1">
      <alignment horizontal="right" indent="3"/>
    </xf>
    <xf numFmtId="49" fontId="25" fillId="0" borderId="0" xfId="16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7" fillId="0" borderId="0" xfId="13" applyFont="1" applyFill="1"/>
    <xf numFmtId="0" fontId="28" fillId="0" borderId="0" xfId="0" applyFont="1" applyFill="1" applyAlignment="1">
      <alignment horizontal="right"/>
    </xf>
    <xf numFmtId="10" fontId="28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right"/>
    </xf>
    <xf numFmtId="10" fontId="29" fillId="0" borderId="0" xfId="0" applyNumberFormat="1" applyFont="1" applyFill="1" applyAlignment="1">
      <alignment horizontal="right"/>
    </xf>
    <xf numFmtId="10" fontId="30" fillId="0" borderId="0" xfId="14" applyNumberFormat="1" applyFont="1" applyFill="1"/>
    <xf numFmtId="0" fontId="24" fillId="0" borderId="0" xfId="0" applyFont="1" applyAlignment="1">
      <alignment horizontal="right"/>
    </xf>
    <xf numFmtId="4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 indent="1"/>
    </xf>
    <xf numFmtId="14" fontId="24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3"/>
    </xf>
    <xf numFmtId="4" fontId="25" fillId="0" borderId="0" xfId="0" applyNumberFormat="1" applyFont="1" applyAlignment="1">
      <alignment horizontal="right"/>
    </xf>
    <xf numFmtId="14" fontId="25" fillId="0" borderId="0" xfId="0" applyNumberFormat="1" applyFont="1" applyAlignment="1">
      <alignment horizontal="right"/>
    </xf>
    <xf numFmtId="0" fontId="24" fillId="0" borderId="23" xfId="0" applyFont="1" applyBorder="1" applyAlignment="1">
      <alignment horizontal="right"/>
    </xf>
    <xf numFmtId="4" fontId="24" fillId="0" borderId="23" xfId="0" applyNumberFormat="1" applyFont="1" applyBorder="1" applyAlignment="1">
      <alignment horizontal="right"/>
    </xf>
    <xf numFmtId="166" fontId="24" fillId="0" borderId="23" xfId="0" applyNumberFormat="1" applyFont="1" applyBorder="1" applyAlignment="1">
      <alignment horizontal="right"/>
    </xf>
    <xf numFmtId="2" fontId="24" fillId="0" borderId="23" xfId="0" applyNumberFormat="1" applyFont="1" applyBorder="1" applyAlignment="1">
      <alignment horizontal="right"/>
    </xf>
    <xf numFmtId="10" fontId="24" fillId="0" borderId="23" xfId="0" applyNumberFormat="1" applyFont="1" applyBorder="1" applyAlignment="1">
      <alignment horizontal="right"/>
    </xf>
    <xf numFmtId="166" fontId="24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/>
    </xf>
    <xf numFmtId="10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 indent="2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right"/>
    </xf>
    <xf numFmtId="166" fontId="25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right"/>
    </xf>
    <xf numFmtId="10" fontId="25" fillId="0" borderId="0" xfId="0" applyNumberFormat="1" applyFont="1" applyAlignment="1">
      <alignment horizontal="right"/>
    </xf>
    <xf numFmtId="0" fontId="25" fillId="0" borderId="0" xfId="0" applyFont="1" applyAlignment="1">
      <alignment horizontal="right" indent="2"/>
    </xf>
    <xf numFmtId="0" fontId="5" fillId="0" borderId="0" xfId="0" applyFont="1" applyAlignment="1">
      <alignment horizontal="right" readingOrder="2"/>
    </xf>
    <xf numFmtId="43" fontId="8" fillId="0" borderId="0" xfId="13" applyFont="1" applyAlignment="1">
      <alignment horizontal="center" wrapText="1"/>
    </xf>
    <xf numFmtId="43" fontId="4" fillId="0" borderId="0" xfId="13" applyFont="1" applyAlignment="1">
      <alignment horizontal="center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19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19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19" fillId="2" borderId="19" xfId="0" applyFont="1" applyFill="1" applyBorder="1" applyAlignment="1">
      <alignment horizontal="center" vertical="center" wrapText="1" readingOrder="2"/>
    </xf>
    <xf numFmtId="0" fontId="19" fillId="2" borderId="20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horizontal="right" readingOrder="2"/>
    </xf>
  </cellXfs>
  <cellStyles count="17">
    <cellStyle name="Comma" xfId="13" builtinId="3"/>
    <cellStyle name="Comma 2" xfId="1" xr:uid="{00000000-0005-0000-0000-000001000000}"/>
    <cellStyle name="Comma 3" xfId="15" xr:uid="{00000000-0005-0000-0000-000002000000}"/>
    <cellStyle name="Currency [0] _1" xfId="2" xr:uid="{00000000-0005-0000-0000-000003000000}"/>
    <cellStyle name="Hyperlink 2" xfId="3" xr:uid="{00000000-0005-0000-0000-000004000000}"/>
    <cellStyle name="Normal" xfId="0" builtinId="0"/>
    <cellStyle name="Normal 11" xfId="4" xr:uid="{00000000-0005-0000-0000-000006000000}"/>
    <cellStyle name="Normal 2" xfId="5" xr:uid="{00000000-0005-0000-0000-000007000000}"/>
    <cellStyle name="Normal 2 2" xfId="16" xr:uid="{00000000-0005-0000-0000-000008000000}"/>
    <cellStyle name="Normal 3" xfId="6" xr:uid="{00000000-0005-0000-0000-000009000000}"/>
    <cellStyle name="Normal 4" xfId="12" xr:uid="{00000000-0005-0000-0000-00000A000000}"/>
    <cellStyle name="Normal_2007-16618" xfId="7" xr:uid="{00000000-0005-0000-0000-00000B000000}"/>
    <cellStyle name="Percent" xfId="14" builtinId="5"/>
    <cellStyle name="Percent 2" xfId="8" xr:uid="{00000000-0005-0000-0000-00000D000000}"/>
    <cellStyle name="Text" xfId="9" xr:uid="{00000000-0005-0000-0000-00000E000000}"/>
    <cellStyle name="Total" xfId="10" xr:uid="{00000000-0005-0000-0000-00000F000000}"/>
    <cellStyle name="היפר-קישור" xfId="11" builtinId="8"/>
  </cellStyles>
  <dxfs count="11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G67"/>
  <sheetViews>
    <sheetView rightToLeft="1" tabSelected="1" workbookViewId="0">
      <selection activeCell="H9" sqref="H9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6" width="9.140625" style="8"/>
    <col min="7" max="7" width="25.42578125" style="8" customWidth="1"/>
    <col min="8" max="16384" width="9.140625" style="8"/>
  </cols>
  <sheetData>
    <row r="1" spans="1:7">
      <c r="B1" s="45" t="s">
        <v>146</v>
      </c>
      <c r="C1" s="66" t="s" vm="1">
        <v>233</v>
      </c>
    </row>
    <row r="2" spans="1:7">
      <c r="B2" s="45" t="s">
        <v>145</v>
      </c>
      <c r="C2" s="66" t="s">
        <v>234</v>
      </c>
    </row>
    <row r="3" spans="1:7">
      <c r="B3" s="45" t="s">
        <v>147</v>
      </c>
      <c r="C3" s="66" t="s">
        <v>235</v>
      </c>
    </row>
    <row r="4" spans="1:7">
      <c r="B4" s="45" t="s">
        <v>148</v>
      </c>
      <c r="C4" s="66">
        <v>2102</v>
      </c>
    </row>
    <row r="6" spans="1:7" ht="26.25" customHeight="1">
      <c r="B6" s="187" t="s">
        <v>160</v>
      </c>
      <c r="C6" s="188"/>
      <c r="D6" s="189"/>
    </row>
    <row r="7" spans="1:7" s="9" customFormat="1">
      <c r="B7" s="21"/>
      <c r="C7" s="22" t="s">
        <v>111</v>
      </c>
      <c r="D7" s="23" t="s">
        <v>109</v>
      </c>
    </row>
    <row r="8" spans="1:7" s="9" customFormat="1">
      <c r="B8" s="21"/>
      <c r="C8" s="24" t="s">
        <v>212</v>
      </c>
      <c r="D8" s="25" t="s">
        <v>19</v>
      </c>
    </row>
    <row r="9" spans="1:7" s="10" customFormat="1" ht="18" customHeight="1">
      <c r="B9" s="35"/>
      <c r="C9" s="18" t="s">
        <v>0</v>
      </c>
      <c r="D9" s="26" t="s">
        <v>1</v>
      </c>
    </row>
    <row r="10" spans="1:7" s="10" customFormat="1" ht="18" customHeight="1">
      <c r="B10" s="53" t="s">
        <v>159</v>
      </c>
      <c r="C10" s="122">
        <f>C11+C12+C23+C33+C34+C35+C36+C37</f>
        <v>62003546.764521196</v>
      </c>
      <c r="D10" s="123">
        <f>C10/$C$42</f>
        <v>0.999835550872613</v>
      </c>
      <c r="G10" s="185"/>
    </row>
    <row r="11" spans="1:7">
      <c r="A11" s="41" t="s">
        <v>125</v>
      </c>
      <c r="B11" s="27" t="s">
        <v>161</v>
      </c>
      <c r="C11" s="122">
        <f>מזומנים!J10</f>
        <v>6941594.6967142858</v>
      </c>
      <c r="D11" s="123">
        <f t="shared" ref="D11:D42" si="0">C11/$C$42</f>
        <v>0.11193638944369398</v>
      </c>
      <c r="G11" s="186"/>
    </row>
    <row r="12" spans="1:7">
      <c r="B12" s="27" t="s">
        <v>162</v>
      </c>
      <c r="C12" s="122">
        <f>SUM(C13:C22)</f>
        <v>22637276.808791652</v>
      </c>
      <c r="D12" s="123">
        <f t="shared" si="0"/>
        <v>0.36503644242050171</v>
      </c>
      <c r="G12" s="186"/>
    </row>
    <row r="13" spans="1:7">
      <c r="A13" s="43" t="s">
        <v>125</v>
      </c>
      <c r="B13" s="28" t="s">
        <v>69</v>
      </c>
      <c r="C13" s="122" vm="2">
        <v>1321947.5681700264</v>
      </c>
      <c r="D13" s="123">
        <f t="shared" si="0"/>
        <v>2.1317009171518738E-2</v>
      </c>
      <c r="G13" s="186"/>
    </row>
    <row r="14" spans="1:7">
      <c r="A14" s="43" t="s">
        <v>125</v>
      </c>
      <c r="B14" s="28" t="s">
        <v>70</v>
      </c>
      <c r="C14" s="122">
        <v>0</v>
      </c>
      <c r="D14" s="123">
        <f t="shared" si="0"/>
        <v>0</v>
      </c>
      <c r="G14" s="186"/>
    </row>
    <row r="15" spans="1:7">
      <c r="A15" s="43" t="s">
        <v>125</v>
      </c>
      <c r="B15" s="28" t="s">
        <v>71</v>
      </c>
      <c r="C15" s="122">
        <f>'אג"ח קונצרני'!R11</f>
        <v>3526105.3233688464</v>
      </c>
      <c r="D15" s="123">
        <f t="shared" si="0"/>
        <v>5.6860061115772666E-2</v>
      </c>
      <c r="G15" s="186"/>
    </row>
    <row r="16" spans="1:7">
      <c r="A16" s="43" t="s">
        <v>125</v>
      </c>
      <c r="B16" s="28" t="s">
        <v>72</v>
      </c>
      <c r="C16" s="122">
        <f>מניות!L11</f>
        <v>10076724.452869501</v>
      </c>
      <c r="D16" s="123">
        <f t="shared" si="0"/>
        <v>0.16249179071303257</v>
      </c>
      <c r="G16" s="186"/>
    </row>
    <row r="17" spans="1:4">
      <c r="A17" s="43" t="s">
        <v>125</v>
      </c>
      <c r="B17" s="28" t="s">
        <v>225</v>
      </c>
      <c r="C17" s="122" vm="3">
        <v>6738431.4908039505</v>
      </c>
      <c r="D17" s="123">
        <f t="shared" si="0"/>
        <v>0.10866028982523411</v>
      </c>
    </row>
    <row r="18" spans="1:4">
      <c r="A18" s="43" t="s">
        <v>125</v>
      </c>
      <c r="B18" s="28" t="s">
        <v>73</v>
      </c>
      <c r="C18" s="122" vm="4">
        <v>815888.88848071906</v>
      </c>
      <c r="D18" s="123">
        <f t="shared" si="0"/>
        <v>1.3156581499491629E-2</v>
      </c>
    </row>
    <row r="19" spans="1:4">
      <c r="A19" s="43" t="s">
        <v>125</v>
      </c>
      <c r="B19" s="28" t="s">
        <v>74</v>
      </c>
      <c r="C19" s="122" vm="5">
        <v>1392.5903612319999</v>
      </c>
      <c r="D19" s="123">
        <f t="shared" si="0"/>
        <v>2.2456156520371916E-5</v>
      </c>
    </row>
    <row r="20" spans="1:4">
      <c r="A20" s="43" t="s">
        <v>125</v>
      </c>
      <c r="B20" s="28" t="s">
        <v>75</v>
      </c>
      <c r="C20" s="122" vm="6">
        <v>11810.076536515004</v>
      </c>
      <c r="D20" s="123">
        <f t="shared" si="0"/>
        <v>1.9044288586553704E-4</v>
      </c>
    </row>
    <row r="21" spans="1:4">
      <c r="A21" s="43" t="s">
        <v>125</v>
      </c>
      <c r="B21" s="28" t="s">
        <v>76</v>
      </c>
      <c r="C21" s="122" vm="7">
        <v>144976.41820086204</v>
      </c>
      <c r="D21" s="123">
        <f t="shared" si="0"/>
        <v>2.3378110530660797E-3</v>
      </c>
    </row>
    <row r="22" spans="1:4">
      <c r="A22" s="43" t="s">
        <v>125</v>
      </c>
      <c r="B22" s="28" t="s">
        <v>77</v>
      </c>
      <c r="C22" s="122">
        <v>0</v>
      </c>
      <c r="D22" s="123">
        <f t="shared" si="0"/>
        <v>0</v>
      </c>
    </row>
    <row r="23" spans="1:4">
      <c r="B23" s="27" t="s">
        <v>163</v>
      </c>
      <c r="C23" s="122">
        <f>SUM(C24:C32)</f>
        <v>28555390.088577639</v>
      </c>
      <c r="D23" s="123">
        <f t="shared" si="0"/>
        <v>0.46046872589443955</v>
      </c>
    </row>
    <row r="24" spans="1:4">
      <c r="A24" s="43" t="s">
        <v>125</v>
      </c>
      <c r="B24" s="28" t="s">
        <v>78</v>
      </c>
      <c r="C24" s="122" vm="8">
        <v>16381254.796971582</v>
      </c>
      <c r="D24" s="123">
        <f t="shared" si="0"/>
        <v>0.26415522608920539</v>
      </c>
    </row>
    <row r="25" spans="1:4">
      <c r="A25" s="43" t="s">
        <v>125</v>
      </c>
      <c r="B25" s="28" t="s">
        <v>79</v>
      </c>
      <c r="C25" s="122">
        <v>0</v>
      </c>
      <c r="D25" s="123">
        <f t="shared" si="0"/>
        <v>0</v>
      </c>
    </row>
    <row r="26" spans="1:4">
      <c r="A26" s="43" t="s">
        <v>125</v>
      </c>
      <c r="B26" s="28" t="s">
        <v>71</v>
      </c>
      <c r="C26" s="122" vm="9">
        <v>47130.567319201</v>
      </c>
      <c r="D26" s="123">
        <f t="shared" si="0"/>
        <v>7.6000195468650287E-4</v>
      </c>
    </row>
    <row r="27" spans="1:4">
      <c r="A27" s="43" t="s">
        <v>125</v>
      </c>
      <c r="B27" s="28" t="s">
        <v>80</v>
      </c>
      <c r="C27" s="122" vm="10">
        <v>1955198.805363718</v>
      </c>
      <c r="D27" s="123">
        <f t="shared" si="0"/>
        <v>3.1528475008866755E-2</v>
      </c>
    </row>
    <row r="28" spans="1:4">
      <c r="A28" s="43" t="s">
        <v>125</v>
      </c>
      <c r="B28" s="28" t="s">
        <v>81</v>
      </c>
      <c r="C28" s="122" vm="11">
        <v>10429402.025287451</v>
      </c>
      <c r="D28" s="123">
        <f t="shared" si="0"/>
        <v>0.16817887787657995</v>
      </c>
    </row>
    <row r="29" spans="1:4">
      <c r="A29" s="43" t="s">
        <v>125</v>
      </c>
      <c r="B29" s="28" t="s">
        <v>82</v>
      </c>
      <c r="C29" s="122" vm="12">
        <v>58.466653847000025</v>
      </c>
      <c r="D29" s="123">
        <f t="shared" si="0"/>
        <v>9.4280153486708471E-7</v>
      </c>
    </row>
    <row r="30" spans="1:4">
      <c r="A30" s="43" t="s">
        <v>125</v>
      </c>
      <c r="B30" s="28" t="s">
        <v>186</v>
      </c>
      <c r="C30" s="122" vm="13">
        <v>-181.59596520099993</v>
      </c>
      <c r="D30" s="123">
        <f t="shared" si="0"/>
        <v>-2.9283179975581468E-6</v>
      </c>
    </row>
    <row r="31" spans="1:4">
      <c r="A31" s="43" t="s">
        <v>125</v>
      </c>
      <c r="B31" s="28" t="s">
        <v>106</v>
      </c>
      <c r="C31" s="122" vm="14">
        <v>-257472.97705296002</v>
      </c>
      <c r="D31" s="123">
        <f t="shared" si="0"/>
        <v>-4.1518695184363432E-3</v>
      </c>
    </row>
    <row r="32" spans="1:4">
      <c r="A32" s="43" t="s">
        <v>125</v>
      </c>
      <c r="B32" s="28" t="s">
        <v>83</v>
      </c>
      <c r="C32" s="122">
        <v>0</v>
      </c>
      <c r="D32" s="123">
        <f t="shared" si="0"/>
        <v>0</v>
      </c>
    </row>
    <row r="33" spans="1:4">
      <c r="A33" s="43" t="s">
        <v>125</v>
      </c>
      <c r="B33" s="27" t="s">
        <v>164</v>
      </c>
      <c r="C33" s="122">
        <f>הלוואות!P10</f>
        <v>1440088.5876282877</v>
      </c>
      <c r="D33" s="123">
        <f t="shared" si="0"/>
        <v>2.3222087145837018E-2</v>
      </c>
    </row>
    <row r="34" spans="1:4">
      <c r="A34" s="43" t="s">
        <v>125</v>
      </c>
      <c r="B34" s="27" t="s">
        <v>165</v>
      </c>
      <c r="C34" s="122" vm="15">
        <v>35018.82220000001</v>
      </c>
      <c r="D34" s="123">
        <f t="shared" si="0"/>
        <v>5.646945249474306E-4</v>
      </c>
    </row>
    <row r="35" spans="1:4">
      <c r="A35" s="43" t="s">
        <v>125</v>
      </c>
      <c r="B35" s="27" t="s">
        <v>166</v>
      </c>
      <c r="C35" s="122" vm="16">
        <v>2396499.5712699997</v>
      </c>
      <c r="D35" s="123">
        <f t="shared" si="0"/>
        <v>3.8644651702050482E-2</v>
      </c>
    </row>
    <row r="36" spans="1:4">
      <c r="A36" s="43" t="s">
        <v>125</v>
      </c>
      <c r="B36" s="44" t="s">
        <v>167</v>
      </c>
      <c r="C36" s="122">
        <v>0</v>
      </c>
      <c r="D36" s="123">
        <f t="shared" si="0"/>
        <v>0</v>
      </c>
    </row>
    <row r="37" spans="1:4">
      <c r="A37" s="43" t="s">
        <v>125</v>
      </c>
      <c r="B37" s="27" t="s">
        <v>168</v>
      </c>
      <c r="C37" s="122">
        <f>'השקעות אחרות '!I10</f>
        <v>-2321.8106606660003</v>
      </c>
      <c r="D37" s="123">
        <f t="shared" si="0"/>
        <v>-3.7440258857211559E-5</v>
      </c>
    </row>
    <row r="38" spans="1:4">
      <c r="A38" s="43"/>
      <c r="B38" s="54" t="s">
        <v>170</v>
      </c>
      <c r="C38" s="122">
        <f>C39+C40+C41</f>
        <v>10198.106230000003</v>
      </c>
      <c r="D38" s="123">
        <f t="shared" si="0"/>
        <v>1.6444912738707937E-4</v>
      </c>
    </row>
    <row r="39" spans="1:4">
      <c r="A39" s="43" t="s">
        <v>125</v>
      </c>
      <c r="B39" s="55" t="s">
        <v>171</v>
      </c>
      <c r="C39" s="122">
        <v>0</v>
      </c>
      <c r="D39" s="123">
        <f t="shared" si="0"/>
        <v>0</v>
      </c>
    </row>
    <row r="40" spans="1:4">
      <c r="A40" s="43" t="s">
        <v>125</v>
      </c>
      <c r="B40" s="55" t="s">
        <v>210</v>
      </c>
      <c r="C40" s="122">
        <v>0</v>
      </c>
      <c r="D40" s="123">
        <f t="shared" si="0"/>
        <v>0</v>
      </c>
    </row>
    <row r="41" spans="1:4">
      <c r="A41" s="43" t="s">
        <v>125</v>
      </c>
      <c r="B41" s="55" t="s">
        <v>172</v>
      </c>
      <c r="C41" s="122" vm="17">
        <v>10198.106230000003</v>
      </c>
      <c r="D41" s="123">
        <f t="shared" si="0"/>
        <v>1.6444912738707937E-4</v>
      </c>
    </row>
    <row r="42" spans="1:4">
      <c r="B42" s="55" t="s">
        <v>84</v>
      </c>
      <c r="C42" s="122">
        <f>C38+C10</f>
        <v>62013744.870751195</v>
      </c>
      <c r="D42" s="123">
        <f t="shared" si="0"/>
        <v>1</v>
      </c>
    </row>
    <row r="43" spans="1:4">
      <c r="A43" s="43" t="s">
        <v>125</v>
      </c>
      <c r="B43" s="55" t="s">
        <v>169</v>
      </c>
      <c r="C43" s="122">
        <f>'יתרת התחייבות להשקעה'!C10</f>
        <v>4605129.759978069</v>
      </c>
      <c r="D43" s="123"/>
    </row>
    <row r="44" spans="1:4">
      <c r="B44" s="5" t="s">
        <v>110</v>
      </c>
    </row>
    <row r="45" spans="1:4">
      <c r="C45" s="61" t="s">
        <v>153</v>
      </c>
      <c r="D45" s="34" t="s">
        <v>105</v>
      </c>
    </row>
    <row r="46" spans="1:4">
      <c r="C46" s="62" t="s">
        <v>0</v>
      </c>
      <c r="D46" s="23" t="s">
        <v>1</v>
      </c>
    </row>
    <row r="47" spans="1:4">
      <c r="C47" s="124" t="s">
        <v>136</v>
      </c>
      <c r="D47" s="125" vm="18">
        <v>2.4517000000000002</v>
      </c>
    </row>
    <row r="48" spans="1:4">
      <c r="C48" s="124" t="s">
        <v>143</v>
      </c>
      <c r="D48" s="125">
        <v>0.77297511855767032</v>
      </c>
    </row>
    <row r="49" spans="2:4">
      <c r="C49" s="124" t="s">
        <v>140</v>
      </c>
      <c r="D49" s="125" vm="19">
        <v>2.7898000000000001</v>
      </c>
    </row>
    <row r="50" spans="2:4">
      <c r="B50" s="11"/>
      <c r="C50" s="124" t="s">
        <v>3228</v>
      </c>
      <c r="D50" s="125" vm="20">
        <v>4.1134000000000004</v>
      </c>
    </row>
    <row r="51" spans="2:4">
      <c r="C51" s="124" t="s">
        <v>134</v>
      </c>
      <c r="D51" s="125" vm="21">
        <v>4.0185000000000004</v>
      </c>
    </row>
    <row r="52" spans="2:4">
      <c r="C52" s="124" t="s">
        <v>135</v>
      </c>
      <c r="D52" s="125" vm="22">
        <v>4.6707000000000001</v>
      </c>
    </row>
    <row r="53" spans="2:4">
      <c r="C53" s="124" t="s">
        <v>137</v>
      </c>
      <c r="D53" s="125">
        <v>0.47218570936331505</v>
      </c>
    </row>
    <row r="54" spans="2:4">
      <c r="C54" s="124" t="s">
        <v>141</v>
      </c>
      <c r="D54" s="125">
        <v>2.5581999999999997E-2</v>
      </c>
    </row>
    <row r="55" spans="2:4">
      <c r="C55" s="124" t="s">
        <v>142</v>
      </c>
      <c r="D55" s="125">
        <v>0.21595372753643494</v>
      </c>
    </row>
    <row r="56" spans="2:4">
      <c r="C56" s="124" t="s">
        <v>139</v>
      </c>
      <c r="D56" s="125" vm="23">
        <v>0.53959999999999997</v>
      </c>
    </row>
    <row r="57" spans="2:4">
      <c r="C57" s="124" t="s">
        <v>3229</v>
      </c>
      <c r="D57" s="125">
        <v>2.2710600000000003</v>
      </c>
    </row>
    <row r="58" spans="2:4">
      <c r="C58" s="124" t="s">
        <v>138</v>
      </c>
      <c r="D58" s="125" vm="24">
        <v>0.34089999999999998</v>
      </c>
    </row>
    <row r="59" spans="2:4">
      <c r="C59" s="124" t="s">
        <v>132</v>
      </c>
      <c r="D59" s="125" vm="25">
        <v>3.7</v>
      </c>
    </row>
    <row r="60" spans="2:4">
      <c r="C60" s="124" t="s">
        <v>144</v>
      </c>
      <c r="D60" s="125" vm="26">
        <v>0.1968</v>
      </c>
    </row>
    <row r="61" spans="2:4">
      <c r="C61" s="124" t="s">
        <v>3230</v>
      </c>
      <c r="D61" s="125" vm="27">
        <v>0.34370000000000001</v>
      </c>
    </row>
    <row r="62" spans="2:4">
      <c r="C62" s="124" t="s">
        <v>3231</v>
      </c>
      <c r="D62" s="125">
        <v>4.1426504901763202E-2</v>
      </c>
    </row>
    <row r="63" spans="2:4">
      <c r="C63" s="124" t="s">
        <v>3232</v>
      </c>
      <c r="D63" s="125">
        <v>0.51008450859561327</v>
      </c>
    </row>
    <row r="64" spans="2:4">
      <c r="C64" s="124" t="s">
        <v>133</v>
      </c>
      <c r="D64" s="125">
        <v>1</v>
      </c>
    </row>
    <row r="65" spans="3:4">
      <c r="C65" s="126"/>
      <c r="D65" s="126"/>
    </row>
    <row r="66" spans="3:4">
      <c r="C66" s="126"/>
      <c r="D66" s="126"/>
    </row>
    <row r="67" spans="3:4">
      <c r="C67" s="127"/>
      <c r="D67" s="12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M587"/>
  <sheetViews>
    <sheetView rightToLeft="1" workbookViewId="0"/>
  </sheetViews>
  <sheetFormatPr defaultColWidth="9.140625" defaultRowHeight="18"/>
  <cols>
    <col min="1" max="1" width="6.28515625" style="1" customWidth="1"/>
    <col min="2" max="2" width="28.140625" style="2" bestFit="1" customWidth="1"/>
    <col min="3" max="3" width="48.42578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1.85546875" style="1" bestFit="1" customWidth="1"/>
    <col min="9" max="9" width="10.140625" style="1" bestFit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5" t="s">
        <v>146</v>
      </c>
      <c r="C1" s="66" t="s" vm="1">
        <v>233</v>
      </c>
    </row>
    <row r="2" spans="2:13">
      <c r="B2" s="45" t="s">
        <v>145</v>
      </c>
      <c r="C2" s="66" t="s">
        <v>234</v>
      </c>
    </row>
    <row r="3" spans="2:13">
      <c r="B3" s="45" t="s">
        <v>147</v>
      </c>
      <c r="C3" s="66" t="s">
        <v>235</v>
      </c>
    </row>
    <row r="4" spans="2:13">
      <c r="B4" s="45" t="s">
        <v>148</v>
      </c>
      <c r="C4" s="66">
        <v>2102</v>
      </c>
    </row>
    <row r="6" spans="2:13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2:13" ht="26.25" customHeight="1">
      <c r="B7" s="190" t="s">
        <v>95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  <c r="M7" s="3"/>
    </row>
    <row r="8" spans="2:13" s="3" customFormat="1" ht="78.75">
      <c r="B8" s="21" t="s">
        <v>116</v>
      </c>
      <c r="C8" s="29" t="s">
        <v>46</v>
      </c>
      <c r="D8" s="29" t="s">
        <v>119</v>
      </c>
      <c r="E8" s="29" t="s">
        <v>65</v>
      </c>
      <c r="F8" s="29" t="s">
        <v>103</v>
      </c>
      <c r="G8" s="29" t="s">
        <v>209</v>
      </c>
      <c r="H8" s="29" t="s">
        <v>208</v>
      </c>
      <c r="I8" s="29" t="s">
        <v>61</v>
      </c>
      <c r="J8" s="29" t="s">
        <v>59</v>
      </c>
      <c r="K8" s="29" t="s">
        <v>149</v>
      </c>
      <c r="L8" s="30" t="s">
        <v>151</v>
      </c>
    </row>
    <row r="9" spans="2:13" s="3" customFormat="1">
      <c r="B9" s="14"/>
      <c r="C9" s="29"/>
      <c r="D9" s="29"/>
      <c r="E9" s="29"/>
      <c r="F9" s="29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3" t="s">
        <v>51</v>
      </c>
      <c r="C11" s="70"/>
      <c r="D11" s="70"/>
      <c r="E11" s="70"/>
      <c r="F11" s="70"/>
      <c r="G11" s="79"/>
      <c r="H11" s="81"/>
      <c r="I11" s="79">
        <f>I12</f>
        <v>11810.076536515002</v>
      </c>
      <c r="J11" s="70"/>
      <c r="K11" s="80">
        <f>IFERROR(I11/$I$11,0)</f>
        <v>1</v>
      </c>
      <c r="L11" s="80">
        <f>I11/'סכום נכסי הקרן'!$C$42</f>
        <v>1.9044288586553702E-4</v>
      </c>
    </row>
    <row r="12" spans="2:13">
      <c r="B12" s="92" t="s">
        <v>201</v>
      </c>
      <c r="C12" s="72"/>
      <c r="D12" s="72"/>
      <c r="E12" s="72"/>
      <c r="F12" s="72"/>
      <c r="G12" s="82"/>
      <c r="H12" s="84"/>
      <c r="I12" s="82">
        <f>I13</f>
        <v>11810.076536515002</v>
      </c>
      <c r="J12" s="72"/>
      <c r="K12" s="83">
        <f t="shared" ref="K12:K17" si="0">IFERROR(I12/$I$11,0)</f>
        <v>1</v>
      </c>
      <c r="L12" s="83">
        <f>I12/'סכום נכסי הקרן'!$C$42</f>
        <v>1.9044288586553702E-4</v>
      </c>
    </row>
    <row r="13" spans="2:13">
      <c r="B13" s="89" t="s">
        <v>193</v>
      </c>
      <c r="C13" s="70"/>
      <c r="D13" s="70"/>
      <c r="E13" s="70"/>
      <c r="F13" s="70"/>
      <c r="G13" s="79"/>
      <c r="H13" s="81"/>
      <c r="I13" s="79">
        <f>SUM(I14:I17)</f>
        <v>11810.076536515002</v>
      </c>
      <c r="J13" s="70"/>
      <c r="K13" s="80">
        <f t="shared" si="0"/>
        <v>1</v>
      </c>
      <c r="L13" s="80">
        <f>I13/'סכום נכסי הקרן'!$C$42</f>
        <v>1.9044288586553702E-4</v>
      </c>
    </row>
    <row r="14" spans="2:13">
      <c r="B14" s="75" t="s">
        <v>1692</v>
      </c>
      <c r="C14" s="72" t="s">
        <v>1693</v>
      </c>
      <c r="D14" s="85" t="s">
        <v>120</v>
      </c>
      <c r="E14" s="85" t="s">
        <v>506</v>
      </c>
      <c r="F14" s="85" t="s">
        <v>133</v>
      </c>
      <c r="G14" s="82">
        <v>555.63486599999999</v>
      </c>
      <c r="H14" s="84">
        <v>1110200</v>
      </c>
      <c r="I14" s="82">
        <v>6168.6582773360014</v>
      </c>
      <c r="J14" s="72"/>
      <c r="K14" s="83">
        <f t="shared" si="0"/>
        <v>0.52232161732935656</v>
      </c>
      <c r="L14" s="83">
        <f>I14/'סכום נכסי הקרן'!$C$42</f>
        <v>9.9472436154157359E-5</v>
      </c>
    </row>
    <row r="15" spans="2:13">
      <c r="B15" s="75" t="s">
        <v>1694</v>
      </c>
      <c r="C15" s="72" t="s">
        <v>1695</v>
      </c>
      <c r="D15" s="85" t="s">
        <v>120</v>
      </c>
      <c r="E15" s="85" t="s">
        <v>506</v>
      </c>
      <c r="F15" s="85" t="s">
        <v>133</v>
      </c>
      <c r="G15" s="82">
        <v>-555.63486599999999</v>
      </c>
      <c r="H15" s="84">
        <v>764000</v>
      </c>
      <c r="I15" s="82">
        <v>-4245.0503728020003</v>
      </c>
      <c r="J15" s="72"/>
      <c r="K15" s="83">
        <f t="shared" si="0"/>
        <v>-0.35944308740734537</v>
      </c>
      <c r="L15" s="83">
        <f>I15/'סכום נכסי הקרן'!$C$42</f>
        <v>-6.845337887027332E-5</v>
      </c>
    </row>
    <row r="16" spans="2:13">
      <c r="B16" s="75" t="s">
        <v>1696</v>
      </c>
      <c r="C16" s="72" t="s">
        <v>1697</v>
      </c>
      <c r="D16" s="85" t="s">
        <v>120</v>
      </c>
      <c r="E16" s="85" t="s">
        <v>506</v>
      </c>
      <c r="F16" s="85" t="s">
        <v>133</v>
      </c>
      <c r="G16" s="82">
        <v>5109.2861200000007</v>
      </c>
      <c r="H16" s="84">
        <v>193500</v>
      </c>
      <c r="I16" s="82">
        <v>9886.4686422000013</v>
      </c>
      <c r="J16" s="72"/>
      <c r="K16" s="83">
        <f t="shared" si="0"/>
        <v>0.83712147094326694</v>
      </c>
      <c r="L16" s="83">
        <f>I16/'סכום נכסי הקרן'!$C$42</f>
        <v>1.5942382874643905E-4</v>
      </c>
    </row>
    <row r="17" spans="2:12">
      <c r="B17" s="75" t="s">
        <v>1698</v>
      </c>
      <c r="C17" s="72" t="s">
        <v>1699</v>
      </c>
      <c r="D17" s="85" t="s">
        <v>120</v>
      </c>
      <c r="E17" s="85" t="s">
        <v>506</v>
      </c>
      <c r="F17" s="85" t="s">
        <v>133</v>
      </c>
      <c r="G17" s="82">
        <v>-5109.2861200000007</v>
      </c>
      <c r="H17" s="84">
        <v>0.01</v>
      </c>
      <c r="I17" s="82">
        <v>-1.0219000000000002E-5</v>
      </c>
      <c r="J17" s="72"/>
      <c r="K17" s="83">
        <f t="shared" si="0"/>
        <v>-8.6527805035000176E-10</v>
      </c>
      <c r="L17" s="83">
        <f>I17/'סכום נכסי הקרן'!$C$42</f>
        <v>-1.6478604898475978E-13</v>
      </c>
    </row>
    <row r="18" spans="2:12">
      <c r="B18" s="71"/>
      <c r="C18" s="72"/>
      <c r="D18" s="72"/>
      <c r="E18" s="72"/>
      <c r="F18" s="72"/>
      <c r="G18" s="82"/>
      <c r="H18" s="84"/>
      <c r="I18" s="72"/>
      <c r="J18" s="72"/>
      <c r="K18" s="83"/>
      <c r="L18" s="72"/>
    </row>
    <row r="19" spans="2:12">
      <c r="B19" s="92"/>
      <c r="C19" s="72"/>
      <c r="D19" s="72"/>
      <c r="E19" s="72"/>
      <c r="F19" s="72"/>
      <c r="G19" s="82"/>
      <c r="H19" s="84"/>
      <c r="I19" s="72"/>
      <c r="J19" s="72"/>
      <c r="K19" s="83"/>
      <c r="L19" s="72"/>
    </row>
    <row r="20" spans="2:12">
      <c r="B20" s="89"/>
      <c r="C20" s="70"/>
      <c r="D20" s="70"/>
      <c r="E20" s="70"/>
      <c r="F20" s="70"/>
      <c r="G20" s="79"/>
      <c r="H20" s="81"/>
      <c r="I20" s="70"/>
      <c r="J20" s="70"/>
      <c r="K20" s="80"/>
      <c r="L20" s="70"/>
    </row>
    <row r="21" spans="2:12">
      <c r="B21" s="75"/>
      <c r="C21" s="72"/>
      <c r="D21" s="85"/>
      <c r="E21" s="85"/>
      <c r="F21" s="85"/>
      <c r="G21" s="82"/>
      <c r="H21" s="84"/>
      <c r="I21" s="82"/>
      <c r="J21" s="72"/>
      <c r="K21" s="83"/>
      <c r="L21" s="83"/>
    </row>
    <row r="22" spans="2:12">
      <c r="B22" s="75"/>
      <c r="C22" s="72"/>
      <c r="D22" s="85"/>
      <c r="E22" s="85"/>
      <c r="F22" s="85"/>
      <c r="G22" s="82"/>
      <c r="H22" s="84"/>
      <c r="I22" s="82"/>
      <c r="J22" s="72"/>
      <c r="K22" s="83"/>
      <c r="L22" s="83"/>
    </row>
    <row r="23" spans="2:12">
      <c r="B23" s="139" t="s">
        <v>224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9" t="s">
        <v>112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9" t="s">
        <v>207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9" t="s">
        <v>215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</row>
    <row r="441" spans="2:12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</row>
    <row r="442" spans="2:12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</row>
    <row r="443" spans="2:12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</row>
    <row r="444" spans="2:12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</row>
    <row r="445" spans="2:12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</row>
    <row r="446" spans="2:12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</row>
    <row r="447" spans="2:12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</row>
    <row r="448" spans="2:12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</row>
    <row r="449" spans="2:12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</row>
    <row r="450" spans="2:12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</row>
    <row r="451" spans="2:12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</row>
    <row r="452" spans="2:12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</row>
    <row r="453" spans="2:12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</row>
    <row r="454" spans="2:12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</row>
    <row r="455" spans="2:12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</row>
    <row r="456" spans="2:12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</row>
    <row r="457" spans="2:12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</row>
    <row r="458" spans="2:12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</row>
    <row r="459" spans="2:12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</row>
    <row r="460" spans="2:12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</row>
    <row r="461" spans="2:12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</row>
    <row r="462" spans="2:12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</row>
    <row r="463" spans="2:12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</row>
    <row r="464" spans="2:12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</row>
    <row r="465" spans="2:12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</row>
    <row r="466" spans="2:12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</row>
    <row r="467" spans="2:12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</row>
    <row r="468" spans="2:12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</row>
    <row r="469" spans="2:12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</row>
    <row r="470" spans="2:12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</row>
    <row r="471" spans="2:12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</row>
    <row r="472" spans="2:12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</row>
    <row r="473" spans="2:12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</row>
    <row r="474" spans="2:12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</row>
    <row r="475" spans="2:12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</row>
    <row r="476" spans="2:12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</row>
    <row r="477" spans="2:12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</row>
    <row r="478" spans="2:12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</row>
    <row r="479" spans="2:12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</row>
    <row r="480" spans="2:12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</row>
    <row r="481" spans="2:12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</row>
    <row r="482" spans="2:12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</row>
    <row r="483" spans="2:12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</row>
    <row r="484" spans="2:12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</row>
    <row r="485" spans="2:12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</row>
    <row r="486" spans="2:12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</row>
    <row r="487" spans="2:12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</row>
    <row r="488" spans="2:12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</row>
    <row r="489" spans="2:12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</row>
    <row r="490" spans="2:12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</row>
    <row r="491" spans="2:12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</row>
    <row r="492" spans="2:12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</row>
    <row r="493" spans="2:12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</row>
    <row r="494" spans="2:12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</row>
    <row r="495" spans="2:12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</row>
    <row r="496" spans="2:12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</row>
    <row r="497" spans="2:12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</row>
    <row r="498" spans="2:12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</row>
    <row r="499" spans="2:12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</row>
    <row r="500" spans="2:12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</row>
    <row r="501" spans="2:12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</row>
    <row r="502" spans="2:12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</row>
    <row r="503" spans="2:12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</row>
    <row r="504" spans="2:12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</row>
    <row r="505" spans="2:12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</row>
    <row r="506" spans="2:12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</row>
    <row r="507" spans="2:12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</row>
    <row r="508" spans="2:12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</row>
    <row r="509" spans="2:12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</row>
    <row r="510" spans="2:12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</row>
    <row r="511" spans="2:12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</row>
    <row r="512" spans="2:12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</row>
    <row r="513" spans="2:12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</row>
    <row r="514" spans="2:12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</row>
    <row r="515" spans="2:12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</row>
    <row r="516" spans="2:12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</row>
    <row r="517" spans="2:12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</row>
    <row r="518" spans="2:12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</row>
    <row r="519" spans="2:12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</row>
    <row r="520" spans="2:12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</row>
    <row r="521" spans="2:12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</row>
    <row r="522" spans="2:12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</row>
    <row r="523" spans="2:12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</row>
    <row r="524" spans="2:12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</row>
    <row r="525" spans="2:12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</row>
    <row r="526" spans="2:12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</row>
    <row r="527" spans="2:12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</row>
    <row r="528" spans="2:12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</row>
    <row r="529" spans="2:12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</row>
    <row r="530" spans="2:12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</row>
    <row r="531" spans="2:12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</row>
    <row r="532" spans="2:12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</row>
    <row r="533" spans="2:12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</row>
    <row r="534" spans="2:12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</row>
    <row r="535" spans="2:12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</row>
    <row r="536" spans="2:12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</row>
    <row r="537" spans="2:12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</row>
    <row r="538" spans="2:12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</row>
    <row r="539" spans="2:12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</row>
    <row r="540" spans="2:12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</row>
    <row r="541" spans="2:12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</row>
    <row r="542" spans="2:12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</row>
    <row r="543" spans="2:12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</row>
    <row r="544" spans="2:12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</row>
    <row r="545" spans="2:12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</row>
    <row r="546" spans="2:12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</row>
    <row r="547" spans="2:12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</row>
    <row r="548" spans="2:12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</row>
    <row r="549" spans="2:12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</row>
    <row r="550" spans="2:12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</row>
    <row r="551" spans="2:12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</row>
    <row r="552" spans="2:12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</row>
    <row r="553" spans="2:12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</row>
    <row r="554" spans="2:12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</row>
    <row r="555" spans="2:12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</row>
    <row r="556" spans="2:12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</row>
    <row r="557" spans="2:12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</row>
    <row r="558" spans="2:12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</row>
    <row r="559" spans="2:12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</row>
    <row r="560" spans="2:12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</row>
    <row r="561" spans="2:12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</row>
    <row r="562" spans="2:12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</row>
    <row r="563" spans="2:12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</row>
    <row r="564" spans="2:12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</row>
    <row r="565" spans="2:12">
      <c r="B565" s="129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2:12">
      <c r="B566" s="129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</row>
    <row r="567" spans="2:12">
      <c r="B567" s="129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</row>
    <row r="568" spans="2:12">
      <c r="B568" s="129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</row>
    <row r="569" spans="2:12">
      <c r="B569" s="129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</row>
    <row r="570" spans="2:12">
      <c r="B570" s="129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</row>
    <row r="571" spans="2:12">
      <c r="B571" s="129"/>
      <c r="C571" s="130"/>
      <c r="D571" s="130"/>
      <c r="E571" s="130"/>
      <c r="F571" s="130"/>
      <c r="G571" s="130"/>
      <c r="H571" s="130"/>
      <c r="I571" s="130"/>
      <c r="J571" s="130"/>
      <c r="K571" s="130"/>
      <c r="L571" s="130"/>
    </row>
    <row r="572" spans="2:12">
      <c r="B572" s="129"/>
      <c r="C572" s="130"/>
      <c r="D572" s="130"/>
      <c r="E572" s="130"/>
      <c r="F572" s="130"/>
      <c r="G572" s="130"/>
      <c r="H572" s="130"/>
      <c r="I572" s="130"/>
      <c r="J572" s="130"/>
      <c r="K572" s="130"/>
      <c r="L572" s="130"/>
    </row>
    <row r="573" spans="2:12">
      <c r="B573" s="129"/>
      <c r="C573" s="130"/>
      <c r="D573" s="130"/>
      <c r="E573" s="130"/>
      <c r="F573" s="130"/>
      <c r="G573" s="130"/>
      <c r="H573" s="130"/>
      <c r="I573" s="130"/>
      <c r="J573" s="130"/>
      <c r="K573" s="130"/>
      <c r="L573" s="130"/>
    </row>
    <row r="574" spans="2:12">
      <c r="B574" s="129"/>
      <c r="C574" s="130"/>
      <c r="D574" s="130"/>
      <c r="E574" s="130"/>
      <c r="F574" s="130"/>
      <c r="G574" s="130"/>
      <c r="H574" s="130"/>
      <c r="I574" s="130"/>
      <c r="J574" s="130"/>
      <c r="K574" s="130"/>
      <c r="L574" s="130"/>
    </row>
    <row r="575" spans="2:12">
      <c r="B575" s="129"/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</row>
    <row r="576" spans="2:12">
      <c r="B576" s="129"/>
      <c r="C576" s="130"/>
      <c r="D576" s="130"/>
      <c r="E576" s="130"/>
      <c r="F576" s="130"/>
      <c r="G576" s="130"/>
      <c r="H576" s="130"/>
      <c r="I576" s="130"/>
      <c r="J576" s="130"/>
      <c r="K576" s="130"/>
      <c r="L576" s="130"/>
    </row>
    <row r="577" spans="2:12">
      <c r="B577" s="129"/>
      <c r="C577" s="130"/>
      <c r="D577" s="130"/>
      <c r="E577" s="130"/>
      <c r="F577" s="130"/>
      <c r="G577" s="130"/>
      <c r="H577" s="130"/>
      <c r="I577" s="130"/>
      <c r="J577" s="130"/>
      <c r="K577" s="130"/>
      <c r="L577" s="130"/>
    </row>
    <row r="578" spans="2:12">
      <c r="B578" s="129"/>
      <c r="C578" s="130"/>
      <c r="D578" s="130"/>
      <c r="E578" s="130"/>
      <c r="F578" s="130"/>
      <c r="G578" s="130"/>
      <c r="H578" s="130"/>
      <c r="I578" s="130"/>
      <c r="J578" s="130"/>
      <c r="K578" s="130"/>
      <c r="L578" s="130"/>
    </row>
    <row r="579" spans="2:12">
      <c r="B579" s="129"/>
      <c r="C579" s="130"/>
      <c r="D579" s="130"/>
      <c r="E579" s="130"/>
      <c r="F579" s="130"/>
      <c r="G579" s="130"/>
      <c r="H579" s="130"/>
      <c r="I579" s="130"/>
      <c r="J579" s="130"/>
      <c r="K579" s="130"/>
      <c r="L579" s="130"/>
    </row>
    <row r="580" spans="2:12">
      <c r="B580" s="129"/>
      <c r="C580" s="130"/>
      <c r="D580" s="130"/>
      <c r="E580" s="130"/>
      <c r="F580" s="130"/>
      <c r="G580" s="130"/>
      <c r="H580" s="130"/>
      <c r="I580" s="130"/>
      <c r="J580" s="130"/>
      <c r="K580" s="130"/>
      <c r="L580" s="130"/>
    </row>
    <row r="581" spans="2:12">
      <c r="B581" s="129"/>
      <c r="C581" s="130"/>
      <c r="D581" s="130"/>
      <c r="E581" s="130"/>
      <c r="F581" s="130"/>
      <c r="G581" s="130"/>
      <c r="H581" s="130"/>
      <c r="I581" s="130"/>
      <c r="J581" s="130"/>
      <c r="K581" s="130"/>
      <c r="L581" s="130"/>
    </row>
    <row r="582" spans="2:12">
      <c r="B582" s="129"/>
      <c r="C582" s="130"/>
      <c r="D582" s="130"/>
      <c r="E582" s="130"/>
      <c r="F582" s="130"/>
      <c r="G582" s="130"/>
      <c r="H582" s="130"/>
      <c r="I582" s="130"/>
      <c r="J582" s="130"/>
      <c r="K582" s="130"/>
      <c r="L582" s="130"/>
    </row>
    <row r="583" spans="2:12">
      <c r="B583" s="129"/>
      <c r="C583" s="130"/>
      <c r="D583" s="130"/>
      <c r="E583" s="130"/>
      <c r="F583" s="130"/>
      <c r="G583" s="130"/>
      <c r="H583" s="130"/>
      <c r="I583" s="130"/>
      <c r="J583" s="130"/>
      <c r="K583" s="130"/>
      <c r="L583" s="130"/>
    </row>
    <row r="584" spans="2:12">
      <c r="B584" s="129"/>
      <c r="C584" s="130"/>
      <c r="D584" s="130"/>
      <c r="E584" s="130"/>
      <c r="F584" s="130"/>
      <c r="G584" s="130"/>
      <c r="H584" s="130"/>
      <c r="I584" s="130"/>
      <c r="J584" s="130"/>
      <c r="K584" s="130"/>
      <c r="L584" s="130"/>
    </row>
    <row r="585" spans="2:12">
      <c r="B585" s="129"/>
      <c r="C585" s="130"/>
      <c r="D585" s="130"/>
      <c r="E585" s="130"/>
      <c r="F585" s="130"/>
      <c r="G585" s="130"/>
      <c r="H585" s="130"/>
      <c r="I585" s="130"/>
      <c r="J585" s="130"/>
      <c r="K585" s="130"/>
      <c r="L585" s="130"/>
    </row>
    <row r="586" spans="2:12">
      <c r="B586" s="129"/>
      <c r="C586" s="130"/>
      <c r="D586" s="130"/>
      <c r="E586" s="130"/>
      <c r="F586" s="130"/>
      <c r="G586" s="130"/>
      <c r="H586" s="130"/>
      <c r="I586" s="130"/>
      <c r="J586" s="130"/>
      <c r="K586" s="130"/>
      <c r="L586" s="130"/>
    </row>
    <row r="587" spans="2:12">
      <c r="C587" s="1"/>
      <c r="D587" s="1"/>
      <c r="E587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8.85546875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9" style="1" bestFit="1" customWidth="1"/>
    <col min="8" max="8" width="11.855468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5" t="s">
        <v>146</v>
      </c>
      <c r="C1" s="66" t="s" vm="1">
        <v>233</v>
      </c>
    </row>
    <row r="2" spans="1:11">
      <c r="B2" s="45" t="s">
        <v>145</v>
      </c>
      <c r="C2" s="66" t="s">
        <v>234</v>
      </c>
    </row>
    <row r="3" spans="1:11">
      <c r="B3" s="45" t="s">
        <v>147</v>
      </c>
      <c r="C3" s="66" t="s">
        <v>235</v>
      </c>
    </row>
    <row r="4" spans="1:11">
      <c r="B4" s="45" t="s">
        <v>148</v>
      </c>
      <c r="C4" s="66">
        <v>2102</v>
      </c>
    </row>
    <row r="6" spans="1:11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1:11" ht="26.25" customHeight="1">
      <c r="B7" s="190" t="s">
        <v>96</v>
      </c>
      <c r="C7" s="191"/>
      <c r="D7" s="191"/>
      <c r="E7" s="191"/>
      <c r="F7" s="191"/>
      <c r="G7" s="191"/>
      <c r="H7" s="191"/>
      <c r="I7" s="191"/>
      <c r="J7" s="191"/>
      <c r="K7" s="192"/>
    </row>
    <row r="8" spans="1:11" s="3" customFormat="1" ht="78.75">
      <c r="A8" s="2"/>
      <c r="B8" s="21" t="s">
        <v>116</v>
      </c>
      <c r="C8" s="29" t="s">
        <v>46</v>
      </c>
      <c r="D8" s="29" t="s">
        <v>119</v>
      </c>
      <c r="E8" s="29" t="s">
        <v>65</v>
      </c>
      <c r="F8" s="29" t="s">
        <v>103</v>
      </c>
      <c r="G8" s="29" t="s">
        <v>209</v>
      </c>
      <c r="H8" s="29" t="s">
        <v>208</v>
      </c>
      <c r="I8" s="29" t="s">
        <v>61</v>
      </c>
      <c r="J8" s="29" t="s">
        <v>149</v>
      </c>
      <c r="K8" s="30" t="s">
        <v>151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8" t="s">
        <v>50</v>
      </c>
      <c r="C11" s="72"/>
      <c r="D11" s="72"/>
      <c r="E11" s="72"/>
      <c r="F11" s="72"/>
      <c r="G11" s="82"/>
      <c r="H11" s="84"/>
      <c r="I11" s="82">
        <v>144976.41820086204</v>
      </c>
      <c r="J11" s="83">
        <f>IFERROR(I11/$I$11,0)</f>
        <v>1</v>
      </c>
      <c r="K11" s="83">
        <f>I11/'סכום נכסי הקרן'!$C$42</f>
        <v>2.3378110530660797E-3</v>
      </c>
    </row>
    <row r="12" spans="1:11">
      <c r="B12" s="92" t="s">
        <v>203</v>
      </c>
      <c r="C12" s="72"/>
      <c r="D12" s="72"/>
      <c r="E12" s="72"/>
      <c r="F12" s="72"/>
      <c r="G12" s="82"/>
      <c r="H12" s="84"/>
      <c r="I12" s="82">
        <v>144976.41820086201</v>
      </c>
      <c r="J12" s="83">
        <f t="shared" ref="J12:J19" si="0">IFERROR(I12/$I$11,0)</f>
        <v>0.99999999999999978</v>
      </c>
      <c r="K12" s="83">
        <f>I12/'סכום נכסי הקרן'!$C$42</f>
        <v>2.3378110530660793E-3</v>
      </c>
    </row>
    <row r="13" spans="1:11">
      <c r="B13" s="71" t="s">
        <v>1700</v>
      </c>
      <c r="C13" s="72" t="s">
        <v>1701</v>
      </c>
      <c r="D13" s="85" t="s">
        <v>26</v>
      </c>
      <c r="E13" s="85" t="s">
        <v>506</v>
      </c>
      <c r="F13" s="85" t="s">
        <v>132</v>
      </c>
      <c r="G13" s="82">
        <v>1250.1701340000002</v>
      </c>
      <c r="H13" s="84">
        <v>99790</v>
      </c>
      <c r="I13" s="82">
        <v>-3817.6604539710006</v>
      </c>
      <c r="J13" s="83">
        <f t="shared" si="0"/>
        <v>-2.6332975399362572E-2</v>
      </c>
      <c r="K13" s="83">
        <f>I13/'סכום נכסי הקרן'!$C$42</f>
        <v>-6.1561520948746979E-5</v>
      </c>
    </row>
    <row r="14" spans="1:11">
      <c r="B14" s="71" t="s">
        <v>1702</v>
      </c>
      <c r="C14" s="72" t="s">
        <v>1703</v>
      </c>
      <c r="D14" s="85" t="s">
        <v>26</v>
      </c>
      <c r="E14" s="85" t="s">
        <v>506</v>
      </c>
      <c r="F14" s="85" t="s">
        <v>132</v>
      </c>
      <c r="G14" s="82">
        <v>214.19718900000004</v>
      </c>
      <c r="H14" s="84">
        <v>1533700</v>
      </c>
      <c r="I14" s="82">
        <v>6916.2500275229995</v>
      </c>
      <c r="J14" s="83">
        <f t="shared" si="0"/>
        <v>4.7706034632064562E-2</v>
      </c>
      <c r="K14" s="83">
        <f>I14/'סכום נכסי הקרן'!$C$42</f>
        <v>1.1152769506079372E-4</v>
      </c>
    </row>
    <row r="15" spans="1:11">
      <c r="B15" s="71" t="s">
        <v>1704</v>
      </c>
      <c r="C15" s="72" t="s">
        <v>1705</v>
      </c>
      <c r="D15" s="85" t="s">
        <v>26</v>
      </c>
      <c r="E15" s="85" t="s">
        <v>506</v>
      </c>
      <c r="F15" s="85" t="s">
        <v>140</v>
      </c>
      <c r="G15" s="82">
        <v>117.85422300000002</v>
      </c>
      <c r="H15" s="84">
        <v>121860</v>
      </c>
      <c r="I15" s="82">
        <v>1175.071411636</v>
      </c>
      <c r="J15" s="83">
        <f t="shared" si="0"/>
        <v>8.1052589532730843E-3</v>
      </c>
      <c r="K15" s="83">
        <f>I15/'סכום נכסי הקרן'!$C$42</f>
        <v>1.8948563968924619E-5</v>
      </c>
    </row>
    <row r="16" spans="1:11">
      <c r="B16" s="71" t="s">
        <v>1706</v>
      </c>
      <c r="C16" s="72" t="s">
        <v>1707</v>
      </c>
      <c r="D16" s="85" t="s">
        <v>26</v>
      </c>
      <c r="E16" s="85" t="s">
        <v>506</v>
      </c>
      <c r="F16" s="85" t="s">
        <v>132</v>
      </c>
      <c r="G16" s="82">
        <v>5867.5383920000013</v>
      </c>
      <c r="H16" s="84">
        <v>448825</v>
      </c>
      <c r="I16" s="82">
        <v>139247.92491208503</v>
      </c>
      <c r="J16" s="83">
        <f t="shared" si="0"/>
        <v>0.96048672356603337</v>
      </c>
      <c r="K16" s="83">
        <f>I16/'סכום נכסי הקרן'!$C$42</f>
        <v>2.2454364786758971E-3</v>
      </c>
    </row>
    <row r="17" spans="2:11">
      <c r="B17" s="71" t="s">
        <v>1708</v>
      </c>
      <c r="C17" s="72" t="s">
        <v>1709</v>
      </c>
      <c r="D17" s="85" t="s">
        <v>26</v>
      </c>
      <c r="E17" s="85" t="s">
        <v>506</v>
      </c>
      <c r="F17" s="85" t="s">
        <v>134</v>
      </c>
      <c r="G17" s="82">
        <v>755.18239800000015</v>
      </c>
      <c r="H17" s="84">
        <v>46380</v>
      </c>
      <c r="I17" s="82">
        <v>76.545464101000022</v>
      </c>
      <c r="J17" s="83">
        <f t="shared" si="0"/>
        <v>5.2798562035756569E-4</v>
      </c>
      <c r="K17" s="83">
        <f>I17/'סכום נכסי הקרן'!$C$42</f>
        <v>1.234330619131868E-6</v>
      </c>
    </row>
    <row r="18" spans="2:11">
      <c r="B18" s="71" t="s">
        <v>1710</v>
      </c>
      <c r="C18" s="72" t="s">
        <v>1711</v>
      </c>
      <c r="D18" s="85" t="s">
        <v>26</v>
      </c>
      <c r="E18" s="85" t="s">
        <v>506</v>
      </c>
      <c r="F18" s="85" t="s">
        <v>141</v>
      </c>
      <c r="G18" s="82">
        <v>223.80860200000004</v>
      </c>
      <c r="H18" s="84">
        <v>228800</v>
      </c>
      <c r="I18" s="82">
        <v>2282.9001032940005</v>
      </c>
      <c r="J18" s="83">
        <f t="shared" si="0"/>
        <v>1.574669957793471E-2</v>
      </c>
      <c r="K18" s="83">
        <f>I18/'סכום נכסי הקרן'!$C$42</f>
        <v>3.6812808322606738E-5</v>
      </c>
    </row>
    <row r="19" spans="2:11">
      <c r="B19" s="71" t="s">
        <v>1712</v>
      </c>
      <c r="C19" s="72" t="s">
        <v>1713</v>
      </c>
      <c r="D19" s="85" t="s">
        <v>26</v>
      </c>
      <c r="E19" s="85" t="s">
        <v>506</v>
      </c>
      <c r="F19" s="85" t="s">
        <v>132</v>
      </c>
      <c r="G19" s="82">
        <v>335.10236600000002</v>
      </c>
      <c r="H19" s="84">
        <v>11843.75</v>
      </c>
      <c r="I19" s="82">
        <v>-904.61326380600019</v>
      </c>
      <c r="J19" s="83">
        <f t="shared" si="0"/>
        <v>-6.239726950300813E-3</v>
      </c>
      <c r="K19" s="83">
        <f>I19/'סכום נכסי הקרן'!$C$42</f>
        <v>-1.4587302632527541E-5</v>
      </c>
    </row>
    <row r="20" spans="2:11">
      <c r="B20" s="71"/>
      <c r="C20" s="72"/>
      <c r="D20" s="85"/>
      <c r="E20" s="85"/>
      <c r="F20" s="85"/>
      <c r="G20" s="82"/>
      <c r="H20" s="84"/>
      <c r="I20" s="72"/>
      <c r="J20" s="83"/>
      <c r="K20" s="72"/>
    </row>
    <row r="21" spans="2:11">
      <c r="B21" s="92"/>
      <c r="C21" s="72"/>
      <c r="D21" s="72"/>
      <c r="E21" s="72"/>
      <c r="F21" s="72"/>
      <c r="G21" s="82"/>
      <c r="H21" s="84"/>
      <c r="I21" s="72"/>
      <c r="J21" s="83"/>
      <c r="K21" s="72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139" t="s">
        <v>224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139" t="s">
        <v>112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139" t="s">
        <v>207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139" t="s">
        <v>215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88"/>
      <c r="C110" s="88"/>
      <c r="D110" s="88"/>
      <c r="E110" s="88"/>
      <c r="F110" s="88"/>
      <c r="G110" s="88"/>
      <c r="H110" s="88"/>
      <c r="I110" s="88"/>
      <c r="J110" s="88"/>
      <c r="K110" s="88"/>
    </row>
    <row r="111" spans="2:11">
      <c r="B111" s="88"/>
      <c r="C111" s="88"/>
      <c r="D111" s="88"/>
      <c r="E111" s="88"/>
      <c r="F111" s="88"/>
      <c r="G111" s="88"/>
      <c r="H111" s="88"/>
      <c r="I111" s="88"/>
      <c r="J111" s="88"/>
      <c r="K111" s="88"/>
    </row>
    <row r="112" spans="2:11">
      <c r="B112" s="88"/>
      <c r="C112" s="88"/>
      <c r="D112" s="88"/>
      <c r="E112" s="88"/>
      <c r="F112" s="88"/>
      <c r="G112" s="88"/>
      <c r="H112" s="88"/>
      <c r="I112" s="88"/>
      <c r="J112" s="88"/>
      <c r="K112" s="88"/>
    </row>
    <row r="113" spans="2:11">
      <c r="B113" s="88"/>
      <c r="C113" s="88"/>
      <c r="D113" s="88"/>
      <c r="E113" s="88"/>
      <c r="F113" s="88"/>
      <c r="G113" s="88"/>
      <c r="H113" s="88"/>
      <c r="I113" s="88"/>
      <c r="J113" s="88"/>
      <c r="K113" s="88"/>
    </row>
    <row r="114" spans="2:11">
      <c r="B114" s="88"/>
      <c r="C114" s="88"/>
      <c r="D114" s="88"/>
      <c r="E114" s="88"/>
      <c r="F114" s="88"/>
      <c r="G114" s="88"/>
      <c r="H114" s="88"/>
      <c r="I114" s="88"/>
      <c r="J114" s="88"/>
      <c r="K114" s="88"/>
    </row>
    <row r="115" spans="2:11">
      <c r="B115" s="88"/>
      <c r="C115" s="88"/>
      <c r="D115" s="88"/>
      <c r="E115" s="88"/>
      <c r="F115" s="88"/>
      <c r="G115" s="88"/>
      <c r="H115" s="88"/>
      <c r="I115" s="88"/>
      <c r="J115" s="88"/>
      <c r="K115" s="88"/>
    </row>
    <row r="116" spans="2:11">
      <c r="B116" s="88"/>
      <c r="C116" s="88"/>
      <c r="D116" s="88"/>
      <c r="E116" s="88"/>
      <c r="F116" s="88"/>
      <c r="G116" s="88"/>
      <c r="H116" s="88"/>
      <c r="I116" s="88"/>
      <c r="J116" s="88"/>
      <c r="K116" s="88"/>
    </row>
    <row r="117" spans="2:11">
      <c r="B117" s="88"/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2:11">
      <c r="B118" s="88"/>
      <c r="C118" s="88"/>
      <c r="D118" s="88"/>
      <c r="E118" s="88"/>
      <c r="F118" s="88"/>
      <c r="G118" s="88"/>
      <c r="H118" s="88"/>
      <c r="I118" s="88"/>
      <c r="J118" s="88"/>
      <c r="K118" s="88"/>
    </row>
    <row r="119" spans="2:11">
      <c r="B119" s="88"/>
      <c r="C119" s="88"/>
      <c r="D119" s="88"/>
      <c r="E119" s="88"/>
      <c r="F119" s="88"/>
      <c r="G119" s="88"/>
      <c r="H119" s="88"/>
      <c r="I119" s="88"/>
      <c r="J119" s="88"/>
      <c r="K119" s="88"/>
    </row>
    <row r="120" spans="2:11">
      <c r="B120" s="88"/>
      <c r="C120" s="88"/>
      <c r="D120" s="88"/>
      <c r="E120" s="88"/>
      <c r="F120" s="88"/>
      <c r="G120" s="88"/>
      <c r="H120" s="88"/>
      <c r="I120" s="88"/>
      <c r="J120" s="88"/>
      <c r="K120" s="88"/>
    </row>
    <row r="121" spans="2:11">
      <c r="B121" s="129"/>
      <c r="C121" s="140"/>
      <c r="D121" s="140"/>
      <c r="E121" s="140"/>
      <c r="F121" s="140"/>
      <c r="G121" s="140"/>
      <c r="H121" s="140"/>
      <c r="I121" s="130"/>
      <c r="J121" s="130"/>
      <c r="K121" s="140"/>
    </row>
    <row r="122" spans="2:11">
      <c r="B122" s="129"/>
      <c r="C122" s="140"/>
      <c r="D122" s="140"/>
      <c r="E122" s="140"/>
      <c r="F122" s="140"/>
      <c r="G122" s="140"/>
      <c r="H122" s="140"/>
      <c r="I122" s="130"/>
      <c r="J122" s="130"/>
      <c r="K122" s="140"/>
    </row>
    <row r="123" spans="2:11">
      <c r="B123" s="129"/>
      <c r="C123" s="140"/>
      <c r="D123" s="140"/>
      <c r="E123" s="140"/>
      <c r="F123" s="140"/>
      <c r="G123" s="140"/>
      <c r="H123" s="140"/>
      <c r="I123" s="130"/>
      <c r="J123" s="130"/>
      <c r="K123" s="140"/>
    </row>
    <row r="124" spans="2:11">
      <c r="B124" s="129"/>
      <c r="C124" s="140"/>
      <c r="D124" s="140"/>
      <c r="E124" s="140"/>
      <c r="F124" s="140"/>
      <c r="G124" s="140"/>
      <c r="H124" s="140"/>
      <c r="I124" s="130"/>
      <c r="J124" s="130"/>
      <c r="K124" s="140"/>
    </row>
    <row r="125" spans="2:11">
      <c r="B125" s="129"/>
      <c r="C125" s="140"/>
      <c r="D125" s="140"/>
      <c r="E125" s="140"/>
      <c r="F125" s="140"/>
      <c r="G125" s="140"/>
      <c r="H125" s="140"/>
      <c r="I125" s="130"/>
      <c r="J125" s="130"/>
      <c r="K125" s="140"/>
    </row>
    <row r="126" spans="2:11">
      <c r="B126" s="129"/>
      <c r="C126" s="140"/>
      <c r="D126" s="140"/>
      <c r="E126" s="140"/>
      <c r="F126" s="140"/>
      <c r="G126" s="140"/>
      <c r="H126" s="140"/>
      <c r="I126" s="130"/>
      <c r="J126" s="130"/>
      <c r="K126" s="140"/>
    </row>
    <row r="127" spans="2:11">
      <c r="B127" s="129"/>
      <c r="C127" s="140"/>
      <c r="D127" s="140"/>
      <c r="E127" s="140"/>
      <c r="F127" s="140"/>
      <c r="G127" s="140"/>
      <c r="H127" s="140"/>
      <c r="I127" s="130"/>
      <c r="J127" s="130"/>
      <c r="K127" s="140"/>
    </row>
    <row r="128" spans="2:11">
      <c r="B128" s="129"/>
      <c r="C128" s="140"/>
      <c r="D128" s="140"/>
      <c r="E128" s="140"/>
      <c r="F128" s="140"/>
      <c r="G128" s="140"/>
      <c r="H128" s="140"/>
      <c r="I128" s="130"/>
      <c r="J128" s="130"/>
      <c r="K128" s="140"/>
    </row>
    <row r="129" spans="2:11">
      <c r="B129" s="129"/>
      <c r="C129" s="140"/>
      <c r="D129" s="140"/>
      <c r="E129" s="140"/>
      <c r="F129" s="140"/>
      <c r="G129" s="140"/>
      <c r="H129" s="140"/>
      <c r="I129" s="130"/>
      <c r="J129" s="130"/>
      <c r="K129" s="140"/>
    </row>
    <row r="130" spans="2:11">
      <c r="B130" s="129"/>
      <c r="C130" s="140"/>
      <c r="D130" s="140"/>
      <c r="E130" s="140"/>
      <c r="F130" s="140"/>
      <c r="G130" s="140"/>
      <c r="H130" s="140"/>
      <c r="I130" s="130"/>
      <c r="J130" s="130"/>
      <c r="K130" s="140"/>
    </row>
    <row r="131" spans="2:11">
      <c r="B131" s="129"/>
      <c r="C131" s="140"/>
      <c r="D131" s="140"/>
      <c r="E131" s="140"/>
      <c r="F131" s="140"/>
      <c r="G131" s="140"/>
      <c r="H131" s="140"/>
      <c r="I131" s="130"/>
      <c r="J131" s="130"/>
      <c r="K131" s="140"/>
    </row>
    <row r="132" spans="2:11">
      <c r="B132" s="129"/>
      <c r="C132" s="140"/>
      <c r="D132" s="140"/>
      <c r="E132" s="140"/>
      <c r="F132" s="140"/>
      <c r="G132" s="140"/>
      <c r="H132" s="140"/>
      <c r="I132" s="130"/>
      <c r="J132" s="130"/>
      <c r="K132" s="140"/>
    </row>
    <row r="133" spans="2:11">
      <c r="B133" s="129"/>
      <c r="C133" s="140"/>
      <c r="D133" s="140"/>
      <c r="E133" s="140"/>
      <c r="F133" s="140"/>
      <c r="G133" s="140"/>
      <c r="H133" s="140"/>
      <c r="I133" s="130"/>
      <c r="J133" s="130"/>
      <c r="K133" s="140"/>
    </row>
    <row r="134" spans="2:11">
      <c r="B134" s="129"/>
      <c r="C134" s="140"/>
      <c r="D134" s="140"/>
      <c r="E134" s="140"/>
      <c r="F134" s="140"/>
      <c r="G134" s="140"/>
      <c r="H134" s="140"/>
      <c r="I134" s="130"/>
      <c r="J134" s="130"/>
      <c r="K134" s="140"/>
    </row>
    <row r="135" spans="2:11">
      <c r="B135" s="129"/>
      <c r="C135" s="140"/>
      <c r="D135" s="140"/>
      <c r="E135" s="140"/>
      <c r="F135" s="140"/>
      <c r="G135" s="140"/>
      <c r="H135" s="140"/>
      <c r="I135" s="130"/>
      <c r="J135" s="130"/>
      <c r="K135" s="140"/>
    </row>
    <row r="136" spans="2:11">
      <c r="B136" s="129"/>
      <c r="C136" s="140"/>
      <c r="D136" s="140"/>
      <c r="E136" s="140"/>
      <c r="F136" s="140"/>
      <c r="G136" s="140"/>
      <c r="H136" s="140"/>
      <c r="I136" s="130"/>
      <c r="J136" s="130"/>
      <c r="K136" s="140"/>
    </row>
    <row r="137" spans="2:11">
      <c r="B137" s="129"/>
      <c r="C137" s="140"/>
      <c r="D137" s="140"/>
      <c r="E137" s="140"/>
      <c r="F137" s="140"/>
      <c r="G137" s="140"/>
      <c r="H137" s="140"/>
      <c r="I137" s="130"/>
      <c r="J137" s="130"/>
      <c r="K137" s="140"/>
    </row>
    <row r="138" spans="2:11">
      <c r="B138" s="129"/>
      <c r="C138" s="140"/>
      <c r="D138" s="140"/>
      <c r="E138" s="140"/>
      <c r="F138" s="140"/>
      <c r="G138" s="140"/>
      <c r="H138" s="140"/>
      <c r="I138" s="130"/>
      <c r="J138" s="130"/>
      <c r="K138" s="140"/>
    </row>
    <row r="139" spans="2:11">
      <c r="B139" s="129"/>
      <c r="C139" s="140"/>
      <c r="D139" s="140"/>
      <c r="E139" s="140"/>
      <c r="F139" s="140"/>
      <c r="G139" s="140"/>
      <c r="H139" s="140"/>
      <c r="I139" s="130"/>
      <c r="J139" s="130"/>
      <c r="K139" s="140"/>
    </row>
    <row r="140" spans="2:11">
      <c r="B140" s="129"/>
      <c r="C140" s="140"/>
      <c r="D140" s="140"/>
      <c r="E140" s="140"/>
      <c r="F140" s="140"/>
      <c r="G140" s="140"/>
      <c r="H140" s="140"/>
      <c r="I140" s="130"/>
      <c r="J140" s="130"/>
      <c r="K140" s="140"/>
    </row>
    <row r="141" spans="2:11">
      <c r="B141" s="129"/>
      <c r="C141" s="140"/>
      <c r="D141" s="140"/>
      <c r="E141" s="140"/>
      <c r="F141" s="140"/>
      <c r="G141" s="140"/>
      <c r="H141" s="140"/>
      <c r="I141" s="130"/>
      <c r="J141" s="130"/>
      <c r="K141" s="140"/>
    </row>
    <row r="142" spans="2:11">
      <c r="B142" s="129"/>
      <c r="C142" s="140"/>
      <c r="D142" s="140"/>
      <c r="E142" s="140"/>
      <c r="F142" s="140"/>
      <c r="G142" s="140"/>
      <c r="H142" s="140"/>
      <c r="I142" s="130"/>
      <c r="J142" s="130"/>
      <c r="K142" s="140"/>
    </row>
    <row r="143" spans="2:11">
      <c r="B143" s="129"/>
      <c r="C143" s="140"/>
      <c r="D143" s="140"/>
      <c r="E143" s="140"/>
      <c r="F143" s="140"/>
      <c r="G143" s="140"/>
      <c r="H143" s="140"/>
      <c r="I143" s="130"/>
      <c r="J143" s="130"/>
      <c r="K143" s="140"/>
    </row>
    <row r="144" spans="2:11">
      <c r="B144" s="129"/>
      <c r="C144" s="140"/>
      <c r="D144" s="140"/>
      <c r="E144" s="140"/>
      <c r="F144" s="140"/>
      <c r="G144" s="140"/>
      <c r="H144" s="140"/>
      <c r="I144" s="130"/>
      <c r="J144" s="130"/>
      <c r="K144" s="140"/>
    </row>
    <row r="145" spans="2:11">
      <c r="B145" s="129"/>
      <c r="C145" s="140"/>
      <c r="D145" s="140"/>
      <c r="E145" s="140"/>
      <c r="F145" s="140"/>
      <c r="G145" s="140"/>
      <c r="H145" s="140"/>
      <c r="I145" s="130"/>
      <c r="J145" s="130"/>
      <c r="K145" s="140"/>
    </row>
    <row r="146" spans="2:11">
      <c r="B146" s="129"/>
      <c r="C146" s="140"/>
      <c r="D146" s="140"/>
      <c r="E146" s="140"/>
      <c r="F146" s="140"/>
      <c r="G146" s="140"/>
      <c r="H146" s="140"/>
      <c r="I146" s="130"/>
      <c r="J146" s="130"/>
      <c r="K146" s="140"/>
    </row>
    <row r="147" spans="2:11">
      <c r="B147" s="129"/>
      <c r="C147" s="140"/>
      <c r="D147" s="140"/>
      <c r="E147" s="140"/>
      <c r="F147" s="140"/>
      <c r="G147" s="140"/>
      <c r="H147" s="140"/>
      <c r="I147" s="130"/>
      <c r="J147" s="130"/>
      <c r="K147" s="140"/>
    </row>
    <row r="148" spans="2:11">
      <c r="B148" s="129"/>
      <c r="C148" s="140"/>
      <c r="D148" s="140"/>
      <c r="E148" s="140"/>
      <c r="F148" s="140"/>
      <c r="G148" s="140"/>
      <c r="H148" s="140"/>
      <c r="I148" s="130"/>
      <c r="J148" s="130"/>
      <c r="K148" s="140"/>
    </row>
    <row r="149" spans="2:11">
      <c r="B149" s="129"/>
      <c r="C149" s="140"/>
      <c r="D149" s="140"/>
      <c r="E149" s="140"/>
      <c r="F149" s="140"/>
      <c r="G149" s="140"/>
      <c r="H149" s="140"/>
      <c r="I149" s="130"/>
      <c r="J149" s="130"/>
      <c r="K149" s="140"/>
    </row>
    <row r="150" spans="2:11">
      <c r="B150" s="129"/>
      <c r="C150" s="140"/>
      <c r="D150" s="140"/>
      <c r="E150" s="140"/>
      <c r="F150" s="140"/>
      <c r="G150" s="140"/>
      <c r="H150" s="140"/>
      <c r="I150" s="130"/>
      <c r="J150" s="130"/>
      <c r="K150" s="140"/>
    </row>
    <row r="151" spans="2:11">
      <c r="B151" s="129"/>
      <c r="C151" s="140"/>
      <c r="D151" s="140"/>
      <c r="E151" s="140"/>
      <c r="F151" s="140"/>
      <c r="G151" s="140"/>
      <c r="H151" s="140"/>
      <c r="I151" s="130"/>
      <c r="J151" s="130"/>
      <c r="K151" s="140"/>
    </row>
    <row r="152" spans="2:11">
      <c r="B152" s="129"/>
      <c r="C152" s="140"/>
      <c r="D152" s="140"/>
      <c r="E152" s="140"/>
      <c r="F152" s="140"/>
      <c r="G152" s="140"/>
      <c r="H152" s="140"/>
      <c r="I152" s="130"/>
      <c r="J152" s="130"/>
      <c r="K152" s="140"/>
    </row>
    <row r="153" spans="2:11">
      <c r="B153" s="129"/>
      <c r="C153" s="140"/>
      <c r="D153" s="140"/>
      <c r="E153" s="140"/>
      <c r="F153" s="140"/>
      <c r="G153" s="140"/>
      <c r="H153" s="140"/>
      <c r="I153" s="130"/>
      <c r="J153" s="130"/>
      <c r="K153" s="140"/>
    </row>
    <row r="154" spans="2:11">
      <c r="B154" s="129"/>
      <c r="C154" s="140"/>
      <c r="D154" s="140"/>
      <c r="E154" s="140"/>
      <c r="F154" s="140"/>
      <c r="G154" s="140"/>
      <c r="H154" s="140"/>
      <c r="I154" s="130"/>
      <c r="J154" s="130"/>
      <c r="K154" s="140"/>
    </row>
    <row r="155" spans="2:11">
      <c r="B155" s="129"/>
      <c r="C155" s="140"/>
      <c r="D155" s="140"/>
      <c r="E155" s="140"/>
      <c r="F155" s="140"/>
      <c r="G155" s="140"/>
      <c r="H155" s="140"/>
      <c r="I155" s="130"/>
      <c r="J155" s="130"/>
      <c r="K155" s="140"/>
    </row>
    <row r="156" spans="2:11">
      <c r="B156" s="129"/>
      <c r="C156" s="140"/>
      <c r="D156" s="140"/>
      <c r="E156" s="140"/>
      <c r="F156" s="140"/>
      <c r="G156" s="140"/>
      <c r="H156" s="140"/>
      <c r="I156" s="130"/>
      <c r="J156" s="130"/>
      <c r="K156" s="140"/>
    </row>
    <row r="157" spans="2:11">
      <c r="B157" s="129"/>
      <c r="C157" s="140"/>
      <c r="D157" s="140"/>
      <c r="E157" s="140"/>
      <c r="F157" s="140"/>
      <c r="G157" s="140"/>
      <c r="H157" s="140"/>
      <c r="I157" s="130"/>
      <c r="J157" s="130"/>
      <c r="K157" s="140"/>
    </row>
    <row r="158" spans="2:11">
      <c r="B158" s="129"/>
      <c r="C158" s="140"/>
      <c r="D158" s="140"/>
      <c r="E158" s="140"/>
      <c r="F158" s="140"/>
      <c r="G158" s="140"/>
      <c r="H158" s="140"/>
      <c r="I158" s="130"/>
      <c r="J158" s="130"/>
      <c r="K158" s="140"/>
    </row>
    <row r="159" spans="2:11">
      <c r="B159" s="129"/>
      <c r="C159" s="140"/>
      <c r="D159" s="140"/>
      <c r="E159" s="140"/>
      <c r="F159" s="140"/>
      <c r="G159" s="140"/>
      <c r="H159" s="140"/>
      <c r="I159" s="130"/>
      <c r="J159" s="130"/>
      <c r="K159" s="140"/>
    </row>
    <row r="160" spans="2:11">
      <c r="B160" s="129"/>
      <c r="C160" s="140"/>
      <c r="D160" s="140"/>
      <c r="E160" s="140"/>
      <c r="F160" s="140"/>
      <c r="G160" s="140"/>
      <c r="H160" s="140"/>
      <c r="I160" s="130"/>
      <c r="J160" s="130"/>
      <c r="K160" s="140"/>
    </row>
    <row r="161" spans="2:11">
      <c r="B161" s="129"/>
      <c r="C161" s="140"/>
      <c r="D161" s="140"/>
      <c r="E161" s="140"/>
      <c r="F161" s="140"/>
      <c r="G161" s="140"/>
      <c r="H161" s="140"/>
      <c r="I161" s="130"/>
      <c r="J161" s="130"/>
      <c r="K161" s="140"/>
    </row>
    <row r="162" spans="2:11">
      <c r="B162" s="129"/>
      <c r="C162" s="140"/>
      <c r="D162" s="140"/>
      <c r="E162" s="140"/>
      <c r="F162" s="140"/>
      <c r="G162" s="140"/>
      <c r="H162" s="140"/>
      <c r="I162" s="130"/>
      <c r="J162" s="130"/>
      <c r="K162" s="140"/>
    </row>
    <row r="163" spans="2:11">
      <c r="B163" s="129"/>
      <c r="C163" s="140"/>
      <c r="D163" s="140"/>
      <c r="E163" s="140"/>
      <c r="F163" s="140"/>
      <c r="G163" s="140"/>
      <c r="H163" s="140"/>
      <c r="I163" s="130"/>
      <c r="J163" s="130"/>
      <c r="K163" s="140"/>
    </row>
    <row r="164" spans="2:11">
      <c r="B164" s="129"/>
      <c r="C164" s="140"/>
      <c r="D164" s="140"/>
      <c r="E164" s="140"/>
      <c r="F164" s="140"/>
      <c r="G164" s="140"/>
      <c r="H164" s="140"/>
      <c r="I164" s="130"/>
      <c r="J164" s="130"/>
      <c r="K164" s="140"/>
    </row>
    <row r="165" spans="2:11">
      <c r="B165" s="129"/>
      <c r="C165" s="140"/>
      <c r="D165" s="140"/>
      <c r="E165" s="140"/>
      <c r="F165" s="140"/>
      <c r="G165" s="140"/>
      <c r="H165" s="140"/>
      <c r="I165" s="130"/>
      <c r="J165" s="130"/>
      <c r="K165" s="140"/>
    </row>
    <row r="166" spans="2:11">
      <c r="B166" s="129"/>
      <c r="C166" s="140"/>
      <c r="D166" s="140"/>
      <c r="E166" s="140"/>
      <c r="F166" s="140"/>
      <c r="G166" s="140"/>
      <c r="H166" s="140"/>
      <c r="I166" s="130"/>
      <c r="J166" s="130"/>
      <c r="K166" s="140"/>
    </row>
    <row r="167" spans="2:11">
      <c r="B167" s="129"/>
      <c r="C167" s="140"/>
      <c r="D167" s="140"/>
      <c r="E167" s="140"/>
      <c r="F167" s="140"/>
      <c r="G167" s="140"/>
      <c r="H167" s="140"/>
      <c r="I167" s="130"/>
      <c r="J167" s="130"/>
      <c r="K167" s="140"/>
    </row>
    <row r="168" spans="2:11">
      <c r="B168" s="129"/>
      <c r="C168" s="140"/>
      <c r="D168" s="140"/>
      <c r="E168" s="140"/>
      <c r="F168" s="140"/>
      <c r="G168" s="140"/>
      <c r="H168" s="140"/>
      <c r="I168" s="130"/>
      <c r="J168" s="130"/>
      <c r="K168" s="140"/>
    </row>
    <row r="169" spans="2:11">
      <c r="B169" s="129"/>
      <c r="C169" s="140"/>
      <c r="D169" s="140"/>
      <c r="E169" s="140"/>
      <c r="F169" s="140"/>
      <c r="G169" s="140"/>
      <c r="H169" s="140"/>
      <c r="I169" s="130"/>
      <c r="J169" s="130"/>
      <c r="K169" s="140"/>
    </row>
    <row r="170" spans="2:11">
      <c r="B170" s="129"/>
      <c r="C170" s="140"/>
      <c r="D170" s="140"/>
      <c r="E170" s="140"/>
      <c r="F170" s="140"/>
      <c r="G170" s="140"/>
      <c r="H170" s="140"/>
      <c r="I170" s="130"/>
      <c r="J170" s="130"/>
      <c r="K170" s="140"/>
    </row>
    <row r="171" spans="2:11">
      <c r="B171" s="129"/>
      <c r="C171" s="140"/>
      <c r="D171" s="140"/>
      <c r="E171" s="140"/>
      <c r="F171" s="140"/>
      <c r="G171" s="140"/>
      <c r="H171" s="140"/>
      <c r="I171" s="130"/>
      <c r="J171" s="130"/>
      <c r="K171" s="140"/>
    </row>
    <row r="172" spans="2:11">
      <c r="B172" s="129"/>
      <c r="C172" s="140"/>
      <c r="D172" s="140"/>
      <c r="E172" s="140"/>
      <c r="F172" s="140"/>
      <c r="G172" s="140"/>
      <c r="H172" s="140"/>
      <c r="I172" s="130"/>
      <c r="J172" s="130"/>
      <c r="K172" s="140"/>
    </row>
    <row r="173" spans="2:11">
      <c r="B173" s="129"/>
      <c r="C173" s="140"/>
      <c r="D173" s="140"/>
      <c r="E173" s="140"/>
      <c r="F173" s="140"/>
      <c r="G173" s="140"/>
      <c r="H173" s="140"/>
      <c r="I173" s="130"/>
      <c r="J173" s="130"/>
      <c r="K173" s="140"/>
    </row>
    <row r="174" spans="2:11">
      <c r="B174" s="129"/>
      <c r="C174" s="140"/>
      <c r="D174" s="140"/>
      <c r="E174" s="140"/>
      <c r="F174" s="140"/>
      <c r="G174" s="140"/>
      <c r="H174" s="140"/>
      <c r="I174" s="130"/>
      <c r="J174" s="130"/>
      <c r="K174" s="140"/>
    </row>
    <row r="175" spans="2:11">
      <c r="B175" s="129"/>
      <c r="C175" s="140"/>
      <c r="D175" s="140"/>
      <c r="E175" s="140"/>
      <c r="F175" s="140"/>
      <c r="G175" s="140"/>
      <c r="H175" s="140"/>
      <c r="I175" s="130"/>
      <c r="J175" s="130"/>
      <c r="K175" s="140"/>
    </row>
    <row r="176" spans="2:11">
      <c r="B176" s="129"/>
      <c r="C176" s="140"/>
      <c r="D176" s="140"/>
      <c r="E176" s="140"/>
      <c r="F176" s="140"/>
      <c r="G176" s="140"/>
      <c r="H176" s="140"/>
      <c r="I176" s="130"/>
      <c r="J176" s="130"/>
      <c r="K176" s="140"/>
    </row>
    <row r="177" spans="2:11">
      <c r="B177" s="129"/>
      <c r="C177" s="140"/>
      <c r="D177" s="140"/>
      <c r="E177" s="140"/>
      <c r="F177" s="140"/>
      <c r="G177" s="140"/>
      <c r="H177" s="140"/>
      <c r="I177" s="130"/>
      <c r="J177" s="130"/>
      <c r="K177" s="140"/>
    </row>
    <row r="178" spans="2:11">
      <c r="B178" s="129"/>
      <c r="C178" s="140"/>
      <c r="D178" s="140"/>
      <c r="E178" s="140"/>
      <c r="F178" s="140"/>
      <c r="G178" s="140"/>
      <c r="H178" s="140"/>
      <c r="I178" s="130"/>
      <c r="J178" s="130"/>
      <c r="K178" s="140"/>
    </row>
    <row r="179" spans="2:11">
      <c r="B179" s="129"/>
      <c r="C179" s="140"/>
      <c r="D179" s="140"/>
      <c r="E179" s="140"/>
      <c r="F179" s="140"/>
      <c r="G179" s="140"/>
      <c r="H179" s="140"/>
      <c r="I179" s="130"/>
      <c r="J179" s="130"/>
      <c r="K179" s="140"/>
    </row>
    <row r="180" spans="2:11">
      <c r="B180" s="129"/>
      <c r="C180" s="140"/>
      <c r="D180" s="140"/>
      <c r="E180" s="140"/>
      <c r="F180" s="140"/>
      <c r="G180" s="140"/>
      <c r="H180" s="140"/>
      <c r="I180" s="130"/>
      <c r="J180" s="130"/>
      <c r="K180" s="140"/>
    </row>
    <row r="181" spans="2:11">
      <c r="B181" s="129"/>
      <c r="C181" s="140"/>
      <c r="D181" s="140"/>
      <c r="E181" s="140"/>
      <c r="F181" s="140"/>
      <c r="G181" s="140"/>
      <c r="H181" s="140"/>
      <c r="I181" s="130"/>
      <c r="J181" s="130"/>
      <c r="K181" s="140"/>
    </row>
    <row r="182" spans="2:11">
      <c r="B182" s="129"/>
      <c r="C182" s="140"/>
      <c r="D182" s="140"/>
      <c r="E182" s="140"/>
      <c r="F182" s="140"/>
      <c r="G182" s="140"/>
      <c r="H182" s="140"/>
      <c r="I182" s="130"/>
      <c r="J182" s="130"/>
      <c r="K182" s="140"/>
    </row>
    <row r="183" spans="2:11">
      <c r="B183" s="129"/>
      <c r="C183" s="140"/>
      <c r="D183" s="140"/>
      <c r="E183" s="140"/>
      <c r="F183" s="140"/>
      <c r="G183" s="140"/>
      <c r="H183" s="140"/>
      <c r="I183" s="130"/>
      <c r="J183" s="130"/>
      <c r="K183" s="140"/>
    </row>
    <row r="184" spans="2:11">
      <c r="B184" s="129"/>
      <c r="C184" s="140"/>
      <c r="D184" s="140"/>
      <c r="E184" s="140"/>
      <c r="F184" s="140"/>
      <c r="G184" s="140"/>
      <c r="H184" s="140"/>
      <c r="I184" s="130"/>
      <c r="J184" s="130"/>
      <c r="K184" s="140"/>
    </row>
    <row r="185" spans="2:11">
      <c r="B185" s="129"/>
      <c r="C185" s="140"/>
      <c r="D185" s="140"/>
      <c r="E185" s="140"/>
      <c r="F185" s="140"/>
      <c r="G185" s="140"/>
      <c r="H185" s="140"/>
      <c r="I185" s="130"/>
      <c r="J185" s="130"/>
      <c r="K185" s="140"/>
    </row>
    <row r="186" spans="2:11">
      <c r="B186" s="129"/>
      <c r="C186" s="140"/>
      <c r="D186" s="140"/>
      <c r="E186" s="140"/>
      <c r="F186" s="140"/>
      <c r="G186" s="140"/>
      <c r="H186" s="140"/>
      <c r="I186" s="130"/>
      <c r="J186" s="130"/>
      <c r="K186" s="140"/>
    </row>
    <row r="187" spans="2:11">
      <c r="B187" s="129"/>
      <c r="C187" s="140"/>
      <c r="D187" s="140"/>
      <c r="E187" s="140"/>
      <c r="F187" s="140"/>
      <c r="G187" s="140"/>
      <c r="H187" s="140"/>
      <c r="I187" s="130"/>
      <c r="J187" s="130"/>
      <c r="K187" s="140"/>
    </row>
    <row r="188" spans="2:11">
      <c r="B188" s="129"/>
      <c r="C188" s="140"/>
      <c r="D188" s="140"/>
      <c r="E188" s="140"/>
      <c r="F188" s="140"/>
      <c r="G188" s="140"/>
      <c r="H188" s="140"/>
      <c r="I188" s="130"/>
      <c r="J188" s="130"/>
      <c r="K188" s="140"/>
    </row>
    <row r="189" spans="2:11">
      <c r="B189" s="129"/>
      <c r="C189" s="140"/>
      <c r="D189" s="140"/>
      <c r="E189" s="140"/>
      <c r="F189" s="140"/>
      <c r="G189" s="140"/>
      <c r="H189" s="140"/>
      <c r="I189" s="130"/>
      <c r="J189" s="130"/>
      <c r="K189" s="140"/>
    </row>
    <row r="190" spans="2:11">
      <c r="B190" s="129"/>
      <c r="C190" s="140"/>
      <c r="D190" s="140"/>
      <c r="E190" s="140"/>
      <c r="F190" s="140"/>
      <c r="G190" s="140"/>
      <c r="H190" s="140"/>
      <c r="I190" s="130"/>
      <c r="J190" s="130"/>
      <c r="K190" s="140"/>
    </row>
    <row r="191" spans="2:11">
      <c r="B191" s="129"/>
      <c r="C191" s="140"/>
      <c r="D191" s="140"/>
      <c r="E191" s="140"/>
      <c r="F191" s="140"/>
      <c r="G191" s="140"/>
      <c r="H191" s="140"/>
      <c r="I191" s="130"/>
      <c r="J191" s="130"/>
      <c r="K191" s="140"/>
    </row>
    <row r="192" spans="2:11">
      <c r="B192" s="129"/>
      <c r="C192" s="140"/>
      <c r="D192" s="140"/>
      <c r="E192" s="140"/>
      <c r="F192" s="140"/>
      <c r="G192" s="140"/>
      <c r="H192" s="140"/>
      <c r="I192" s="130"/>
      <c r="J192" s="130"/>
      <c r="K192" s="140"/>
    </row>
    <row r="193" spans="2:11">
      <c r="B193" s="129"/>
      <c r="C193" s="140"/>
      <c r="D193" s="140"/>
      <c r="E193" s="140"/>
      <c r="F193" s="140"/>
      <c r="G193" s="140"/>
      <c r="H193" s="140"/>
      <c r="I193" s="130"/>
      <c r="J193" s="130"/>
      <c r="K193" s="140"/>
    </row>
    <row r="194" spans="2:11">
      <c r="B194" s="129"/>
      <c r="C194" s="140"/>
      <c r="D194" s="140"/>
      <c r="E194" s="140"/>
      <c r="F194" s="140"/>
      <c r="G194" s="140"/>
      <c r="H194" s="140"/>
      <c r="I194" s="130"/>
      <c r="J194" s="130"/>
      <c r="K194" s="140"/>
    </row>
    <row r="195" spans="2:11">
      <c r="B195" s="129"/>
      <c r="C195" s="140"/>
      <c r="D195" s="140"/>
      <c r="E195" s="140"/>
      <c r="F195" s="140"/>
      <c r="G195" s="140"/>
      <c r="H195" s="140"/>
      <c r="I195" s="130"/>
      <c r="J195" s="130"/>
      <c r="K195" s="140"/>
    </row>
    <row r="196" spans="2:11">
      <c r="B196" s="129"/>
      <c r="C196" s="140"/>
      <c r="D196" s="140"/>
      <c r="E196" s="140"/>
      <c r="F196" s="140"/>
      <c r="G196" s="140"/>
      <c r="H196" s="140"/>
      <c r="I196" s="130"/>
      <c r="J196" s="130"/>
      <c r="K196" s="140"/>
    </row>
    <row r="197" spans="2:11">
      <c r="B197" s="129"/>
      <c r="C197" s="140"/>
      <c r="D197" s="140"/>
      <c r="E197" s="140"/>
      <c r="F197" s="140"/>
      <c r="G197" s="140"/>
      <c r="H197" s="140"/>
      <c r="I197" s="130"/>
      <c r="J197" s="130"/>
      <c r="K197" s="140"/>
    </row>
    <row r="198" spans="2:11">
      <c r="B198" s="129"/>
      <c r="C198" s="140"/>
      <c r="D198" s="140"/>
      <c r="E198" s="140"/>
      <c r="F198" s="140"/>
      <c r="G198" s="140"/>
      <c r="H198" s="140"/>
      <c r="I198" s="130"/>
      <c r="J198" s="130"/>
      <c r="K198" s="140"/>
    </row>
    <row r="199" spans="2:11">
      <c r="B199" s="129"/>
      <c r="C199" s="140"/>
      <c r="D199" s="140"/>
      <c r="E199" s="140"/>
      <c r="F199" s="140"/>
      <c r="G199" s="140"/>
      <c r="H199" s="140"/>
      <c r="I199" s="130"/>
      <c r="J199" s="130"/>
      <c r="K199" s="140"/>
    </row>
    <row r="200" spans="2:11">
      <c r="B200" s="129"/>
      <c r="C200" s="140"/>
      <c r="D200" s="140"/>
      <c r="E200" s="140"/>
      <c r="F200" s="140"/>
      <c r="G200" s="140"/>
      <c r="H200" s="140"/>
      <c r="I200" s="130"/>
      <c r="J200" s="130"/>
      <c r="K200" s="140"/>
    </row>
    <row r="201" spans="2:11">
      <c r="B201" s="129"/>
      <c r="C201" s="140"/>
      <c r="D201" s="140"/>
      <c r="E201" s="140"/>
      <c r="F201" s="140"/>
      <c r="G201" s="140"/>
      <c r="H201" s="140"/>
      <c r="I201" s="130"/>
      <c r="J201" s="130"/>
      <c r="K201" s="140"/>
    </row>
    <row r="202" spans="2:11">
      <c r="B202" s="129"/>
      <c r="C202" s="140"/>
      <c r="D202" s="140"/>
      <c r="E202" s="140"/>
      <c r="F202" s="140"/>
      <c r="G202" s="140"/>
      <c r="H202" s="140"/>
      <c r="I202" s="130"/>
      <c r="J202" s="130"/>
      <c r="K202" s="140"/>
    </row>
    <row r="203" spans="2:11">
      <c r="B203" s="129"/>
      <c r="C203" s="140"/>
      <c r="D203" s="140"/>
      <c r="E203" s="140"/>
      <c r="F203" s="140"/>
      <c r="G203" s="140"/>
      <c r="H203" s="140"/>
      <c r="I203" s="130"/>
      <c r="J203" s="130"/>
      <c r="K203" s="140"/>
    </row>
    <row r="204" spans="2:11">
      <c r="B204" s="129"/>
      <c r="C204" s="140"/>
      <c r="D204" s="140"/>
      <c r="E204" s="140"/>
      <c r="F204" s="140"/>
      <c r="G204" s="140"/>
      <c r="H204" s="140"/>
      <c r="I204" s="130"/>
      <c r="J204" s="130"/>
      <c r="K204" s="140"/>
    </row>
    <row r="205" spans="2:11">
      <c r="B205" s="129"/>
      <c r="C205" s="140"/>
      <c r="D205" s="140"/>
      <c r="E205" s="140"/>
      <c r="F205" s="140"/>
      <c r="G205" s="140"/>
      <c r="H205" s="140"/>
      <c r="I205" s="130"/>
      <c r="J205" s="130"/>
      <c r="K205" s="140"/>
    </row>
    <row r="206" spans="2:11">
      <c r="B206" s="129"/>
      <c r="C206" s="140"/>
      <c r="D206" s="140"/>
      <c r="E206" s="140"/>
      <c r="F206" s="140"/>
      <c r="G206" s="140"/>
      <c r="H206" s="140"/>
      <c r="I206" s="130"/>
      <c r="J206" s="130"/>
      <c r="K206" s="140"/>
    </row>
    <row r="207" spans="2:11">
      <c r="B207" s="129"/>
      <c r="C207" s="140"/>
      <c r="D207" s="140"/>
      <c r="E207" s="140"/>
      <c r="F207" s="140"/>
      <c r="G207" s="140"/>
      <c r="H207" s="140"/>
      <c r="I207" s="130"/>
      <c r="J207" s="130"/>
      <c r="K207" s="140"/>
    </row>
    <row r="208" spans="2:11">
      <c r="B208" s="129"/>
      <c r="C208" s="140"/>
      <c r="D208" s="140"/>
      <c r="E208" s="140"/>
      <c r="F208" s="140"/>
      <c r="G208" s="140"/>
      <c r="H208" s="140"/>
      <c r="I208" s="130"/>
      <c r="J208" s="130"/>
      <c r="K208" s="140"/>
    </row>
    <row r="209" spans="2:11">
      <c r="B209" s="129"/>
      <c r="C209" s="140"/>
      <c r="D209" s="140"/>
      <c r="E209" s="140"/>
      <c r="F209" s="140"/>
      <c r="G209" s="140"/>
      <c r="H209" s="140"/>
      <c r="I209" s="130"/>
      <c r="J209" s="130"/>
      <c r="K209" s="140"/>
    </row>
    <row r="210" spans="2:11">
      <c r="B210" s="129"/>
      <c r="C210" s="140"/>
      <c r="D210" s="140"/>
      <c r="E210" s="140"/>
      <c r="F210" s="140"/>
      <c r="G210" s="140"/>
      <c r="H210" s="140"/>
      <c r="I210" s="130"/>
      <c r="J210" s="130"/>
      <c r="K210" s="140"/>
    </row>
    <row r="211" spans="2:11">
      <c r="B211" s="129"/>
      <c r="C211" s="140"/>
      <c r="D211" s="140"/>
      <c r="E211" s="140"/>
      <c r="F211" s="140"/>
      <c r="G211" s="140"/>
      <c r="H211" s="140"/>
      <c r="I211" s="130"/>
      <c r="J211" s="130"/>
      <c r="K211" s="140"/>
    </row>
    <row r="212" spans="2:11">
      <c r="B212" s="129"/>
      <c r="C212" s="140"/>
      <c r="D212" s="140"/>
      <c r="E212" s="140"/>
      <c r="F212" s="140"/>
      <c r="G212" s="140"/>
      <c r="H212" s="140"/>
      <c r="I212" s="130"/>
      <c r="J212" s="130"/>
      <c r="K212" s="140"/>
    </row>
    <row r="213" spans="2:11">
      <c r="B213" s="129"/>
      <c r="C213" s="140"/>
      <c r="D213" s="140"/>
      <c r="E213" s="140"/>
      <c r="F213" s="140"/>
      <c r="G213" s="140"/>
      <c r="H213" s="140"/>
      <c r="I213" s="130"/>
      <c r="J213" s="130"/>
      <c r="K213" s="140"/>
    </row>
    <row r="214" spans="2:11">
      <c r="B214" s="129"/>
      <c r="C214" s="140"/>
      <c r="D214" s="140"/>
      <c r="E214" s="140"/>
      <c r="F214" s="140"/>
      <c r="G214" s="140"/>
      <c r="H214" s="140"/>
      <c r="I214" s="130"/>
      <c r="J214" s="130"/>
      <c r="K214" s="140"/>
    </row>
    <row r="215" spans="2:11">
      <c r="B215" s="129"/>
      <c r="C215" s="140"/>
      <c r="D215" s="140"/>
      <c r="E215" s="140"/>
      <c r="F215" s="140"/>
      <c r="G215" s="140"/>
      <c r="H215" s="140"/>
      <c r="I215" s="130"/>
      <c r="J215" s="130"/>
      <c r="K215" s="140"/>
    </row>
    <row r="216" spans="2:11">
      <c r="B216" s="129"/>
      <c r="C216" s="140"/>
      <c r="D216" s="140"/>
      <c r="E216" s="140"/>
      <c r="F216" s="140"/>
      <c r="G216" s="140"/>
      <c r="H216" s="140"/>
      <c r="I216" s="130"/>
      <c r="J216" s="130"/>
      <c r="K216" s="140"/>
    </row>
    <row r="217" spans="2:11">
      <c r="B217" s="129"/>
      <c r="C217" s="140"/>
      <c r="D217" s="140"/>
      <c r="E217" s="140"/>
      <c r="F217" s="140"/>
      <c r="G217" s="140"/>
      <c r="H217" s="140"/>
      <c r="I217" s="130"/>
      <c r="J217" s="130"/>
      <c r="K217" s="140"/>
    </row>
    <row r="218" spans="2:11">
      <c r="B218" s="129"/>
      <c r="C218" s="140"/>
      <c r="D218" s="140"/>
      <c r="E218" s="140"/>
      <c r="F218" s="140"/>
      <c r="G218" s="140"/>
      <c r="H218" s="140"/>
      <c r="I218" s="130"/>
      <c r="J218" s="130"/>
      <c r="K218" s="140"/>
    </row>
    <row r="219" spans="2:11">
      <c r="B219" s="129"/>
      <c r="C219" s="140"/>
      <c r="D219" s="140"/>
      <c r="E219" s="140"/>
      <c r="F219" s="140"/>
      <c r="G219" s="140"/>
      <c r="H219" s="140"/>
      <c r="I219" s="130"/>
      <c r="J219" s="130"/>
      <c r="K219" s="140"/>
    </row>
    <row r="220" spans="2:11">
      <c r="B220" s="129"/>
      <c r="C220" s="140"/>
      <c r="D220" s="140"/>
      <c r="E220" s="140"/>
      <c r="F220" s="140"/>
      <c r="G220" s="140"/>
      <c r="H220" s="140"/>
      <c r="I220" s="130"/>
      <c r="J220" s="130"/>
      <c r="K220" s="140"/>
    </row>
    <row r="221" spans="2:11">
      <c r="B221" s="129"/>
      <c r="C221" s="140"/>
      <c r="D221" s="140"/>
      <c r="E221" s="140"/>
      <c r="F221" s="140"/>
      <c r="G221" s="140"/>
      <c r="H221" s="140"/>
      <c r="I221" s="130"/>
      <c r="J221" s="130"/>
      <c r="K221" s="140"/>
    </row>
    <row r="222" spans="2:11">
      <c r="B222" s="129"/>
      <c r="C222" s="140"/>
      <c r="D222" s="140"/>
      <c r="E222" s="140"/>
      <c r="F222" s="140"/>
      <c r="G222" s="140"/>
      <c r="H222" s="140"/>
      <c r="I222" s="130"/>
      <c r="J222" s="130"/>
      <c r="K222" s="140"/>
    </row>
    <row r="223" spans="2:11">
      <c r="B223" s="129"/>
      <c r="C223" s="140"/>
      <c r="D223" s="140"/>
      <c r="E223" s="140"/>
      <c r="F223" s="140"/>
      <c r="G223" s="140"/>
      <c r="H223" s="140"/>
      <c r="I223" s="130"/>
      <c r="J223" s="130"/>
      <c r="K223" s="140"/>
    </row>
    <row r="224" spans="2:11">
      <c r="B224" s="129"/>
      <c r="C224" s="140"/>
      <c r="D224" s="140"/>
      <c r="E224" s="140"/>
      <c r="F224" s="140"/>
      <c r="G224" s="140"/>
      <c r="H224" s="140"/>
      <c r="I224" s="130"/>
      <c r="J224" s="130"/>
      <c r="K224" s="140"/>
    </row>
    <row r="225" spans="2:11">
      <c r="B225" s="129"/>
      <c r="C225" s="140"/>
      <c r="D225" s="140"/>
      <c r="E225" s="140"/>
      <c r="F225" s="140"/>
      <c r="G225" s="140"/>
      <c r="H225" s="140"/>
      <c r="I225" s="130"/>
      <c r="J225" s="130"/>
      <c r="K225" s="140"/>
    </row>
    <row r="226" spans="2:11">
      <c r="B226" s="129"/>
      <c r="C226" s="140"/>
      <c r="D226" s="140"/>
      <c r="E226" s="140"/>
      <c r="F226" s="140"/>
      <c r="G226" s="140"/>
      <c r="H226" s="140"/>
      <c r="I226" s="130"/>
      <c r="J226" s="130"/>
      <c r="K226" s="140"/>
    </row>
    <row r="227" spans="2:11">
      <c r="B227" s="129"/>
      <c r="C227" s="140"/>
      <c r="D227" s="140"/>
      <c r="E227" s="140"/>
      <c r="F227" s="140"/>
      <c r="G227" s="140"/>
      <c r="H227" s="140"/>
      <c r="I227" s="130"/>
      <c r="J227" s="130"/>
      <c r="K227" s="140"/>
    </row>
    <row r="228" spans="2:11">
      <c r="B228" s="129"/>
      <c r="C228" s="140"/>
      <c r="D228" s="140"/>
      <c r="E228" s="140"/>
      <c r="F228" s="140"/>
      <c r="G228" s="140"/>
      <c r="H228" s="140"/>
      <c r="I228" s="130"/>
      <c r="J228" s="130"/>
      <c r="K228" s="140"/>
    </row>
    <row r="229" spans="2:11">
      <c r="B229" s="129"/>
      <c r="C229" s="140"/>
      <c r="D229" s="140"/>
      <c r="E229" s="140"/>
      <c r="F229" s="140"/>
      <c r="G229" s="140"/>
      <c r="H229" s="140"/>
      <c r="I229" s="130"/>
      <c r="J229" s="130"/>
      <c r="K229" s="140"/>
    </row>
    <row r="230" spans="2:11">
      <c r="B230" s="129"/>
      <c r="C230" s="140"/>
      <c r="D230" s="140"/>
      <c r="E230" s="140"/>
      <c r="F230" s="140"/>
      <c r="G230" s="140"/>
      <c r="H230" s="140"/>
      <c r="I230" s="130"/>
      <c r="J230" s="130"/>
      <c r="K230" s="140"/>
    </row>
    <row r="231" spans="2:11">
      <c r="B231" s="129"/>
      <c r="C231" s="140"/>
      <c r="D231" s="140"/>
      <c r="E231" s="140"/>
      <c r="F231" s="140"/>
      <c r="G231" s="140"/>
      <c r="H231" s="140"/>
      <c r="I231" s="130"/>
      <c r="J231" s="130"/>
      <c r="K231" s="140"/>
    </row>
    <row r="232" spans="2:11">
      <c r="B232" s="129"/>
      <c r="C232" s="140"/>
      <c r="D232" s="140"/>
      <c r="E232" s="140"/>
      <c r="F232" s="140"/>
      <c r="G232" s="140"/>
      <c r="H232" s="140"/>
      <c r="I232" s="130"/>
      <c r="J232" s="130"/>
      <c r="K232" s="140"/>
    </row>
    <row r="233" spans="2:11">
      <c r="B233" s="129"/>
      <c r="C233" s="140"/>
      <c r="D233" s="140"/>
      <c r="E233" s="140"/>
      <c r="F233" s="140"/>
      <c r="G233" s="140"/>
      <c r="H233" s="140"/>
      <c r="I233" s="130"/>
      <c r="J233" s="130"/>
      <c r="K233" s="140"/>
    </row>
    <row r="234" spans="2:11">
      <c r="B234" s="129"/>
      <c r="C234" s="140"/>
      <c r="D234" s="140"/>
      <c r="E234" s="140"/>
      <c r="F234" s="140"/>
      <c r="G234" s="140"/>
      <c r="H234" s="140"/>
      <c r="I234" s="130"/>
      <c r="J234" s="130"/>
      <c r="K234" s="140"/>
    </row>
    <row r="235" spans="2:11">
      <c r="B235" s="129"/>
      <c r="C235" s="140"/>
      <c r="D235" s="140"/>
      <c r="E235" s="140"/>
      <c r="F235" s="140"/>
      <c r="G235" s="140"/>
      <c r="H235" s="140"/>
      <c r="I235" s="130"/>
      <c r="J235" s="130"/>
      <c r="K235" s="140"/>
    </row>
    <row r="236" spans="2:11">
      <c r="B236" s="129"/>
      <c r="C236" s="140"/>
      <c r="D236" s="140"/>
      <c r="E236" s="140"/>
      <c r="F236" s="140"/>
      <c r="G236" s="140"/>
      <c r="H236" s="140"/>
      <c r="I236" s="130"/>
      <c r="J236" s="130"/>
      <c r="K236" s="140"/>
    </row>
    <row r="237" spans="2:11">
      <c r="B237" s="129"/>
      <c r="C237" s="140"/>
      <c r="D237" s="140"/>
      <c r="E237" s="140"/>
      <c r="F237" s="140"/>
      <c r="G237" s="140"/>
      <c r="H237" s="140"/>
      <c r="I237" s="130"/>
      <c r="J237" s="130"/>
      <c r="K237" s="140"/>
    </row>
    <row r="238" spans="2:11">
      <c r="B238" s="129"/>
      <c r="C238" s="140"/>
      <c r="D238" s="140"/>
      <c r="E238" s="140"/>
      <c r="F238" s="140"/>
      <c r="G238" s="140"/>
      <c r="H238" s="140"/>
      <c r="I238" s="130"/>
      <c r="J238" s="130"/>
      <c r="K238" s="140"/>
    </row>
    <row r="239" spans="2:11">
      <c r="B239" s="129"/>
      <c r="C239" s="140"/>
      <c r="D239" s="140"/>
      <c r="E239" s="140"/>
      <c r="F239" s="140"/>
      <c r="G239" s="140"/>
      <c r="H239" s="140"/>
      <c r="I239" s="130"/>
      <c r="J239" s="130"/>
      <c r="K239" s="140"/>
    </row>
    <row r="240" spans="2:11">
      <c r="B240" s="129"/>
      <c r="C240" s="140"/>
      <c r="D240" s="140"/>
      <c r="E240" s="140"/>
      <c r="F240" s="140"/>
      <c r="G240" s="140"/>
      <c r="H240" s="140"/>
      <c r="I240" s="130"/>
      <c r="J240" s="130"/>
      <c r="K240" s="140"/>
    </row>
    <row r="241" spans="2:11">
      <c r="B241" s="129"/>
      <c r="C241" s="140"/>
      <c r="D241" s="140"/>
      <c r="E241" s="140"/>
      <c r="F241" s="140"/>
      <c r="G241" s="140"/>
      <c r="H241" s="140"/>
      <c r="I241" s="130"/>
      <c r="J241" s="130"/>
      <c r="K241" s="140"/>
    </row>
    <row r="242" spans="2:11">
      <c r="B242" s="129"/>
      <c r="C242" s="140"/>
      <c r="D242" s="140"/>
      <c r="E242" s="140"/>
      <c r="F242" s="140"/>
      <c r="G242" s="140"/>
      <c r="H242" s="140"/>
      <c r="I242" s="130"/>
      <c r="J242" s="130"/>
      <c r="K242" s="140"/>
    </row>
    <row r="243" spans="2:11">
      <c r="B243" s="129"/>
      <c r="C243" s="140"/>
      <c r="D243" s="140"/>
      <c r="E243" s="140"/>
      <c r="F243" s="140"/>
      <c r="G243" s="140"/>
      <c r="H243" s="140"/>
      <c r="I243" s="130"/>
      <c r="J243" s="130"/>
      <c r="K243" s="140"/>
    </row>
    <row r="244" spans="2:11">
      <c r="B244" s="129"/>
      <c r="C244" s="140"/>
      <c r="D244" s="140"/>
      <c r="E244" s="140"/>
      <c r="F244" s="140"/>
      <c r="G244" s="140"/>
      <c r="H244" s="140"/>
      <c r="I244" s="130"/>
      <c r="J244" s="130"/>
      <c r="K244" s="140"/>
    </row>
    <row r="245" spans="2:11">
      <c r="B245" s="129"/>
      <c r="C245" s="140"/>
      <c r="D245" s="140"/>
      <c r="E245" s="140"/>
      <c r="F245" s="140"/>
      <c r="G245" s="140"/>
      <c r="H245" s="140"/>
      <c r="I245" s="130"/>
      <c r="J245" s="130"/>
      <c r="K245" s="140"/>
    </row>
    <row r="246" spans="2:11">
      <c r="B246" s="129"/>
      <c r="C246" s="140"/>
      <c r="D246" s="140"/>
      <c r="E246" s="140"/>
      <c r="F246" s="140"/>
      <c r="G246" s="140"/>
      <c r="H246" s="140"/>
      <c r="I246" s="130"/>
      <c r="J246" s="130"/>
      <c r="K246" s="140"/>
    </row>
    <row r="247" spans="2:11">
      <c r="B247" s="129"/>
      <c r="C247" s="140"/>
      <c r="D247" s="140"/>
      <c r="E247" s="140"/>
      <c r="F247" s="140"/>
      <c r="G247" s="140"/>
      <c r="H247" s="140"/>
      <c r="I247" s="130"/>
      <c r="J247" s="130"/>
      <c r="K247" s="140"/>
    </row>
    <row r="248" spans="2:11">
      <c r="B248" s="129"/>
      <c r="C248" s="140"/>
      <c r="D248" s="140"/>
      <c r="E248" s="140"/>
      <c r="F248" s="140"/>
      <c r="G248" s="140"/>
      <c r="H248" s="140"/>
      <c r="I248" s="130"/>
      <c r="J248" s="130"/>
      <c r="K248" s="140"/>
    </row>
    <row r="249" spans="2:11">
      <c r="B249" s="129"/>
      <c r="C249" s="140"/>
      <c r="D249" s="140"/>
      <c r="E249" s="140"/>
      <c r="F249" s="140"/>
      <c r="G249" s="140"/>
      <c r="H249" s="140"/>
      <c r="I249" s="130"/>
      <c r="J249" s="130"/>
      <c r="K249" s="140"/>
    </row>
    <row r="250" spans="2:11">
      <c r="B250" s="129"/>
      <c r="C250" s="140"/>
      <c r="D250" s="140"/>
      <c r="E250" s="140"/>
      <c r="F250" s="140"/>
      <c r="G250" s="140"/>
      <c r="H250" s="140"/>
      <c r="I250" s="130"/>
      <c r="J250" s="130"/>
      <c r="K250" s="140"/>
    </row>
    <row r="251" spans="2:11">
      <c r="B251" s="129"/>
      <c r="C251" s="140"/>
      <c r="D251" s="140"/>
      <c r="E251" s="140"/>
      <c r="F251" s="140"/>
      <c r="G251" s="140"/>
      <c r="H251" s="140"/>
      <c r="I251" s="130"/>
      <c r="J251" s="130"/>
      <c r="K251" s="140"/>
    </row>
    <row r="252" spans="2:11">
      <c r="B252" s="129"/>
      <c r="C252" s="140"/>
      <c r="D252" s="140"/>
      <c r="E252" s="140"/>
      <c r="F252" s="140"/>
      <c r="G252" s="140"/>
      <c r="H252" s="140"/>
      <c r="I252" s="130"/>
      <c r="J252" s="130"/>
      <c r="K252" s="140"/>
    </row>
    <row r="253" spans="2:11">
      <c r="B253" s="129"/>
      <c r="C253" s="140"/>
      <c r="D253" s="140"/>
      <c r="E253" s="140"/>
      <c r="F253" s="140"/>
      <c r="G253" s="140"/>
      <c r="H253" s="140"/>
      <c r="I253" s="130"/>
      <c r="J253" s="130"/>
      <c r="K253" s="140"/>
    </row>
    <row r="254" spans="2:11">
      <c r="B254" s="129"/>
      <c r="C254" s="140"/>
      <c r="D254" s="140"/>
      <c r="E254" s="140"/>
      <c r="F254" s="140"/>
      <c r="G254" s="140"/>
      <c r="H254" s="140"/>
      <c r="I254" s="130"/>
      <c r="J254" s="130"/>
      <c r="K254" s="140"/>
    </row>
    <row r="255" spans="2:11">
      <c r="B255" s="129"/>
      <c r="C255" s="140"/>
      <c r="D255" s="140"/>
      <c r="E255" s="140"/>
      <c r="F255" s="140"/>
      <c r="G255" s="140"/>
      <c r="H255" s="140"/>
      <c r="I255" s="130"/>
      <c r="J255" s="130"/>
      <c r="K255" s="140"/>
    </row>
    <row r="256" spans="2:11">
      <c r="B256" s="129"/>
      <c r="C256" s="140"/>
      <c r="D256" s="140"/>
      <c r="E256" s="140"/>
      <c r="F256" s="140"/>
      <c r="G256" s="140"/>
      <c r="H256" s="140"/>
      <c r="I256" s="130"/>
      <c r="J256" s="130"/>
      <c r="K256" s="140"/>
    </row>
    <row r="257" spans="2:11">
      <c r="B257" s="129"/>
      <c r="C257" s="140"/>
      <c r="D257" s="140"/>
      <c r="E257" s="140"/>
      <c r="F257" s="140"/>
      <c r="G257" s="140"/>
      <c r="H257" s="140"/>
      <c r="I257" s="130"/>
      <c r="J257" s="130"/>
      <c r="K257" s="140"/>
    </row>
    <row r="258" spans="2:11">
      <c r="B258" s="129"/>
      <c r="C258" s="140"/>
      <c r="D258" s="140"/>
      <c r="E258" s="140"/>
      <c r="F258" s="140"/>
      <c r="G258" s="140"/>
      <c r="H258" s="140"/>
      <c r="I258" s="130"/>
      <c r="J258" s="130"/>
      <c r="K258" s="140"/>
    </row>
    <row r="259" spans="2:11">
      <c r="B259" s="129"/>
      <c r="C259" s="140"/>
      <c r="D259" s="140"/>
      <c r="E259" s="140"/>
      <c r="F259" s="140"/>
      <c r="G259" s="140"/>
      <c r="H259" s="140"/>
      <c r="I259" s="130"/>
      <c r="J259" s="130"/>
      <c r="K259" s="140"/>
    </row>
    <row r="260" spans="2:11">
      <c r="B260" s="129"/>
      <c r="C260" s="140"/>
      <c r="D260" s="140"/>
      <c r="E260" s="140"/>
      <c r="F260" s="140"/>
      <c r="G260" s="140"/>
      <c r="H260" s="140"/>
      <c r="I260" s="130"/>
      <c r="J260" s="130"/>
      <c r="K260" s="140"/>
    </row>
    <row r="261" spans="2:11">
      <c r="B261" s="129"/>
      <c r="C261" s="140"/>
      <c r="D261" s="140"/>
      <c r="E261" s="140"/>
      <c r="F261" s="140"/>
      <c r="G261" s="140"/>
      <c r="H261" s="140"/>
      <c r="I261" s="130"/>
      <c r="J261" s="130"/>
      <c r="K261" s="140"/>
    </row>
    <row r="262" spans="2:11">
      <c r="B262" s="129"/>
      <c r="C262" s="140"/>
      <c r="D262" s="140"/>
      <c r="E262" s="140"/>
      <c r="F262" s="140"/>
      <c r="G262" s="140"/>
      <c r="H262" s="140"/>
      <c r="I262" s="130"/>
      <c r="J262" s="130"/>
      <c r="K262" s="140"/>
    </row>
    <row r="263" spans="2:11">
      <c r="B263" s="129"/>
      <c r="C263" s="140"/>
      <c r="D263" s="140"/>
      <c r="E263" s="140"/>
      <c r="F263" s="140"/>
      <c r="G263" s="140"/>
      <c r="H263" s="140"/>
      <c r="I263" s="130"/>
      <c r="J263" s="130"/>
      <c r="K263" s="140"/>
    </row>
    <row r="264" spans="2:11">
      <c r="B264" s="129"/>
      <c r="C264" s="140"/>
      <c r="D264" s="140"/>
      <c r="E264" s="140"/>
      <c r="F264" s="140"/>
      <c r="G264" s="140"/>
      <c r="H264" s="140"/>
      <c r="I264" s="130"/>
      <c r="J264" s="130"/>
      <c r="K264" s="140"/>
    </row>
    <row r="265" spans="2:11">
      <c r="B265" s="129"/>
      <c r="C265" s="140"/>
      <c r="D265" s="140"/>
      <c r="E265" s="140"/>
      <c r="F265" s="140"/>
      <c r="G265" s="140"/>
      <c r="H265" s="140"/>
      <c r="I265" s="130"/>
      <c r="J265" s="130"/>
      <c r="K265" s="140"/>
    </row>
    <row r="266" spans="2:11">
      <c r="B266" s="129"/>
      <c r="C266" s="140"/>
      <c r="D266" s="140"/>
      <c r="E266" s="140"/>
      <c r="F266" s="140"/>
      <c r="G266" s="140"/>
      <c r="H266" s="140"/>
      <c r="I266" s="130"/>
      <c r="J266" s="130"/>
      <c r="K266" s="140"/>
    </row>
    <row r="267" spans="2:11">
      <c r="B267" s="129"/>
      <c r="C267" s="140"/>
      <c r="D267" s="140"/>
      <c r="E267" s="140"/>
      <c r="F267" s="140"/>
      <c r="G267" s="140"/>
      <c r="H267" s="140"/>
      <c r="I267" s="130"/>
      <c r="J267" s="130"/>
      <c r="K267" s="140"/>
    </row>
    <row r="268" spans="2:11">
      <c r="B268" s="129"/>
      <c r="C268" s="140"/>
      <c r="D268" s="140"/>
      <c r="E268" s="140"/>
      <c r="F268" s="140"/>
      <c r="G268" s="140"/>
      <c r="H268" s="140"/>
      <c r="I268" s="130"/>
      <c r="J268" s="130"/>
      <c r="K268" s="140"/>
    </row>
    <row r="269" spans="2:11">
      <c r="B269" s="129"/>
      <c r="C269" s="140"/>
      <c r="D269" s="140"/>
      <c r="E269" s="140"/>
      <c r="F269" s="140"/>
      <c r="G269" s="140"/>
      <c r="H269" s="140"/>
      <c r="I269" s="130"/>
      <c r="J269" s="130"/>
      <c r="K269" s="140"/>
    </row>
    <row r="270" spans="2:11">
      <c r="B270" s="129"/>
      <c r="C270" s="140"/>
      <c r="D270" s="140"/>
      <c r="E270" s="140"/>
      <c r="F270" s="140"/>
      <c r="G270" s="140"/>
      <c r="H270" s="140"/>
      <c r="I270" s="130"/>
      <c r="J270" s="130"/>
      <c r="K270" s="140"/>
    </row>
    <row r="271" spans="2:11">
      <c r="B271" s="129"/>
      <c r="C271" s="140"/>
      <c r="D271" s="140"/>
      <c r="E271" s="140"/>
      <c r="F271" s="140"/>
      <c r="G271" s="140"/>
      <c r="H271" s="140"/>
      <c r="I271" s="130"/>
      <c r="J271" s="130"/>
      <c r="K271" s="140"/>
    </row>
    <row r="272" spans="2:11">
      <c r="B272" s="129"/>
      <c r="C272" s="140"/>
      <c r="D272" s="140"/>
      <c r="E272" s="140"/>
      <c r="F272" s="140"/>
      <c r="G272" s="140"/>
      <c r="H272" s="140"/>
      <c r="I272" s="130"/>
      <c r="J272" s="130"/>
      <c r="K272" s="140"/>
    </row>
    <row r="273" spans="2:11">
      <c r="B273" s="129"/>
      <c r="C273" s="140"/>
      <c r="D273" s="140"/>
      <c r="E273" s="140"/>
      <c r="F273" s="140"/>
      <c r="G273" s="140"/>
      <c r="H273" s="140"/>
      <c r="I273" s="130"/>
      <c r="J273" s="130"/>
      <c r="K273" s="140"/>
    </row>
    <row r="274" spans="2:11">
      <c r="B274" s="129"/>
      <c r="C274" s="140"/>
      <c r="D274" s="140"/>
      <c r="E274" s="140"/>
      <c r="F274" s="140"/>
      <c r="G274" s="140"/>
      <c r="H274" s="140"/>
      <c r="I274" s="130"/>
      <c r="J274" s="130"/>
      <c r="K274" s="140"/>
    </row>
    <row r="275" spans="2:11">
      <c r="B275" s="129"/>
      <c r="C275" s="140"/>
      <c r="D275" s="140"/>
      <c r="E275" s="140"/>
      <c r="F275" s="140"/>
      <c r="G275" s="140"/>
      <c r="H275" s="140"/>
      <c r="I275" s="130"/>
      <c r="J275" s="130"/>
      <c r="K275" s="140"/>
    </row>
    <row r="276" spans="2:11">
      <c r="B276" s="129"/>
      <c r="C276" s="140"/>
      <c r="D276" s="140"/>
      <c r="E276" s="140"/>
      <c r="F276" s="140"/>
      <c r="G276" s="140"/>
      <c r="H276" s="140"/>
      <c r="I276" s="130"/>
      <c r="J276" s="130"/>
      <c r="K276" s="140"/>
    </row>
    <row r="277" spans="2:11">
      <c r="B277" s="129"/>
      <c r="C277" s="140"/>
      <c r="D277" s="140"/>
      <c r="E277" s="140"/>
      <c r="F277" s="140"/>
      <c r="G277" s="140"/>
      <c r="H277" s="140"/>
      <c r="I277" s="130"/>
      <c r="J277" s="130"/>
      <c r="K277" s="140"/>
    </row>
    <row r="278" spans="2:11">
      <c r="B278" s="129"/>
      <c r="C278" s="140"/>
      <c r="D278" s="140"/>
      <c r="E278" s="140"/>
      <c r="F278" s="140"/>
      <c r="G278" s="140"/>
      <c r="H278" s="140"/>
      <c r="I278" s="130"/>
      <c r="J278" s="130"/>
      <c r="K278" s="140"/>
    </row>
    <row r="279" spans="2:11">
      <c r="B279" s="129"/>
      <c r="C279" s="140"/>
      <c r="D279" s="140"/>
      <c r="E279" s="140"/>
      <c r="F279" s="140"/>
      <c r="G279" s="140"/>
      <c r="H279" s="140"/>
      <c r="I279" s="130"/>
      <c r="J279" s="130"/>
      <c r="K279" s="140"/>
    </row>
    <row r="280" spans="2:11">
      <c r="B280" s="129"/>
      <c r="C280" s="140"/>
      <c r="D280" s="140"/>
      <c r="E280" s="140"/>
      <c r="F280" s="140"/>
      <c r="G280" s="140"/>
      <c r="H280" s="140"/>
      <c r="I280" s="130"/>
      <c r="J280" s="130"/>
      <c r="K280" s="140"/>
    </row>
    <row r="281" spans="2:11">
      <c r="B281" s="129"/>
      <c r="C281" s="140"/>
      <c r="D281" s="140"/>
      <c r="E281" s="140"/>
      <c r="F281" s="140"/>
      <c r="G281" s="140"/>
      <c r="H281" s="140"/>
      <c r="I281" s="130"/>
      <c r="J281" s="130"/>
      <c r="K281" s="140"/>
    </row>
    <row r="282" spans="2:11">
      <c r="B282" s="129"/>
      <c r="C282" s="140"/>
      <c r="D282" s="140"/>
      <c r="E282" s="140"/>
      <c r="F282" s="140"/>
      <c r="G282" s="140"/>
      <c r="H282" s="140"/>
      <c r="I282" s="130"/>
      <c r="J282" s="130"/>
      <c r="K282" s="140"/>
    </row>
    <row r="283" spans="2:11">
      <c r="B283" s="129"/>
      <c r="C283" s="140"/>
      <c r="D283" s="140"/>
      <c r="E283" s="140"/>
      <c r="F283" s="140"/>
      <c r="G283" s="140"/>
      <c r="H283" s="140"/>
      <c r="I283" s="130"/>
      <c r="J283" s="130"/>
      <c r="K283" s="140"/>
    </row>
    <row r="284" spans="2:11">
      <c r="B284" s="129"/>
      <c r="C284" s="140"/>
      <c r="D284" s="140"/>
      <c r="E284" s="140"/>
      <c r="F284" s="140"/>
      <c r="G284" s="140"/>
      <c r="H284" s="140"/>
      <c r="I284" s="130"/>
      <c r="J284" s="130"/>
      <c r="K284" s="140"/>
    </row>
    <row r="285" spans="2:11">
      <c r="B285" s="129"/>
      <c r="C285" s="140"/>
      <c r="D285" s="140"/>
      <c r="E285" s="140"/>
      <c r="F285" s="140"/>
      <c r="G285" s="140"/>
      <c r="H285" s="140"/>
      <c r="I285" s="130"/>
      <c r="J285" s="130"/>
      <c r="K285" s="140"/>
    </row>
    <row r="286" spans="2:11">
      <c r="B286" s="129"/>
      <c r="C286" s="140"/>
      <c r="D286" s="140"/>
      <c r="E286" s="140"/>
      <c r="F286" s="140"/>
      <c r="G286" s="140"/>
      <c r="H286" s="140"/>
      <c r="I286" s="130"/>
      <c r="J286" s="130"/>
      <c r="K286" s="140"/>
    </row>
    <row r="287" spans="2:11">
      <c r="B287" s="129"/>
      <c r="C287" s="140"/>
      <c r="D287" s="140"/>
      <c r="E287" s="140"/>
      <c r="F287" s="140"/>
      <c r="G287" s="140"/>
      <c r="H287" s="140"/>
      <c r="I287" s="130"/>
      <c r="J287" s="130"/>
      <c r="K287" s="140"/>
    </row>
    <row r="288" spans="2:11">
      <c r="B288" s="129"/>
      <c r="C288" s="140"/>
      <c r="D288" s="140"/>
      <c r="E288" s="140"/>
      <c r="F288" s="140"/>
      <c r="G288" s="140"/>
      <c r="H288" s="140"/>
      <c r="I288" s="130"/>
      <c r="J288" s="130"/>
      <c r="K288" s="140"/>
    </row>
    <row r="289" spans="2:11">
      <c r="B289" s="129"/>
      <c r="C289" s="140"/>
      <c r="D289" s="140"/>
      <c r="E289" s="140"/>
      <c r="F289" s="140"/>
      <c r="G289" s="140"/>
      <c r="H289" s="140"/>
      <c r="I289" s="130"/>
      <c r="J289" s="130"/>
      <c r="K289" s="140"/>
    </row>
    <row r="290" spans="2:11">
      <c r="B290" s="129"/>
      <c r="C290" s="140"/>
      <c r="D290" s="140"/>
      <c r="E290" s="140"/>
      <c r="F290" s="140"/>
      <c r="G290" s="140"/>
      <c r="H290" s="140"/>
      <c r="I290" s="130"/>
      <c r="J290" s="130"/>
      <c r="K290" s="140"/>
    </row>
    <row r="291" spans="2:11">
      <c r="B291" s="129"/>
      <c r="C291" s="140"/>
      <c r="D291" s="140"/>
      <c r="E291" s="140"/>
      <c r="F291" s="140"/>
      <c r="G291" s="140"/>
      <c r="H291" s="140"/>
      <c r="I291" s="130"/>
      <c r="J291" s="130"/>
      <c r="K291" s="140"/>
    </row>
    <row r="292" spans="2:11">
      <c r="B292" s="129"/>
      <c r="C292" s="140"/>
      <c r="D292" s="140"/>
      <c r="E292" s="140"/>
      <c r="F292" s="140"/>
      <c r="G292" s="140"/>
      <c r="H292" s="140"/>
      <c r="I292" s="130"/>
      <c r="J292" s="130"/>
      <c r="K292" s="140"/>
    </row>
    <row r="293" spans="2:11">
      <c r="B293" s="129"/>
      <c r="C293" s="140"/>
      <c r="D293" s="140"/>
      <c r="E293" s="140"/>
      <c r="F293" s="140"/>
      <c r="G293" s="140"/>
      <c r="H293" s="140"/>
      <c r="I293" s="130"/>
      <c r="J293" s="130"/>
      <c r="K293" s="140"/>
    </row>
    <row r="294" spans="2:11">
      <c r="B294" s="129"/>
      <c r="C294" s="140"/>
      <c r="D294" s="140"/>
      <c r="E294" s="140"/>
      <c r="F294" s="140"/>
      <c r="G294" s="140"/>
      <c r="H294" s="140"/>
      <c r="I294" s="130"/>
      <c r="J294" s="130"/>
      <c r="K294" s="140"/>
    </row>
    <row r="295" spans="2:11">
      <c r="B295" s="129"/>
      <c r="C295" s="140"/>
      <c r="D295" s="140"/>
      <c r="E295" s="140"/>
      <c r="F295" s="140"/>
      <c r="G295" s="140"/>
      <c r="H295" s="140"/>
      <c r="I295" s="130"/>
      <c r="J295" s="130"/>
      <c r="K295" s="140"/>
    </row>
    <row r="296" spans="2:11">
      <c r="B296" s="129"/>
      <c r="C296" s="140"/>
      <c r="D296" s="140"/>
      <c r="E296" s="140"/>
      <c r="F296" s="140"/>
      <c r="G296" s="140"/>
      <c r="H296" s="140"/>
      <c r="I296" s="130"/>
      <c r="J296" s="130"/>
      <c r="K296" s="140"/>
    </row>
    <row r="297" spans="2:11">
      <c r="B297" s="129"/>
      <c r="C297" s="140"/>
      <c r="D297" s="140"/>
      <c r="E297" s="140"/>
      <c r="F297" s="140"/>
      <c r="G297" s="140"/>
      <c r="H297" s="140"/>
      <c r="I297" s="130"/>
      <c r="J297" s="130"/>
      <c r="K297" s="140"/>
    </row>
    <row r="298" spans="2:11">
      <c r="B298" s="129"/>
      <c r="C298" s="140"/>
      <c r="D298" s="140"/>
      <c r="E298" s="140"/>
      <c r="F298" s="140"/>
      <c r="G298" s="140"/>
      <c r="H298" s="140"/>
      <c r="I298" s="130"/>
      <c r="J298" s="130"/>
      <c r="K298" s="140"/>
    </row>
    <row r="299" spans="2:11">
      <c r="B299" s="129"/>
      <c r="C299" s="140"/>
      <c r="D299" s="140"/>
      <c r="E299" s="140"/>
      <c r="F299" s="140"/>
      <c r="G299" s="140"/>
      <c r="H299" s="140"/>
      <c r="I299" s="130"/>
      <c r="J299" s="130"/>
      <c r="K299" s="140"/>
    </row>
    <row r="300" spans="2:11">
      <c r="B300" s="129"/>
      <c r="C300" s="140"/>
      <c r="D300" s="140"/>
      <c r="E300" s="140"/>
      <c r="F300" s="140"/>
      <c r="G300" s="140"/>
      <c r="H300" s="140"/>
      <c r="I300" s="130"/>
      <c r="J300" s="130"/>
      <c r="K300" s="140"/>
    </row>
    <row r="301" spans="2:11">
      <c r="B301" s="129"/>
      <c r="C301" s="140"/>
      <c r="D301" s="140"/>
      <c r="E301" s="140"/>
      <c r="F301" s="140"/>
      <c r="G301" s="140"/>
      <c r="H301" s="140"/>
      <c r="I301" s="130"/>
      <c r="J301" s="130"/>
      <c r="K301" s="140"/>
    </row>
    <row r="302" spans="2:11">
      <c r="B302" s="129"/>
      <c r="C302" s="140"/>
      <c r="D302" s="140"/>
      <c r="E302" s="140"/>
      <c r="F302" s="140"/>
      <c r="G302" s="140"/>
      <c r="H302" s="140"/>
      <c r="I302" s="130"/>
      <c r="J302" s="130"/>
      <c r="K302" s="140"/>
    </row>
    <row r="303" spans="2:11">
      <c r="B303" s="129"/>
      <c r="C303" s="140"/>
      <c r="D303" s="140"/>
      <c r="E303" s="140"/>
      <c r="F303" s="140"/>
      <c r="G303" s="140"/>
      <c r="H303" s="140"/>
      <c r="I303" s="130"/>
      <c r="J303" s="130"/>
      <c r="K303" s="140"/>
    </row>
    <row r="304" spans="2:11">
      <c r="B304" s="129"/>
      <c r="C304" s="140"/>
      <c r="D304" s="140"/>
      <c r="E304" s="140"/>
      <c r="F304" s="140"/>
      <c r="G304" s="140"/>
      <c r="H304" s="140"/>
      <c r="I304" s="130"/>
      <c r="J304" s="130"/>
      <c r="K304" s="140"/>
    </row>
    <row r="305" spans="2:11">
      <c r="B305" s="129"/>
      <c r="C305" s="140"/>
      <c r="D305" s="140"/>
      <c r="E305" s="140"/>
      <c r="F305" s="140"/>
      <c r="G305" s="140"/>
      <c r="H305" s="140"/>
      <c r="I305" s="130"/>
      <c r="J305" s="130"/>
      <c r="K305" s="140"/>
    </row>
    <row r="306" spans="2:11">
      <c r="B306" s="129"/>
      <c r="C306" s="140"/>
      <c r="D306" s="140"/>
      <c r="E306" s="140"/>
      <c r="F306" s="140"/>
      <c r="G306" s="140"/>
      <c r="H306" s="140"/>
      <c r="I306" s="130"/>
      <c r="J306" s="130"/>
      <c r="K306" s="140"/>
    </row>
    <row r="307" spans="2:11">
      <c r="B307" s="129"/>
      <c r="C307" s="140"/>
      <c r="D307" s="140"/>
      <c r="E307" s="140"/>
      <c r="F307" s="140"/>
      <c r="G307" s="140"/>
      <c r="H307" s="140"/>
      <c r="I307" s="130"/>
      <c r="J307" s="130"/>
      <c r="K307" s="140"/>
    </row>
    <row r="308" spans="2:11">
      <c r="B308" s="129"/>
      <c r="C308" s="140"/>
      <c r="D308" s="140"/>
      <c r="E308" s="140"/>
      <c r="F308" s="140"/>
      <c r="G308" s="140"/>
      <c r="H308" s="140"/>
      <c r="I308" s="130"/>
      <c r="J308" s="130"/>
      <c r="K308" s="140"/>
    </row>
    <row r="309" spans="2:11">
      <c r="B309" s="129"/>
      <c r="C309" s="140"/>
      <c r="D309" s="140"/>
      <c r="E309" s="140"/>
      <c r="F309" s="140"/>
      <c r="G309" s="140"/>
      <c r="H309" s="140"/>
      <c r="I309" s="130"/>
      <c r="J309" s="130"/>
      <c r="K309" s="140"/>
    </row>
    <row r="310" spans="2:11">
      <c r="B310" s="129"/>
      <c r="C310" s="140"/>
      <c r="D310" s="140"/>
      <c r="E310" s="140"/>
      <c r="F310" s="140"/>
      <c r="G310" s="140"/>
      <c r="H310" s="140"/>
      <c r="I310" s="130"/>
      <c r="J310" s="130"/>
      <c r="K310" s="140"/>
    </row>
    <row r="311" spans="2:11">
      <c r="B311" s="129"/>
      <c r="C311" s="140"/>
      <c r="D311" s="140"/>
      <c r="E311" s="140"/>
      <c r="F311" s="140"/>
      <c r="G311" s="140"/>
      <c r="H311" s="140"/>
      <c r="I311" s="130"/>
      <c r="J311" s="130"/>
      <c r="K311" s="140"/>
    </row>
    <row r="312" spans="2:11">
      <c r="B312" s="129"/>
      <c r="C312" s="140"/>
      <c r="D312" s="140"/>
      <c r="E312" s="140"/>
      <c r="F312" s="140"/>
      <c r="G312" s="140"/>
      <c r="H312" s="140"/>
      <c r="I312" s="130"/>
      <c r="J312" s="130"/>
      <c r="K312" s="140"/>
    </row>
    <row r="313" spans="2:11">
      <c r="B313" s="129"/>
      <c r="C313" s="140"/>
      <c r="D313" s="140"/>
      <c r="E313" s="140"/>
      <c r="F313" s="140"/>
      <c r="G313" s="140"/>
      <c r="H313" s="140"/>
      <c r="I313" s="130"/>
      <c r="J313" s="130"/>
      <c r="K313" s="140"/>
    </row>
    <row r="314" spans="2:11">
      <c r="B314" s="129"/>
      <c r="C314" s="140"/>
      <c r="D314" s="140"/>
      <c r="E314" s="140"/>
      <c r="F314" s="140"/>
      <c r="G314" s="140"/>
      <c r="H314" s="140"/>
      <c r="I314" s="130"/>
      <c r="J314" s="130"/>
      <c r="K314" s="140"/>
    </row>
    <row r="315" spans="2:11">
      <c r="B315" s="129"/>
      <c r="C315" s="140"/>
      <c r="D315" s="140"/>
      <c r="E315" s="140"/>
      <c r="F315" s="140"/>
      <c r="G315" s="140"/>
      <c r="H315" s="140"/>
      <c r="I315" s="130"/>
      <c r="J315" s="130"/>
      <c r="K315" s="140"/>
    </row>
    <row r="316" spans="2:11">
      <c r="B316" s="129"/>
      <c r="C316" s="140"/>
      <c r="D316" s="140"/>
      <c r="E316" s="140"/>
      <c r="F316" s="140"/>
      <c r="G316" s="140"/>
      <c r="H316" s="140"/>
      <c r="I316" s="130"/>
      <c r="J316" s="130"/>
      <c r="K316" s="140"/>
    </row>
    <row r="317" spans="2:11">
      <c r="B317" s="129"/>
      <c r="C317" s="140"/>
      <c r="D317" s="140"/>
      <c r="E317" s="140"/>
      <c r="F317" s="140"/>
      <c r="G317" s="140"/>
      <c r="H317" s="140"/>
      <c r="I317" s="130"/>
      <c r="J317" s="130"/>
      <c r="K317" s="140"/>
    </row>
    <row r="318" spans="2:11">
      <c r="B318" s="129"/>
      <c r="C318" s="140"/>
      <c r="D318" s="140"/>
      <c r="E318" s="140"/>
      <c r="F318" s="140"/>
      <c r="G318" s="140"/>
      <c r="H318" s="140"/>
      <c r="I318" s="130"/>
      <c r="J318" s="130"/>
      <c r="K318" s="140"/>
    </row>
    <row r="319" spans="2:11">
      <c r="B319" s="129"/>
      <c r="C319" s="140"/>
      <c r="D319" s="140"/>
      <c r="E319" s="140"/>
      <c r="F319" s="140"/>
      <c r="G319" s="140"/>
      <c r="H319" s="140"/>
      <c r="I319" s="130"/>
      <c r="J319" s="130"/>
      <c r="K319" s="140"/>
    </row>
    <row r="320" spans="2:11">
      <c r="B320" s="129"/>
      <c r="C320" s="140"/>
      <c r="D320" s="140"/>
      <c r="E320" s="140"/>
      <c r="F320" s="140"/>
      <c r="G320" s="140"/>
      <c r="H320" s="140"/>
      <c r="I320" s="130"/>
      <c r="J320" s="130"/>
      <c r="K320" s="140"/>
    </row>
    <row r="321" spans="2:11">
      <c r="B321" s="129"/>
      <c r="C321" s="140"/>
      <c r="D321" s="140"/>
      <c r="E321" s="140"/>
      <c r="F321" s="140"/>
      <c r="G321" s="140"/>
      <c r="H321" s="140"/>
      <c r="I321" s="130"/>
      <c r="J321" s="130"/>
      <c r="K321" s="140"/>
    </row>
    <row r="322" spans="2:11">
      <c r="B322" s="129"/>
      <c r="C322" s="140"/>
      <c r="D322" s="140"/>
      <c r="E322" s="140"/>
      <c r="F322" s="140"/>
      <c r="G322" s="140"/>
      <c r="H322" s="140"/>
      <c r="I322" s="130"/>
      <c r="J322" s="130"/>
      <c r="K322" s="140"/>
    </row>
    <row r="323" spans="2:11">
      <c r="B323" s="129"/>
      <c r="C323" s="140"/>
      <c r="D323" s="140"/>
      <c r="E323" s="140"/>
      <c r="F323" s="140"/>
      <c r="G323" s="140"/>
      <c r="H323" s="140"/>
      <c r="I323" s="130"/>
      <c r="J323" s="130"/>
      <c r="K323" s="140"/>
    </row>
    <row r="324" spans="2:11">
      <c r="B324" s="129"/>
      <c r="C324" s="140"/>
      <c r="D324" s="140"/>
      <c r="E324" s="140"/>
      <c r="F324" s="140"/>
      <c r="G324" s="140"/>
      <c r="H324" s="140"/>
      <c r="I324" s="130"/>
      <c r="J324" s="130"/>
      <c r="K324" s="140"/>
    </row>
    <row r="325" spans="2:11">
      <c r="B325" s="129"/>
      <c r="C325" s="140"/>
      <c r="D325" s="140"/>
      <c r="E325" s="140"/>
      <c r="F325" s="140"/>
      <c r="G325" s="140"/>
      <c r="H325" s="140"/>
      <c r="I325" s="130"/>
      <c r="J325" s="130"/>
      <c r="K325" s="140"/>
    </row>
    <row r="326" spans="2:11">
      <c r="B326" s="129"/>
      <c r="C326" s="140"/>
      <c r="D326" s="140"/>
      <c r="E326" s="140"/>
      <c r="F326" s="140"/>
      <c r="G326" s="140"/>
      <c r="H326" s="140"/>
      <c r="I326" s="130"/>
      <c r="J326" s="130"/>
      <c r="K326" s="140"/>
    </row>
    <row r="327" spans="2:11">
      <c r="B327" s="129"/>
      <c r="C327" s="140"/>
      <c r="D327" s="140"/>
      <c r="E327" s="140"/>
      <c r="F327" s="140"/>
      <c r="G327" s="140"/>
      <c r="H327" s="140"/>
      <c r="I327" s="130"/>
      <c r="J327" s="130"/>
      <c r="K327" s="140"/>
    </row>
    <row r="328" spans="2:11">
      <c r="B328" s="129"/>
      <c r="C328" s="140"/>
      <c r="D328" s="140"/>
      <c r="E328" s="140"/>
      <c r="F328" s="140"/>
      <c r="G328" s="140"/>
      <c r="H328" s="140"/>
      <c r="I328" s="130"/>
      <c r="J328" s="130"/>
      <c r="K328" s="140"/>
    </row>
    <row r="329" spans="2:11">
      <c r="B329" s="129"/>
      <c r="C329" s="140"/>
      <c r="D329" s="140"/>
      <c r="E329" s="140"/>
      <c r="F329" s="140"/>
      <c r="G329" s="140"/>
      <c r="H329" s="140"/>
      <c r="I329" s="130"/>
      <c r="J329" s="130"/>
      <c r="K329" s="140"/>
    </row>
    <row r="330" spans="2:11">
      <c r="B330" s="129"/>
      <c r="C330" s="140"/>
      <c r="D330" s="140"/>
      <c r="E330" s="140"/>
      <c r="F330" s="140"/>
      <c r="G330" s="140"/>
      <c r="H330" s="140"/>
      <c r="I330" s="130"/>
      <c r="J330" s="130"/>
      <c r="K330" s="140"/>
    </row>
    <row r="331" spans="2:11">
      <c r="B331" s="129"/>
      <c r="C331" s="140"/>
      <c r="D331" s="140"/>
      <c r="E331" s="140"/>
      <c r="F331" s="140"/>
      <c r="G331" s="140"/>
      <c r="H331" s="140"/>
      <c r="I331" s="130"/>
      <c r="J331" s="130"/>
      <c r="K331" s="140"/>
    </row>
    <row r="332" spans="2:11">
      <c r="B332" s="129"/>
      <c r="C332" s="140"/>
      <c r="D332" s="140"/>
      <c r="E332" s="140"/>
      <c r="F332" s="140"/>
      <c r="G332" s="140"/>
      <c r="H332" s="140"/>
      <c r="I332" s="130"/>
      <c r="J332" s="130"/>
      <c r="K332" s="140"/>
    </row>
    <row r="333" spans="2:11">
      <c r="B333" s="129"/>
      <c r="C333" s="140"/>
      <c r="D333" s="140"/>
      <c r="E333" s="140"/>
      <c r="F333" s="140"/>
      <c r="G333" s="140"/>
      <c r="H333" s="140"/>
      <c r="I333" s="130"/>
      <c r="J333" s="130"/>
      <c r="K333" s="140"/>
    </row>
    <row r="334" spans="2:11">
      <c r="B334" s="129"/>
      <c r="C334" s="140"/>
      <c r="D334" s="140"/>
      <c r="E334" s="140"/>
      <c r="F334" s="140"/>
      <c r="G334" s="140"/>
      <c r="H334" s="140"/>
      <c r="I334" s="130"/>
      <c r="J334" s="130"/>
      <c r="K334" s="140"/>
    </row>
    <row r="335" spans="2:11">
      <c r="B335" s="129"/>
      <c r="C335" s="140"/>
      <c r="D335" s="140"/>
      <c r="E335" s="140"/>
      <c r="F335" s="140"/>
      <c r="G335" s="140"/>
      <c r="H335" s="140"/>
      <c r="I335" s="130"/>
      <c r="J335" s="130"/>
      <c r="K335" s="140"/>
    </row>
    <row r="336" spans="2:11">
      <c r="B336" s="129"/>
      <c r="C336" s="140"/>
      <c r="D336" s="140"/>
      <c r="E336" s="140"/>
      <c r="F336" s="140"/>
      <c r="G336" s="140"/>
      <c r="H336" s="140"/>
      <c r="I336" s="130"/>
      <c r="J336" s="130"/>
      <c r="K336" s="140"/>
    </row>
    <row r="337" spans="2:11">
      <c r="B337" s="129"/>
      <c r="C337" s="140"/>
      <c r="D337" s="140"/>
      <c r="E337" s="140"/>
      <c r="F337" s="140"/>
      <c r="G337" s="140"/>
      <c r="H337" s="140"/>
      <c r="I337" s="130"/>
      <c r="J337" s="130"/>
      <c r="K337" s="140"/>
    </row>
    <row r="338" spans="2:11">
      <c r="B338" s="129"/>
      <c r="C338" s="140"/>
      <c r="D338" s="140"/>
      <c r="E338" s="140"/>
      <c r="F338" s="140"/>
      <c r="G338" s="140"/>
      <c r="H338" s="140"/>
      <c r="I338" s="130"/>
      <c r="J338" s="130"/>
      <c r="K338" s="140"/>
    </row>
    <row r="339" spans="2:11">
      <c r="B339" s="129"/>
      <c r="C339" s="140"/>
      <c r="D339" s="140"/>
      <c r="E339" s="140"/>
      <c r="F339" s="140"/>
      <c r="G339" s="140"/>
      <c r="H339" s="140"/>
      <c r="I339" s="130"/>
      <c r="J339" s="130"/>
      <c r="K339" s="140"/>
    </row>
    <row r="340" spans="2:11">
      <c r="B340" s="129"/>
      <c r="C340" s="140"/>
      <c r="D340" s="140"/>
      <c r="E340" s="140"/>
      <c r="F340" s="140"/>
      <c r="G340" s="140"/>
      <c r="H340" s="140"/>
      <c r="I340" s="130"/>
      <c r="J340" s="130"/>
      <c r="K340" s="140"/>
    </row>
    <row r="341" spans="2:11">
      <c r="B341" s="129"/>
      <c r="C341" s="140"/>
      <c r="D341" s="140"/>
      <c r="E341" s="140"/>
      <c r="F341" s="140"/>
      <c r="G341" s="140"/>
      <c r="H341" s="140"/>
      <c r="I341" s="130"/>
      <c r="J341" s="130"/>
      <c r="K341" s="140"/>
    </row>
    <row r="342" spans="2:11">
      <c r="B342" s="129"/>
      <c r="C342" s="140"/>
      <c r="D342" s="140"/>
      <c r="E342" s="140"/>
      <c r="F342" s="140"/>
      <c r="G342" s="140"/>
      <c r="H342" s="140"/>
      <c r="I342" s="130"/>
      <c r="J342" s="130"/>
      <c r="K342" s="140"/>
    </row>
    <row r="343" spans="2:11">
      <c r="B343" s="129"/>
      <c r="C343" s="140"/>
      <c r="D343" s="140"/>
      <c r="E343" s="140"/>
      <c r="F343" s="140"/>
      <c r="G343" s="140"/>
      <c r="H343" s="140"/>
      <c r="I343" s="130"/>
      <c r="J343" s="130"/>
      <c r="K343" s="140"/>
    </row>
    <row r="344" spans="2:11">
      <c r="B344" s="129"/>
      <c r="C344" s="140"/>
      <c r="D344" s="140"/>
      <c r="E344" s="140"/>
      <c r="F344" s="140"/>
      <c r="G344" s="140"/>
      <c r="H344" s="140"/>
      <c r="I344" s="130"/>
      <c r="J344" s="130"/>
      <c r="K344" s="140"/>
    </row>
    <row r="345" spans="2:11">
      <c r="B345" s="129"/>
      <c r="C345" s="140"/>
      <c r="D345" s="140"/>
      <c r="E345" s="140"/>
      <c r="F345" s="140"/>
      <c r="G345" s="140"/>
      <c r="H345" s="140"/>
      <c r="I345" s="130"/>
      <c r="J345" s="130"/>
      <c r="K345" s="140"/>
    </row>
    <row r="346" spans="2:11">
      <c r="B346" s="129"/>
      <c r="C346" s="140"/>
      <c r="D346" s="140"/>
      <c r="E346" s="140"/>
      <c r="F346" s="140"/>
      <c r="G346" s="140"/>
      <c r="H346" s="140"/>
      <c r="I346" s="130"/>
      <c r="J346" s="130"/>
      <c r="K346" s="140"/>
    </row>
    <row r="347" spans="2:11">
      <c r="B347" s="129"/>
      <c r="C347" s="140"/>
      <c r="D347" s="140"/>
      <c r="E347" s="140"/>
      <c r="F347" s="140"/>
      <c r="G347" s="140"/>
      <c r="H347" s="140"/>
      <c r="I347" s="130"/>
      <c r="J347" s="130"/>
      <c r="K347" s="140"/>
    </row>
    <row r="348" spans="2:11">
      <c r="B348" s="129"/>
      <c r="C348" s="140"/>
      <c r="D348" s="140"/>
      <c r="E348" s="140"/>
      <c r="F348" s="140"/>
      <c r="G348" s="140"/>
      <c r="H348" s="140"/>
      <c r="I348" s="130"/>
      <c r="J348" s="130"/>
      <c r="K348" s="140"/>
    </row>
    <row r="349" spans="2:11">
      <c r="B349" s="129"/>
      <c r="C349" s="140"/>
      <c r="D349" s="140"/>
      <c r="E349" s="140"/>
      <c r="F349" s="140"/>
      <c r="G349" s="140"/>
      <c r="H349" s="140"/>
      <c r="I349" s="130"/>
      <c r="J349" s="130"/>
      <c r="K349" s="140"/>
    </row>
    <row r="350" spans="2:11">
      <c r="B350" s="129"/>
      <c r="C350" s="140"/>
      <c r="D350" s="140"/>
      <c r="E350" s="140"/>
      <c r="F350" s="140"/>
      <c r="G350" s="140"/>
      <c r="H350" s="140"/>
      <c r="I350" s="130"/>
      <c r="J350" s="130"/>
      <c r="K350" s="140"/>
    </row>
    <row r="351" spans="2:11">
      <c r="B351" s="129"/>
      <c r="C351" s="140"/>
      <c r="D351" s="140"/>
      <c r="E351" s="140"/>
      <c r="F351" s="140"/>
      <c r="G351" s="140"/>
      <c r="H351" s="140"/>
      <c r="I351" s="130"/>
      <c r="J351" s="130"/>
      <c r="K351" s="140"/>
    </row>
    <row r="352" spans="2:11">
      <c r="B352" s="129"/>
      <c r="C352" s="140"/>
      <c r="D352" s="140"/>
      <c r="E352" s="140"/>
      <c r="F352" s="140"/>
      <c r="G352" s="140"/>
      <c r="H352" s="140"/>
      <c r="I352" s="130"/>
      <c r="J352" s="130"/>
      <c r="K352" s="140"/>
    </row>
    <row r="353" spans="2:11">
      <c r="B353" s="129"/>
      <c r="C353" s="140"/>
      <c r="D353" s="140"/>
      <c r="E353" s="140"/>
      <c r="F353" s="140"/>
      <c r="G353" s="140"/>
      <c r="H353" s="140"/>
      <c r="I353" s="130"/>
      <c r="J353" s="130"/>
      <c r="K353" s="140"/>
    </row>
    <row r="354" spans="2:11">
      <c r="B354" s="129"/>
      <c r="C354" s="140"/>
      <c r="D354" s="140"/>
      <c r="E354" s="140"/>
      <c r="F354" s="140"/>
      <c r="G354" s="140"/>
      <c r="H354" s="140"/>
      <c r="I354" s="130"/>
      <c r="J354" s="130"/>
      <c r="K354" s="140"/>
    </row>
    <row r="355" spans="2:11">
      <c r="B355" s="129"/>
      <c r="C355" s="140"/>
      <c r="D355" s="140"/>
      <c r="E355" s="140"/>
      <c r="F355" s="140"/>
      <c r="G355" s="140"/>
      <c r="H355" s="140"/>
      <c r="I355" s="130"/>
      <c r="J355" s="130"/>
      <c r="K355" s="140"/>
    </row>
    <row r="356" spans="2:11">
      <c r="B356" s="129"/>
      <c r="C356" s="140"/>
      <c r="D356" s="140"/>
      <c r="E356" s="140"/>
      <c r="F356" s="140"/>
      <c r="G356" s="140"/>
      <c r="H356" s="140"/>
      <c r="I356" s="130"/>
      <c r="J356" s="130"/>
      <c r="K356" s="140"/>
    </row>
    <row r="357" spans="2:11">
      <c r="B357" s="129"/>
      <c r="C357" s="140"/>
      <c r="D357" s="140"/>
      <c r="E357" s="140"/>
      <c r="F357" s="140"/>
      <c r="G357" s="140"/>
      <c r="H357" s="140"/>
      <c r="I357" s="130"/>
      <c r="J357" s="130"/>
      <c r="K357" s="140"/>
    </row>
    <row r="358" spans="2:11">
      <c r="B358" s="129"/>
      <c r="C358" s="140"/>
      <c r="D358" s="140"/>
      <c r="E358" s="140"/>
      <c r="F358" s="140"/>
      <c r="G358" s="140"/>
      <c r="H358" s="140"/>
      <c r="I358" s="130"/>
      <c r="J358" s="130"/>
      <c r="K358" s="140"/>
    </row>
    <row r="359" spans="2:11">
      <c r="B359" s="129"/>
      <c r="C359" s="140"/>
      <c r="D359" s="140"/>
      <c r="E359" s="140"/>
      <c r="F359" s="140"/>
      <c r="G359" s="140"/>
      <c r="H359" s="140"/>
      <c r="I359" s="130"/>
      <c r="J359" s="130"/>
      <c r="K359" s="140"/>
    </row>
    <row r="360" spans="2:11">
      <c r="B360" s="129"/>
      <c r="C360" s="140"/>
      <c r="D360" s="140"/>
      <c r="E360" s="140"/>
      <c r="F360" s="140"/>
      <c r="G360" s="140"/>
      <c r="H360" s="140"/>
      <c r="I360" s="130"/>
      <c r="J360" s="130"/>
      <c r="K360" s="140"/>
    </row>
    <row r="361" spans="2:11">
      <c r="B361" s="129"/>
      <c r="C361" s="140"/>
      <c r="D361" s="140"/>
      <c r="E361" s="140"/>
      <c r="F361" s="140"/>
      <c r="G361" s="140"/>
      <c r="H361" s="140"/>
      <c r="I361" s="130"/>
      <c r="J361" s="130"/>
      <c r="K361" s="140"/>
    </row>
    <row r="362" spans="2:11">
      <c r="B362" s="129"/>
      <c r="C362" s="140"/>
      <c r="D362" s="140"/>
      <c r="E362" s="140"/>
      <c r="F362" s="140"/>
      <c r="G362" s="140"/>
      <c r="H362" s="140"/>
      <c r="I362" s="130"/>
      <c r="J362" s="130"/>
      <c r="K362" s="140"/>
    </row>
    <row r="363" spans="2:11">
      <c r="B363" s="129"/>
      <c r="C363" s="140"/>
      <c r="D363" s="140"/>
      <c r="E363" s="140"/>
      <c r="F363" s="140"/>
      <c r="G363" s="140"/>
      <c r="H363" s="140"/>
      <c r="I363" s="130"/>
      <c r="J363" s="130"/>
      <c r="K363" s="140"/>
    </row>
    <row r="364" spans="2:11">
      <c r="B364" s="129"/>
      <c r="C364" s="140"/>
      <c r="D364" s="140"/>
      <c r="E364" s="140"/>
      <c r="F364" s="140"/>
      <c r="G364" s="140"/>
      <c r="H364" s="140"/>
      <c r="I364" s="130"/>
      <c r="J364" s="130"/>
      <c r="K364" s="140"/>
    </row>
    <row r="365" spans="2:11">
      <c r="B365" s="129"/>
      <c r="C365" s="140"/>
      <c r="D365" s="140"/>
      <c r="E365" s="140"/>
      <c r="F365" s="140"/>
      <c r="G365" s="140"/>
      <c r="H365" s="140"/>
      <c r="I365" s="130"/>
      <c r="J365" s="130"/>
      <c r="K365" s="140"/>
    </row>
    <row r="366" spans="2:11">
      <c r="B366" s="129"/>
      <c r="C366" s="140"/>
      <c r="D366" s="140"/>
      <c r="E366" s="140"/>
      <c r="F366" s="140"/>
      <c r="G366" s="140"/>
      <c r="H366" s="140"/>
      <c r="I366" s="130"/>
      <c r="J366" s="130"/>
      <c r="K366" s="140"/>
    </row>
    <row r="367" spans="2:11">
      <c r="B367" s="129"/>
      <c r="C367" s="140"/>
      <c r="D367" s="140"/>
      <c r="E367" s="140"/>
      <c r="F367" s="140"/>
      <c r="G367" s="140"/>
      <c r="H367" s="140"/>
      <c r="I367" s="130"/>
      <c r="J367" s="130"/>
      <c r="K367" s="140"/>
    </row>
    <row r="368" spans="2:11">
      <c r="B368" s="129"/>
      <c r="C368" s="140"/>
      <c r="D368" s="140"/>
      <c r="E368" s="140"/>
      <c r="F368" s="140"/>
      <c r="G368" s="140"/>
      <c r="H368" s="140"/>
      <c r="I368" s="130"/>
      <c r="J368" s="130"/>
      <c r="K368" s="140"/>
    </row>
    <row r="369" spans="2:11">
      <c r="B369" s="129"/>
      <c r="C369" s="140"/>
      <c r="D369" s="140"/>
      <c r="E369" s="140"/>
      <c r="F369" s="140"/>
      <c r="G369" s="140"/>
      <c r="H369" s="140"/>
      <c r="I369" s="130"/>
      <c r="J369" s="130"/>
      <c r="K369" s="140"/>
    </row>
    <row r="370" spans="2:11">
      <c r="B370" s="129"/>
      <c r="C370" s="140"/>
      <c r="D370" s="140"/>
      <c r="E370" s="140"/>
      <c r="F370" s="140"/>
      <c r="G370" s="140"/>
      <c r="H370" s="140"/>
      <c r="I370" s="130"/>
      <c r="J370" s="130"/>
      <c r="K370" s="140"/>
    </row>
    <row r="371" spans="2:11">
      <c r="B371" s="129"/>
      <c r="C371" s="140"/>
      <c r="D371" s="140"/>
      <c r="E371" s="140"/>
      <c r="F371" s="140"/>
      <c r="G371" s="140"/>
      <c r="H371" s="140"/>
      <c r="I371" s="130"/>
      <c r="J371" s="130"/>
      <c r="K371" s="140"/>
    </row>
    <row r="372" spans="2:11">
      <c r="B372" s="129"/>
      <c r="C372" s="140"/>
      <c r="D372" s="140"/>
      <c r="E372" s="140"/>
      <c r="F372" s="140"/>
      <c r="G372" s="140"/>
      <c r="H372" s="140"/>
      <c r="I372" s="130"/>
      <c r="J372" s="130"/>
      <c r="K372" s="140"/>
    </row>
    <row r="373" spans="2:11">
      <c r="B373" s="129"/>
      <c r="C373" s="140"/>
      <c r="D373" s="140"/>
      <c r="E373" s="140"/>
      <c r="F373" s="140"/>
      <c r="G373" s="140"/>
      <c r="H373" s="140"/>
      <c r="I373" s="130"/>
      <c r="J373" s="130"/>
      <c r="K373" s="140"/>
    </row>
    <row r="374" spans="2:11">
      <c r="B374" s="129"/>
      <c r="C374" s="140"/>
      <c r="D374" s="140"/>
      <c r="E374" s="140"/>
      <c r="F374" s="140"/>
      <c r="G374" s="140"/>
      <c r="H374" s="140"/>
      <c r="I374" s="130"/>
      <c r="J374" s="130"/>
      <c r="K374" s="140"/>
    </row>
    <row r="375" spans="2:11">
      <c r="B375" s="129"/>
      <c r="C375" s="140"/>
      <c r="D375" s="140"/>
      <c r="E375" s="140"/>
      <c r="F375" s="140"/>
      <c r="G375" s="140"/>
      <c r="H375" s="140"/>
      <c r="I375" s="130"/>
      <c r="J375" s="130"/>
      <c r="K375" s="140"/>
    </row>
    <row r="376" spans="2:11">
      <c r="B376" s="129"/>
      <c r="C376" s="140"/>
      <c r="D376" s="140"/>
      <c r="E376" s="140"/>
      <c r="F376" s="140"/>
      <c r="G376" s="140"/>
      <c r="H376" s="140"/>
      <c r="I376" s="130"/>
      <c r="J376" s="130"/>
      <c r="K376" s="140"/>
    </row>
    <row r="377" spans="2:11">
      <c r="B377" s="129"/>
      <c r="C377" s="140"/>
      <c r="D377" s="140"/>
      <c r="E377" s="140"/>
      <c r="F377" s="140"/>
      <c r="G377" s="140"/>
      <c r="H377" s="140"/>
      <c r="I377" s="130"/>
      <c r="J377" s="130"/>
      <c r="K377" s="140"/>
    </row>
    <row r="378" spans="2:11">
      <c r="B378" s="129"/>
      <c r="C378" s="140"/>
      <c r="D378" s="140"/>
      <c r="E378" s="140"/>
      <c r="F378" s="140"/>
      <c r="G378" s="140"/>
      <c r="H378" s="140"/>
      <c r="I378" s="130"/>
      <c r="J378" s="130"/>
      <c r="K378" s="140"/>
    </row>
    <row r="379" spans="2:11">
      <c r="B379" s="129"/>
      <c r="C379" s="140"/>
      <c r="D379" s="140"/>
      <c r="E379" s="140"/>
      <c r="F379" s="140"/>
      <c r="G379" s="140"/>
      <c r="H379" s="140"/>
      <c r="I379" s="130"/>
      <c r="J379" s="130"/>
      <c r="K379" s="140"/>
    </row>
    <row r="380" spans="2:11">
      <c r="B380" s="129"/>
      <c r="C380" s="140"/>
      <c r="D380" s="140"/>
      <c r="E380" s="140"/>
      <c r="F380" s="140"/>
      <c r="G380" s="140"/>
      <c r="H380" s="140"/>
      <c r="I380" s="130"/>
      <c r="J380" s="130"/>
      <c r="K380" s="140"/>
    </row>
    <row r="381" spans="2:11">
      <c r="B381" s="129"/>
      <c r="C381" s="140"/>
      <c r="D381" s="140"/>
      <c r="E381" s="140"/>
      <c r="F381" s="140"/>
      <c r="G381" s="140"/>
      <c r="H381" s="140"/>
      <c r="I381" s="130"/>
      <c r="J381" s="130"/>
      <c r="K381" s="140"/>
    </row>
    <row r="382" spans="2:11">
      <c r="B382" s="129"/>
      <c r="C382" s="140"/>
      <c r="D382" s="140"/>
      <c r="E382" s="140"/>
      <c r="F382" s="140"/>
      <c r="G382" s="140"/>
      <c r="H382" s="140"/>
      <c r="I382" s="130"/>
      <c r="J382" s="130"/>
      <c r="K382" s="140"/>
    </row>
    <row r="383" spans="2:11">
      <c r="B383" s="129"/>
      <c r="C383" s="140"/>
      <c r="D383" s="140"/>
      <c r="E383" s="140"/>
      <c r="F383" s="140"/>
      <c r="G383" s="140"/>
      <c r="H383" s="140"/>
      <c r="I383" s="130"/>
      <c r="J383" s="130"/>
      <c r="K383" s="140"/>
    </row>
    <row r="384" spans="2:11">
      <c r="B384" s="129"/>
      <c r="C384" s="140"/>
      <c r="D384" s="140"/>
      <c r="E384" s="140"/>
      <c r="F384" s="140"/>
      <c r="G384" s="140"/>
      <c r="H384" s="140"/>
      <c r="I384" s="130"/>
      <c r="J384" s="130"/>
      <c r="K384" s="140"/>
    </row>
    <row r="385" spans="2:11">
      <c r="B385" s="129"/>
      <c r="C385" s="140"/>
      <c r="D385" s="140"/>
      <c r="E385" s="140"/>
      <c r="F385" s="140"/>
      <c r="G385" s="140"/>
      <c r="H385" s="140"/>
      <c r="I385" s="130"/>
      <c r="J385" s="130"/>
      <c r="K385" s="140"/>
    </row>
    <row r="386" spans="2:11">
      <c r="B386" s="129"/>
      <c r="C386" s="140"/>
      <c r="D386" s="140"/>
      <c r="E386" s="140"/>
      <c r="F386" s="140"/>
      <c r="G386" s="140"/>
      <c r="H386" s="140"/>
      <c r="I386" s="130"/>
      <c r="J386" s="130"/>
      <c r="K386" s="140"/>
    </row>
    <row r="387" spans="2:11">
      <c r="B387" s="129"/>
      <c r="C387" s="140"/>
      <c r="D387" s="140"/>
      <c r="E387" s="140"/>
      <c r="F387" s="140"/>
      <c r="G387" s="140"/>
      <c r="H387" s="140"/>
      <c r="I387" s="130"/>
      <c r="J387" s="130"/>
      <c r="K387" s="140"/>
    </row>
    <row r="388" spans="2:11">
      <c r="B388" s="129"/>
      <c r="C388" s="140"/>
      <c r="D388" s="140"/>
      <c r="E388" s="140"/>
      <c r="F388" s="140"/>
      <c r="G388" s="140"/>
      <c r="H388" s="140"/>
      <c r="I388" s="130"/>
      <c r="J388" s="130"/>
      <c r="K388" s="140"/>
    </row>
    <row r="389" spans="2:11">
      <c r="B389" s="129"/>
      <c r="C389" s="140"/>
      <c r="D389" s="140"/>
      <c r="E389" s="140"/>
      <c r="F389" s="140"/>
      <c r="G389" s="140"/>
      <c r="H389" s="140"/>
      <c r="I389" s="130"/>
      <c r="J389" s="130"/>
      <c r="K389" s="140"/>
    </row>
    <row r="390" spans="2:11">
      <c r="B390" s="129"/>
      <c r="C390" s="140"/>
      <c r="D390" s="140"/>
      <c r="E390" s="140"/>
      <c r="F390" s="140"/>
      <c r="G390" s="140"/>
      <c r="H390" s="140"/>
      <c r="I390" s="130"/>
      <c r="J390" s="130"/>
      <c r="K390" s="140"/>
    </row>
    <row r="391" spans="2:11">
      <c r="B391" s="129"/>
      <c r="C391" s="140"/>
      <c r="D391" s="140"/>
      <c r="E391" s="140"/>
      <c r="F391" s="140"/>
      <c r="G391" s="140"/>
      <c r="H391" s="140"/>
      <c r="I391" s="130"/>
      <c r="J391" s="130"/>
      <c r="K391" s="140"/>
    </row>
    <row r="392" spans="2:11">
      <c r="B392" s="129"/>
      <c r="C392" s="140"/>
      <c r="D392" s="140"/>
      <c r="E392" s="140"/>
      <c r="F392" s="140"/>
      <c r="G392" s="140"/>
      <c r="H392" s="140"/>
      <c r="I392" s="130"/>
      <c r="J392" s="130"/>
      <c r="K392" s="140"/>
    </row>
    <row r="393" spans="2:11">
      <c r="B393" s="129"/>
      <c r="C393" s="140"/>
      <c r="D393" s="140"/>
      <c r="E393" s="140"/>
      <c r="F393" s="140"/>
      <c r="G393" s="140"/>
      <c r="H393" s="140"/>
      <c r="I393" s="130"/>
      <c r="J393" s="130"/>
      <c r="K393" s="140"/>
    </row>
    <row r="394" spans="2:11">
      <c r="B394" s="129"/>
      <c r="C394" s="140"/>
      <c r="D394" s="140"/>
      <c r="E394" s="140"/>
      <c r="F394" s="140"/>
      <c r="G394" s="140"/>
      <c r="H394" s="140"/>
      <c r="I394" s="130"/>
      <c r="J394" s="130"/>
      <c r="K394" s="140"/>
    </row>
    <row r="395" spans="2:11">
      <c r="B395" s="129"/>
      <c r="C395" s="140"/>
      <c r="D395" s="140"/>
      <c r="E395" s="140"/>
      <c r="F395" s="140"/>
      <c r="G395" s="140"/>
      <c r="H395" s="140"/>
      <c r="I395" s="130"/>
      <c r="J395" s="130"/>
      <c r="K395" s="140"/>
    </row>
    <row r="396" spans="2:11">
      <c r="B396" s="129"/>
      <c r="C396" s="140"/>
      <c r="D396" s="140"/>
      <c r="E396" s="140"/>
      <c r="F396" s="140"/>
      <c r="G396" s="140"/>
      <c r="H396" s="140"/>
      <c r="I396" s="130"/>
      <c r="J396" s="130"/>
      <c r="K396" s="140"/>
    </row>
    <row r="397" spans="2:11">
      <c r="B397" s="129"/>
      <c r="C397" s="140"/>
      <c r="D397" s="140"/>
      <c r="E397" s="140"/>
      <c r="F397" s="140"/>
      <c r="G397" s="140"/>
      <c r="H397" s="140"/>
      <c r="I397" s="130"/>
      <c r="J397" s="130"/>
      <c r="K397" s="140"/>
    </row>
    <row r="398" spans="2:11">
      <c r="B398" s="129"/>
      <c r="C398" s="140"/>
      <c r="D398" s="140"/>
      <c r="E398" s="140"/>
      <c r="F398" s="140"/>
      <c r="G398" s="140"/>
      <c r="H398" s="140"/>
      <c r="I398" s="130"/>
      <c r="J398" s="130"/>
      <c r="K398" s="140"/>
    </row>
    <row r="399" spans="2:11">
      <c r="B399" s="129"/>
      <c r="C399" s="140"/>
      <c r="D399" s="140"/>
      <c r="E399" s="140"/>
      <c r="F399" s="140"/>
      <c r="G399" s="140"/>
      <c r="H399" s="140"/>
      <c r="I399" s="130"/>
      <c r="J399" s="130"/>
      <c r="K399" s="140"/>
    </row>
    <row r="400" spans="2:11">
      <c r="B400" s="129"/>
      <c r="C400" s="140"/>
      <c r="D400" s="140"/>
      <c r="E400" s="140"/>
      <c r="F400" s="140"/>
      <c r="G400" s="140"/>
      <c r="H400" s="140"/>
      <c r="I400" s="130"/>
      <c r="J400" s="130"/>
      <c r="K400" s="140"/>
    </row>
    <row r="401" spans="2:11">
      <c r="B401" s="129"/>
      <c r="C401" s="140"/>
      <c r="D401" s="140"/>
      <c r="E401" s="140"/>
      <c r="F401" s="140"/>
      <c r="G401" s="140"/>
      <c r="H401" s="140"/>
      <c r="I401" s="130"/>
      <c r="J401" s="130"/>
      <c r="K401" s="140"/>
    </row>
    <row r="402" spans="2:11">
      <c r="B402" s="129"/>
      <c r="C402" s="140"/>
      <c r="D402" s="140"/>
      <c r="E402" s="140"/>
      <c r="F402" s="140"/>
      <c r="G402" s="140"/>
      <c r="H402" s="140"/>
      <c r="I402" s="130"/>
      <c r="J402" s="130"/>
      <c r="K402" s="140"/>
    </row>
    <row r="403" spans="2:11">
      <c r="B403" s="129"/>
      <c r="C403" s="140"/>
      <c r="D403" s="140"/>
      <c r="E403" s="140"/>
      <c r="F403" s="140"/>
      <c r="G403" s="140"/>
      <c r="H403" s="140"/>
      <c r="I403" s="130"/>
      <c r="J403" s="130"/>
      <c r="K403" s="140"/>
    </row>
    <row r="404" spans="2:11">
      <c r="B404" s="129"/>
      <c r="C404" s="140"/>
      <c r="D404" s="140"/>
      <c r="E404" s="140"/>
      <c r="F404" s="140"/>
      <c r="G404" s="140"/>
      <c r="H404" s="140"/>
      <c r="I404" s="130"/>
      <c r="J404" s="130"/>
      <c r="K404" s="140"/>
    </row>
    <row r="405" spans="2:11">
      <c r="B405" s="129"/>
      <c r="C405" s="140"/>
      <c r="D405" s="140"/>
      <c r="E405" s="140"/>
      <c r="F405" s="140"/>
      <c r="G405" s="140"/>
      <c r="H405" s="140"/>
      <c r="I405" s="130"/>
      <c r="J405" s="130"/>
      <c r="K405" s="140"/>
    </row>
    <row r="406" spans="2:11">
      <c r="B406" s="129"/>
      <c r="C406" s="140"/>
      <c r="D406" s="140"/>
      <c r="E406" s="140"/>
      <c r="F406" s="140"/>
      <c r="G406" s="140"/>
      <c r="H406" s="140"/>
      <c r="I406" s="130"/>
      <c r="J406" s="130"/>
      <c r="K406" s="140"/>
    </row>
    <row r="407" spans="2:11">
      <c r="B407" s="129"/>
      <c r="C407" s="140"/>
      <c r="D407" s="140"/>
      <c r="E407" s="140"/>
      <c r="F407" s="140"/>
      <c r="G407" s="140"/>
      <c r="H407" s="140"/>
      <c r="I407" s="130"/>
      <c r="J407" s="130"/>
      <c r="K407" s="140"/>
    </row>
    <row r="408" spans="2:11">
      <c r="B408" s="129"/>
      <c r="C408" s="140"/>
      <c r="D408" s="140"/>
      <c r="E408" s="140"/>
      <c r="F408" s="140"/>
      <c r="G408" s="140"/>
      <c r="H408" s="140"/>
      <c r="I408" s="130"/>
      <c r="J408" s="130"/>
      <c r="K408" s="140"/>
    </row>
    <row r="409" spans="2:11">
      <c r="B409" s="129"/>
      <c r="C409" s="140"/>
      <c r="D409" s="140"/>
      <c r="E409" s="140"/>
      <c r="F409" s="140"/>
      <c r="G409" s="140"/>
      <c r="H409" s="140"/>
      <c r="I409" s="130"/>
      <c r="J409" s="130"/>
      <c r="K409" s="140"/>
    </row>
    <row r="410" spans="2:11">
      <c r="B410" s="129"/>
      <c r="C410" s="140"/>
      <c r="D410" s="140"/>
      <c r="E410" s="140"/>
      <c r="F410" s="140"/>
      <c r="G410" s="140"/>
      <c r="H410" s="140"/>
      <c r="I410" s="130"/>
      <c r="J410" s="130"/>
      <c r="K410" s="140"/>
    </row>
    <row r="411" spans="2:11">
      <c r="B411" s="129"/>
      <c r="C411" s="140"/>
      <c r="D411" s="140"/>
      <c r="E411" s="140"/>
      <c r="F411" s="140"/>
      <c r="G411" s="140"/>
      <c r="H411" s="140"/>
      <c r="I411" s="130"/>
      <c r="J411" s="130"/>
      <c r="K411" s="140"/>
    </row>
    <row r="412" spans="2:11">
      <c r="B412" s="129"/>
      <c r="C412" s="140"/>
      <c r="D412" s="140"/>
      <c r="E412" s="140"/>
      <c r="F412" s="140"/>
      <c r="G412" s="140"/>
      <c r="H412" s="140"/>
      <c r="I412" s="130"/>
      <c r="J412" s="130"/>
      <c r="K412" s="140"/>
    </row>
    <row r="413" spans="2:11">
      <c r="B413" s="129"/>
      <c r="C413" s="140"/>
      <c r="D413" s="140"/>
      <c r="E413" s="140"/>
      <c r="F413" s="140"/>
      <c r="G413" s="140"/>
      <c r="H413" s="140"/>
      <c r="I413" s="130"/>
      <c r="J413" s="130"/>
      <c r="K413" s="140"/>
    </row>
    <row r="414" spans="2:11">
      <c r="B414" s="129"/>
      <c r="C414" s="140"/>
      <c r="D414" s="140"/>
      <c r="E414" s="140"/>
      <c r="F414" s="140"/>
      <c r="G414" s="140"/>
      <c r="H414" s="140"/>
      <c r="I414" s="130"/>
      <c r="J414" s="130"/>
      <c r="K414" s="140"/>
    </row>
    <row r="415" spans="2:11">
      <c r="B415" s="129"/>
      <c r="C415" s="140"/>
      <c r="D415" s="140"/>
      <c r="E415" s="140"/>
      <c r="F415" s="140"/>
      <c r="G415" s="140"/>
      <c r="H415" s="140"/>
      <c r="I415" s="130"/>
      <c r="J415" s="130"/>
      <c r="K415" s="140"/>
    </row>
    <row r="416" spans="2:11">
      <c r="B416" s="129"/>
      <c r="C416" s="140"/>
      <c r="D416" s="140"/>
      <c r="E416" s="140"/>
      <c r="F416" s="140"/>
      <c r="G416" s="140"/>
      <c r="H416" s="140"/>
      <c r="I416" s="130"/>
      <c r="J416" s="130"/>
      <c r="K416" s="140"/>
    </row>
    <row r="417" spans="2:11">
      <c r="B417" s="129"/>
      <c r="C417" s="140"/>
      <c r="D417" s="140"/>
      <c r="E417" s="140"/>
      <c r="F417" s="140"/>
      <c r="G417" s="140"/>
      <c r="H417" s="140"/>
      <c r="I417" s="130"/>
      <c r="J417" s="130"/>
      <c r="K417" s="140"/>
    </row>
    <row r="418" spans="2:11">
      <c r="B418" s="129"/>
      <c r="C418" s="140"/>
      <c r="D418" s="140"/>
      <c r="E418" s="140"/>
      <c r="F418" s="140"/>
      <c r="G418" s="140"/>
      <c r="H418" s="140"/>
      <c r="I418" s="130"/>
      <c r="J418" s="130"/>
      <c r="K418" s="140"/>
    </row>
    <row r="419" spans="2:11">
      <c r="B419" s="129"/>
      <c r="C419" s="140"/>
      <c r="D419" s="140"/>
      <c r="E419" s="140"/>
      <c r="F419" s="140"/>
      <c r="G419" s="140"/>
      <c r="H419" s="140"/>
      <c r="I419" s="130"/>
      <c r="J419" s="130"/>
      <c r="K419" s="140"/>
    </row>
    <row r="420" spans="2:11">
      <c r="B420" s="129"/>
      <c r="C420" s="140"/>
      <c r="D420" s="140"/>
      <c r="E420" s="140"/>
      <c r="F420" s="140"/>
      <c r="G420" s="140"/>
      <c r="H420" s="140"/>
      <c r="I420" s="130"/>
      <c r="J420" s="130"/>
      <c r="K420" s="140"/>
    </row>
    <row r="421" spans="2:11">
      <c r="B421" s="129"/>
      <c r="C421" s="140"/>
      <c r="D421" s="140"/>
      <c r="E421" s="140"/>
      <c r="F421" s="140"/>
      <c r="G421" s="140"/>
      <c r="H421" s="140"/>
      <c r="I421" s="130"/>
      <c r="J421" s="130"/>
      <c r="K421" s="140"/>
    </row>
    <row r="422" spans="2:11">
      <c r="B422" s="129"/>
      <c r="C422" s="140"/>
      <c r="D422" s="140"/>
      <c r="E422" s="140"/>
      <c r="F422" s="140"/>
      <c r="G422" s="140"/>
      <c r="H422" s="140"/>
      <c r="I422" s="130"/>
      <c r="J422" s="130"/>
      <c r="K422" s="140"/>
    </row>
    <row r="423" spans="2:11">
      <c r="B423" s="129"/>
      <c r="C423" s="140"/>
      <c r="D423" s="140"/>
      <c r="E423" s="140"/>
      <c r="F423" s="140"/>
      <c r="G423" s="140"/>
      <c r="H423" s="140"/>
      <c r="I423" s="130"/>
      <c r="J423" s="130"/>
      <c r="K423" s="140"/>
    </row>
    <row r="424" spans="2:11">
      <c r="B424" s="129"/>
      <c r="C424" s="140"/>
      <c r="D424" s="140"/>
      <c r="E424" s="140"/>
      <c r="F424" s="140"/>
      <c r="G424" s="140"/>
      <c r="H424" s="140"/>
      <c r="I424" s="130"/>
      <c r="J424" s="130"/>
      <c r="K424" s="140"/>
    </row>
    <row r="425" spans="2:11">
      <c r="B425" s="129"/>
      <c r="C425" s="140"/>
      <c r="D425" s="140"/>
      <c r="E425" s="140"/>
      <c r="F425" s="140"/>
      <c r="G425" s="140"/>
      <c r="H425" s="140"/>
      <c r="I425" s="130"/>
      <c r="J425" s="130"/>
      <c r="K425" s="140"/>
    </row>
    <row r="426" spans="2:11">
      <c r="B426" s="129"/>
      <c r="C426" s="140"/>
      <c r="D426" s="140"/>
      <c r="E426" s="140"/>
      <c r="F426" s="140"/>
      <c r="G426" s="140"/>
      <c r="H426" s="140"/>
      <c r="I426" s="130"/>
      <c r="J426" s="130"/>
      <c r="K426" s="140"/>
    </row>
    <row r="427" spans="2:11">
      <c r="B427" s="129"/>
      <c r="C427" s="140"/>
      <c r="D427" s="140"/>
      <c r="E427" s="140"/>
      <c r="F427" s="140"/>
      <c r="G427" s="140"/>
      <c r="H427" s="140"/>
      <c r="I427" s="130"/>
      <c r="J427" s="130"/>
      <c r="K427" s="140"/>
    </row>
    <row r="428" spans="2:11">
      <c r="B428" s="129"/>
      <c r="C428" s="140"/>
      <c r="D428" s="140"/>
      <c r="E428" s="140"/>
      <c r="F428" s="140"/>
      <c r="G428" s="140"/>
      <c r="H428" s="140"/>
      <c r="I428" s="130"/>
      <c r="J428" s="130"/>
      <c r="K428" s="140"/>
    </row>
    <row r="429" spans="2:11">
      <c r="B429" s="129"/>
      <c r="C429" s="140"/>
      <c r="D429" s="140"/>
      <c r="E429" s="140"/>
      <c r="F429" s="140"/>
      <c r="G429" s="140"/>
      <c r="H429" s="140"/>
      <c r="I429" s="130"/>
      <c r="J429" s="130"/>
      <c r="K429" s="140"/>
    </row>
    <row r="430" spans="2:11">
      <c r="B430" s="129"/>
      <c r="C430" s="140"/>
      <c r="D430" s="140"/>
      <c r="E430" s="140"/>
      <c r="F430" s="140"/>
      <c r="G430" s="140"/>
      <c r="H430" s="140"/>
      <c r="I430" s="130"/>
      <c r="J430" s="130"/>
      <c r="K430" s="140"/>
    </row>
    <row r="431" spans="2:11">
      <c r="B431" s="129"/>
      <c r="C431" s="140"/>
      <c r="D431" s="140"/>
      <c r="E431" s="140"/>
      <c r="F431" s="140"/>
      <c r="G431" s="140"/>
      <c r="H431" s="140"/>
      <c r="I431" s="130"/>
      <c r="J431" s="130"/>
      <c r="K431" s="140"/>
    </row>
    <row r="432" spans="2:11">
      <c r="B432" s="129"/>
      <c r="C432" s="140"/>
      <c r="D432" s="140"/>
      <c r="E432" s="140"/>
      <c r="F432" s="140"/>
      <c r="G432" s="140"/>
      <c r="H432" s="140"/>
      <c r="I432" s="130"/>
      <c r="J432" s="130"/>
      <c r="K432" s="140"/>
    </row>
    <row r="433" spans="2:11">
      <c r="B433" s="129"/>
      <c r="C433" s="140"/>
      <c r="D433" s="140"/>
      <c r="E433" s="140"/>
      <c r="F433" s="140"/>
      <c r="G433" s="140"/>
      <c r="H433" s="140"/>
      <c r="I433" s="130"/>
      <c r="J433" s="130"/>
      <c r="K433" s="140"/>
    </row>
    <row r="434" spans="2:11">
      <c r="B434" s="129"/>
      <c r="C434" s="140"/>
      <c r="D434" s="140"/>
      <c r="E434" s="140"/>
      <c r="F434" s="140"/>
      <c r="G434" s="140"/>
      <c r="H434" s="140"/>
      <c r="I434" s="130"/>
      <c r="J434" s="130"/>
      <c r="K434" s="140"/>
    </row>
    <row r="435" spans="2:11">
      <c r="B435" s="129"/>
      <c r="C435" s="140"/>
      <c r="D435" s="140"/>
      <c r="E435" s="140"/>
      <c r="F435" s="140"/>
      <c r="G435" s="140"/>
      <c r="H435" s="140"/>
      <c r="I435" s="130"/>
      <c r="J435" s="130"/>
      <c r="K435" s="140"/>
    </row>
    <row r="436" spans="2:11">
      <c r="B436" s="129"/>
      <c r="C436" s="140"/>
      <c r="D436" s="140"/>
      <c r="E436" s="140"/>
      <c r="F436" s="140"/>
      <c r="G436" s="140"/>
      <c r="H436" s="140"/>
      <c r="I436" s="130"/>
      <c r="J436" s="130"/>
      <c r="K436" s="140"/>
    </row>
    <row r="437" spans="2:11">
      <c r="B437" s="129"/>
      <c r="C437" s="140"/>
      <c r="D437" s="140"/>
      <c r="E437" s="140"/>
      <c r="F437" s="140"/>
      <c r="G437" s="140"/>
      <c r="H437" s="140"/>
      <c r="I437" s="130"/>
      <c r="J437" s="130"/>
      <c r="K437" s="140"/>
    </row>
    <row r="438" spans="2:11">
      <c r="B438" s="129"/>
      <c r="C438" s="140"/>
      <c r="D438" s="140"/>
      <c r="E438" s="140"/>
      <c r="F438" s="140"/>
      <c r="G438" s="140"/>
      <c r="H438" s="140"/>
      <c r="I438" s="130"/>
      <c r="J438" s="130"/>
      <c r="K438" s="140"/>
    </row>
    <row r="439" spans="2:11">
      <c r="B439" s="129"/>
      <c r="C439" s="140"/>
      <c r="D439" s="140"/>
      <c r="E439" s="140"/>
      <c r="F439" s="140"/>
      <c r="G439" s="140"/>
      <c r="H439" s="140"/>
      <c r="I439" s="130"/>
      <c r="J439" s="130"/>
      <c r="K439" s="140"/>
    </row>
    <row r="440" spans="2:11">
      <c r="B440" s="129"/>
      <c r="C440" s="140"/>
      <c r="D440" s="140"/>
      <c r="E440" s="140"/>
      <c r="F440" s="140"/>
      <c r="G440" s="140"/>
      <c r="H440" s="140"/>
      <c r="I440" s="130"/>
      <c r="J440" s="130"/>
      <c r="K440" s="140"/>
    </row>
    <row r="441" spans="2:11">
      <c r="B441" s="129"/>
      <c r="C441" s="140"/>
      <c r="D441" s="140"/>
      <c r="E441" s="140"/>
      <c r="F441" s="140"/>
      <c r="G441" s="140"/>
      <c r="H441" s="140"/>
      <c r="I441" s="130"/>
      <c r="J441" s="130"/>
      <c r="K441" s="140"/>
    </row>
    <row r="442" spans="2:11">
      <c r="B442" s="129"/>
      <c r="C442" s="140"/>
      <c r="D442" s="140"/>
      <c r="E442" s="140"/>
      <c r="F442" s="140"/>
      <c r="G442" s="140"/>
      <c r="H442" s="140"/>
      <c r="I442" s="130"/>
      <c r="J442" s="130"/>
      <c r="K442" s="140"/>
    </row>
    <row r="443" spans="2:11">
      <c r="B443" s="129"/>
      <c r="C443" s="140"/>
      <c r="D443" s="140"/>
      <c r="E443" s="140"/>
      <c r="F443" s="140"/>
      <c r="G443" s="140"/>
      <c r="H443" s="140"/>
      <c r="I443" s="130"/>
      <c r="J443" s="130"/>
      <c r="K443" s="140"/>
    </row>
    <row r="444" spans="2:11">
      <c r="B444" s="129"/>
      <c r="C444" s="140"/>
      <c r="D444" s="140"/>
      <c r="E444" s="140"/>
      <c r="F444" s="140"/>
      <c r="G444" s="140"/>
      <c r="H444" s="140"/>
      <c r="I444" s="130"/>
      <c r="J444" s="130"/>
      <c r="K444" s="140"/>
    </row>
    <row r="445" spans="2:11">
      <c r="B445" s="129"/>
      <c r="C445" s="140"/>
      <c r="D445" s="140"/>
      <c r="E445" s="140"/>
      <c r="F445" s="140"/>
      <c r="G445" s="140"/>
      <c r="H445" s="140"/>
      <c r="I445" s="130"/>
      <c r="J445" s="130"/>
      <c r="K445" s="140"/>
    </row>
    <row r="446" spans="2:11">
      <c r="B446" s="129"/>
      <c r="C446" s="140"/>
      <c r="D446" s="140"/>
      <c r="E446" s="140"/>
      <c r="F446" s="140"/>
      <c r="G446" s="140"/>
      <c r="H446" s="140"/>
      <c r="I446" s="130"/>
      <c r="J446" s="130"/>
      <c r="K446" s="140"/>
    </row>
    <row r="447" spans="2:11">
      <c r="B447" s="129"/>
      <c r="C447" s="140"/>
      <c r="D447" s="140"/>
      <c r="E447" s="140"/>
      <c r="F447" s="140"/>
      <c r="G447" s="140"/>
      <c r="H447" s="140"/>
      <c r="I447" s="130"/>
      <c r="J447" s="130"/>
      <c r="K447" s="140"/>
    </row>
    <row r="448" spans="2:11">
      <c r="B448" s="129"/>
      <c r="C448" s="140"/>
      <c r="D448" s="140"/>
      <c r="E448" s="140"/>
      <c r="F448" s="140"/>
      <c r="G448" s="140"/>
      <c r="H448" s="140"/>
      <c r="I448" s="130"/>
      <c r="J448" s="130"/>
      <c r="K448" s="140"/>
    </row>
    <row r="449" spans="2:11">
      <c r="B449" s="129"/>
      <c r="C449" s="140"/>
      <c r="D449" s="140"/>
      <c r="E449" s="140"/>
      <c r="F449" s="140"/>
      <c r="G449" s="140"/>
      <c r="H449" s="140"/>
      <c r="I449" s="130"/>
      <c r="J449" s="130"/>
      <c r="K449" s="140"/>
    </row>
    <row r="450" spans="2:11">
      <c r="B450" s="129"/>
      <c r="C450" s="140"/>
      <c r="D450" s="140"/>
      <c r="E450" s="140"/>
      <c r="F450" s="140"/>
      <c r="G450" s="140"/>
      <c r="H450" s="140"/>
      <c r="I450" s="130"/>
      <c r="J450" s="130"/>
      <c r="K450" s="140"/>
    </row>
    <row r="451" spans="2:11">
      <c r="B451" s="129"/>
      <c r="C451" s="140"/>
      <c r="D451" s="140"/>
      <c r="E451" s="140"/>
      <c r="F451" s="140"/>
      <c r="G451" s="140"/>
      <c r="H451" s="140"/>
      <c r="I451" s="130"/>
      <c r="J451" s="130"/>
      <c r="K451" s="140"/>
    </row>
    <row r="452" spans="2:11">
      <c r="B452" s="129"/>
      <c r="C452" s="140"/>
      <c r="D452" s="140"/>
      <c r="E452" s="140"/>
      <c r="F452" s="140"/>
      <c r="G452" s="140"/>
      <c r="H452" s="140"/>
      <c r="I452" s="130"/>
      <c r="J452" s="130"/>
      <c r="K452" s="140"/>
    </row>
    <row r="453" spans="2:11">
      <c r="B453" s="129"/>
      <c r="C453" s="140"/>
      <c r="D453" s="140"/>
      <c r="E453" s="140"/>
      <c r="F453" s="140"/>
      <c r="G453" s="140"/>
      <c r="H453" s="140"/>
      <c r="I453" s="130"/>
      <c r="J453" s="130"/>
      <c r="K453" s="140"/>
    </row>
    <row r="454" spans="2:11">
      <c r="B454" s="129"/>
      <c r="C454" s="140"/>
      <c r="D454" s="140"/>
      <c r="E454" s="140"/>
      <c r="F454" s="140"/>
      <c r="G454" s="140"/>
      <c r="H454" s="140"/>
      <c r="I454" s="130"/>
      <c r="J454" s="130"/>
      <c r="K454" s="140"/>
    </row>
    <row r="455" spans="2:11">
      <c r="B455" s="129"/>
      <c r="C455" s="140"/>
      <c r="D455" s="140"/>
      <c r="E455" s="140"/>
      <c r="F455" s="140"/>
      <c r="G455" s="140"/>
      <c r="H455" s="140"/>
      <c r="I455" s="130"/>
      <c r="J455" s="130"/>
      <c r="K455" s="140"/>
    </row>
    <row r="456" spans="2:11">
      <c r="B456" s="129"/>
      <c r="C456" s="140"/>
      <c r="D456" s="140"/>
      <c r="E456" s="140"/>
      <c r="F456" s="140"/>
      <c r="G456" s="140"/>
      <c r="H456" s="140"/>
      <c r="I456" s="130"/>
      <c r="J456" s="130"/>
      <c r="K456" s="140"/>
    </row>
    <row r="457" spans="2:11">
      <c r="B457" s="129"/>
      <c r="C457" s="140"/>
      <c r="D457" s="140"/>
      <c r="E457" s="140"/>
      <c r="F457" s="140"/>
      <c r="G457" s="140"/>
      <c r="H457" s="140"/>
      <c r="I457" s="130"/>
      <c r="J457" s="130"/>
      <c r="K457" s="140"/>
    </row>
    <row r="458" spans="2:11">
      <c r="B458" s="129"/>
      <c r="C458" s="140"/>
      <c r="D458" s="140"/>
      <c r="E458" s="140"/>
      <c r="F458" s="140"/>
      <c r="G458" s="140"/>
      <c r="H458" s="140"/>
      <c r="I458" s="130"/>
      <c r="J458" s="130"/>
      <c r="K458" s="140"/>
    </row>
    <row r="459" spans="2:11">
      <c r="B459" s="129"/>
      <c r="C459" s="140"/>
      <c r="D459" s="140"/>
      <c r="E459" s="140"/>
      <c r="F459" s="140"/>
      <c r="G459" s="140"/>
      <c r="H459" s="140"/>
      <c r="I459" s="130"/>
      <c r="J459" s="130"/>
      <c r="K459" s="140"/>
    </row>
    <row r="460" spans="2:11">
      <c r="B460" s="129"/>
      <c r="C460" s="140"/>
      <c r="D460" s="140"/>
      <c r="E460" s="140"/>
      <c r="F460" s="140"/>
      <c r="G460" s="140"/>
      <c r="H460" s="140"/>
      <c r="I460" s="130"/>
      <c r="J460" s="130"/>
      <c r="K460" s="140"/>
    </row>
    <row r="461" spans="2:11">
      <c r="B461" s="129"/>
      <c r="C461" s="140"/>
      <c r="D461" s="140"/>
      <c r="E461" s="140"/>
      <c r="F461" s="140"/>
      <c r="G461" s="140"/>
      <c r="H461" s="140"/>
      <c r="I461" s="130"/>
      <c r="J461" s="130"/>
      <c r="K461" s="140"/>
    </row>
    <row r="462" spans="2:11">
      <c r="B462" s="129"/>
      <c r="C462" s="140"/>
      <c r="D462" s="140"/>
      <c r="E462" s="140"/>
      <c r="F462" s="140"/>
      <c r="G462" s="140"/>
      <c r="H462" s="140"/>
      <c r="I462" s="130"/>
      <c r="J462" s="130"/>
      <c r="K462" s="140"/>
    </row>
    <row r="463" spans="2:11">
      <c r="B463" s="129"/>
      <c r="C463" s="140"/>
      <c r="D463" s="140"/>
      <c r="E463" s="140"/>
      <c r="F463" s="140"/>
      <c r="G463" s="140"/>
      <c r="H463" s="140"/>
      <c r="I463" s="130"/>
      <c r="J463" s="130"/>
      <c r="K463" s="140"/>
    </row>
    <row r="464" spans="2:11">
      <c r="B464" s="129"/>
      <c r="C464" s="140"/>
      <c r="D464" s="140"/>
      <c r="E464" s="140"/>
      <c r="F464" s="140"/>
      <c r="G464" s="140"/>
      <c r="H464" s="140"/>
      <c r="I464" s="130"/>
      <c r="J464" s="130"/>
      <c r="K464" s="140"/>
    </row>
    <row r="465" spans="2:11">
      <c r="B465" s="129"/>
      <c r="C465" s="140"/>
      <c r="D465" s="140"/>
      <c r="E465" s="140"/>
      <c r="F465" s="140"/>
      <c r="G465" s="140"/>
      <c r="H465" s="140"/>
      <c r="I465" s="130"/>
      <c r="J465" s="130"/>
      <c r="K465" s="140"/>
    </row>
    <row r="466" spans="2:11">
      <c r="B466" s="129"/>
      <c r="C466" s="140"/>
      <c r="D466" s="140"/>
      <c r="E466" s="140"/>
      <c r="F466" s="140"/>
      <c r="G466" s="140"/>
      <c r="H466" s="140"/>
      <c r="I466" s="130"/>
      <c r="J466" s="130"/>
      <c r="K466" s="140"/>
    </row>
    <row r="467" spans="2:11">
      <c r="B467" s="129"/>
      <c r="C467" s="140"/>
      <c r="D467" s="140"/>
      <c r="E467" s="140"/>
      <c r="F467" s="140"/>
      <c r="G467" s="140"/>
      <c r="H467" s="140"/>
      <c r="I467" s="130"/>
      <c r="J467" s="130"/>
      <c r="K467" s="140"/>
    </row>
    <row r="468" spans="2:11">
      <c r="B468" s="129"/>
      <c r="C468" s="140"/>
      <c r="D468" s="140"/>
      <c r="E468" s="140"/>
      <c r="F468" s="140"/>
      <c r="G468" s="140"/>
      <c r="H468" s="140"/>
      <c r="I468" s="130"/>
      <c r="J468" s="130"/>
      <c r="K468" s="140"/>
    </row>
    <row r="469" spans="2:11">
      <c r="B469" s="129"/>
      <c r="C469" s="140"/>
      <c r="D469" s="140"/>
      <c r="E469" s="140"/>
      <c r="F469" s="140"/>
      <c r="G469" s="140"/>
      <c r="H469" s="140"/>
      <c r="I469" s="130"/>
      <c r="J469" s="130"/>
      <c r="K469" s="140"/>
    </row>
    <row r="470" spans="2:11">
      <c r="B470" s="129"/>
      <c r="C470" s="140"/>
      <c r="D470" s="140"/>
      <c r="E470" s="140"/>
      <c r="F470" s="140"/>
      <c r="G470" s="140"/>
      <c r="H470" s="140"/>
      <c r="I470" s="130"/>
      <c r="J470" s="130"/>
      <c r="K470" s="140"/>
    </row>
    <row r="471" spans="2:11">
      <c r="B471" s="129"/>
      <c r="C471" s="140"/>
      <c r="D471" s="140"/>
      <c r="E471" s="140"/>
      <c r="F471" s="140"/>
      <c r="G471" s="140"/>
      <c r="H471" s="140"/>
      <c r="I471" s="130"/>
      <c r="J471" s="130"/>
      <c r="K471" s="140"/>
    </row>
    <row r="472" spans="2:11">
      <c r="B472" s="129"/>
      <c r="C472" s="140"/>
      <c r="D472" s="140"/>
      <c r="E472" s="140"/>
      <c r="F472" s="140"/>
      <c r="G472" s="140"/>
      <c r="H472" s="140"/>
      <c r="I472" s="130"/>
      <c r="J472" s="130"/>
      <c r="K472" s="140"/>
    </row>
    <row r="473" spans="2:11">
      <c r="B473" s="129"/>
      <c r="C473" s="140"/>
      <c r="D473" s="140"/>
      <c r="E473" s="140"/>
      <c r="F473" s="140"/>
      <c r="G473" s="140"/>
      <c r="H473" s="140"/>
      <c r="I473" s="130"/>
      <c r="J473" s="130"/>
      <c r="K473" s="140"/>
    </row>
    <row r="474" spans="2:11">
      <c r="B474" s="129"/>
      <c r="C474" s="140"/>
      <c r="D474" s="140"/>
      <c r="E474" s="140"/>
      <c r="F474" s="140"/>
      <c r="G474" s="140"/>
      <c r="H474" s="140"/>
      <c r="I474" s="130"/>
      <c r="J474" s="130"/>
      <c r="K474" s="140"/>
    </row>
    <row r="475" spans="2:11">
      <c r="B475" s="129"/>
      <c r="C475" s="140"/>
      <c r="D475" s="140"/>
      <c r="E475" s="140"/>
      <c r="F475" s="140"/>
      <c r="G475" s="140"/>
      <c r="H475" s="140"/>
      <c r="I475" s="130"/>
      <c r="J475" s="130"/>
      <c r="K475" s="140"/>
    </row>
    <row r="476" spans="2:11">
      <c r="B476" s="129"/>
      <c r="C476" s="140"/>
      <c r="D476" s="140"/>
      <c r="E476" s="140"/>
      <c r="F476" s="140"/>
      <c r="G476" s="140"/>
      <c r="H476" s="140"/>
      <c r="I476" s="130"/>
      <c r="J476" s="130"/>
      <c r="K476" s="140"/>
    </row>
    <row r="477" spans="2:11">
      <c r="B477" s="129"/>
      <c r="C477" s="140"/>
      <c r="D477" s="140"/>
      <c r="E477" s="140"/>
      <c r="F477" s="140"/>
      <c r="G477" s="140"/>
      <c r="H477" s="140"/>
      <c r="I477" s="130"/>
      <c r="J477" s="130"/>
      <c r="K477" s="140"/>
    </row>
    <row r="478" spans="2:11">
      <c r="B478" s="129"/>
      <c r="C478" s="140"/>
      <c r="D478" s="140"/>
      <c r="E478" s="140"/>
      <c r="F478" s="140"/>
      <c r="G478" s="140"/>
      <c r="H478" s="140"/>
      <c r="I478" s="130"/>
      <c r="J478" s="130"/>
      <c r="K478" s="140"/>
    </row>
    <row r="479" spans="2:11">
      <c r="B479" s="129"/>
      <c r="C479" s="140"/>
      <c r="D479" s="140"/>
      <c r="E479" s="140"/>
      <c r="F479" s="140"/>
      <c r="G479" s="140"/>
      <c r="H479" s="140"/>
      <c r="I479" s="130"/>
      <c r="J479" s="130"/>
      <c r="K479" s="140"/>
    </row>
    <row r="480" spans="2:11">
      <c r="B480" s="129"/>
      <c r="C480" s="140"/>
      <c r="D480" s="140"/>
      <c r="E480" s="140"/>
      <c r="F480" s="140"/>
      <c r="G480" s="140"/>
      <c r="H480" s="140"/>
      <c r="I480" s="130"/>
      <c r="J480" s="130"/>
      <c r="K480" s="140"/>
    </row>
    <row r="481" spans="2:11">
      <c r="B481" s="129"/>
      <c r="C481" s="140"/>
      <c r="D481" s="140"/>
      <c r="E481" s="140"/>
      <c r="F481" s="140"/>
      <c r="G481" s="140"/>
      <c r="H481" s="140"/>
      <c r="I481" s="130"/>
      <c r="J481" s="130"/>
      <c r="K481" s="140"/>
    </row>
    <row r="482" spans="2:11">
      <c r="B482" s="129"/>
      <c r="C482" s="140"/>
      <c r="D482" s="140"/>
      <c r="E482" s="140"/>
      <c r="F482" s="140"/>
      <c r="G482" s="140"/>
      <c r="H482" s="140"/>
      <c r="I482" s="130"/>
      <c r="J482" s="130"/>
      <c r="K482" s="140"/>
    </row>
    <row r="483" spans="2:11">
      <c r="B483" s="129"/>
      <c r="C483" s="140"/>
      <c r="D483" s="140"/>
      <c r="E483" s="140"/>
      <c r="F483" s="140"/>
      <c r="G483" s="140"/>
      <c r="H483" s="140"/>
      <c r="I483" s="130"/>
      <c r="J483" s="130"/>
      <c r="K483" s="140"/>
    </row>
    <row r="484" spans="2:11">
      <c r="B484" s="129"/>
      <c r="C484" s="140"/>
      <c r="D484" s="140"/>
      <c r="E484" s="140"/>
      <c r="F484" s="140"/>
      <c r="G484" s="140"/>
      <c r="H484" s="140"/>
      <c r="I484" s="130"/>
      <c r="J484" s="130"/>
      <c r="K484" s="140"/>
    </row>
    <row r="485" spans="2:11">
      <c r="B485" s="129"/>
      <c r="C485" s="140"/>
      <c r="D485" s="140"/>
      <c r="E485" s="140"/>
      <c r="F485" s="140"/>
      <c r="G485" s="140"/>
      <c r="H485" s="140"/>
      <c r="I485" s="130"/>
      <c r="J485" s="130"/>
      <c r="K485" s="140"/>
    </row>
    <row r="486" spans="2:11">
      <c r="B486" s="129"/>
      <c r="C486" s="140"/>
      <c r="D486" s="140"/>
      <c r="E486" s="140"/>
      <c r="F486" s="140"/>
      <c r="G486" s="140"/>
      <c r="H486" s="140"/>
      <c r="I486" s="130"/>
      <c r="J486" s="130"/>
      <c r="K486" s="140"/>
    </row>
    <row r="487" spans="2:11">
      <c r="B487" s="129"/>
      <c r="C487" s="140"/>
      <c r="D487" s="140"/>
      <c r="E487" s="140"/>
      <c r="F487" s="140"/>
      <c r="G487" s="140"/>
      <c r="H487" s="140"/>
      <c r="I487" s="130"/>
      <c r="J487" s="130"/>
      <c r="K487" s="140"/>
    </row>
    <row r="488" spans="2:11">
      <c r="B488" s="129"/>
      <c r="C488" s="140"/>
      <c r="D488" s="140"/>
      <c r="E488" s="140"/>
      <c r="F488" s="140"/>
      <c r="G488" s="140"/>
      <c r="H488" s="140"/>
      <c r="I488" s="130"/>
      <c r="J488" s="130"/>
      <c r="K488" s="140"/>
    </row>
    <row r="489" spans="2:11">
      <c r="B489" s="129"/>
      <c r="C489" s="140"/>
      <c r="D489" s="140"/>
      <c r="E489" s="140"/>
      <c r="F489" s="140"/>
      <c r="G489" s="140"/>
      <c r="H489" s="140"/>
      <c r="I489" s="130"/>
      <c r="J489" s="130"/>
      <c r="K489" s="140"/>
    </row>
    <row r="490" spans="2:11">
      <c r="B490" s="129"/>
      <c r="C490" s="140"/>
      <c r="D490" s="140"/>
      <c r="E490" s="140"/>
      <c r="F490" s="140"/>
      <c r="G490" s="140"/>
      <c r="H490" s="140"/>
      <c r="I490" s="130"/>
      <c r="J490" s="130"/>
      <c r="K490" s="140"/>
    </row>
    <row r="491" spans="2:11">
      <c r="B491" s="129"/>
      <c r="C491" s="140"/>
      <c r="D491" s="140"/>
      <c r="E491" s="140"/>
      <c r="F491" s="140"/>
      <c r="G491" s="140"/>
      <c r="H491" s="140"/>
      <c r="I491" s="130"/>
      <c r="J491" s="130"/>
      <c r="K491" s="140"/>
    </row>
    <row r="492" spans="2:11">
      <c r="B492" s="129"/>
      <c r="C492" s="140"/>
      <c r="D492" s="140"/>
      <c r="E492" s="140"/>
      <c r="F492" s="140"/>
      <c r="G492" s="140"/>
      <c r="H492" s="140"/>
      <c r="I492" s="130"/>
      <c r="J492" s="130"/>
      <c r="K492" s="140"/>
    </row>
    <row r="493" spans="2:11">
      <c r="B493" s="129"/>
      <c r="C493" s="140"/>
      <c r="D493" s="140"/>
      <c r="E493" s="140"/>
      <c r="F493" s="140"/>
      <c r="G493" s="140"/>
      <c r="H493" s="140"/>
      <c r="I493" s="130"/>
      <c r="J493" s="130"/>
      <c r="K493" s="140"/>
    </row>
    <row r="494" spans="2:11">
      <c r="B494" s="129"/>
      <c r="C494" s="140"/>
      <c r="D494" s="140"/>
      <c r="E494" s="140"/>
      <c r="F494" s="140"/>
      <c r="G494" s="140"/>
      <c r="H494" s="140"/>
      <c r="I494" s="130"/>
      <c r="J494" s="130"/>
      <c r="K494" s="140"/>
    </row>
    <row r="495" spans="2:11">
      <c r="B495" s="129"/>
      <c r="C495" s="140"/>
      <c r="D495" s="140"/>
      <c r="E495" s="140"/>
      <c r="F495" s="140"/>
      <c r="G495" s="140"/>
      <c r="H495" s="140"/>
      <c r="I495" s="130"/>
      <c r="J495" s="130"/>
      <c r="K495" s="140"/>
    </row>
    <row r="496" spans="2:11">
      <c r="B496" s="129"/>
      <c r="C496" s="140"/>
      <c r="D496" s="140"/>
      <c r="E496" s="140"/>
      <c r="F496" s="140"/>
      <c r="G496" s="140"/>
      <c r="H496" s="140"/>
      <c r="I496" s="130"/>
      <c r="J496" s="130"/>
      <c r="K496" s="140"/>
    </row>
    <row r="497" spans="2:11">
      <c r="B497" s="129"/>
      <c r="C497" s="140"/>
      <c r="D497" s="140"/>
      <c r="E497" s="140"/>
      <c r="F497" s="140"/>
      <c r="G497" s="140"/>
      <c r="H497" s="140"/>
      <c r="I497" s="130"/>
      <c r="J497" s="130"/>
      <c r="K497" s="140"/>
    </row>
    <row r="498" spans="2:11">
      <c r="B498" s="129"/>
      <c r="C498" s="140"/>
      <c r="D498" s="140"/>
      <c r="E498" s="140"/>
      <c r="F498" s="140"/>
      <c r="G498" s="140"/>
      <c r="H498" s="140"/>
      <c r="I498" s="130"/>
      <c r="J498" s="130"/>
      <c r="K498" s="140"/>
    </row>
    <row r="499" spans="2:11">
      <c r="B499" s="129"/>
      <c r="C499" s="140"/>
      <c r="D499" s="140"/>
      <c r="E499" s="140"/>
      <c r="F499" s="140"/>
      <c r="G499" s="140"/>
      <c r="H499" s="140"/>
      <c r="I499" s="130"/>
      <c r="J499" s="130"/>
      <c r="K499" s="140"/>
    </row>
    <row r="500" spans="2:11">
      <c r="B500" s="129"/>
      <c r="C500" s="140"/>
      <c r="D500" s="140"/>
      <c r="E500" s="140"/>
      <c r="F500" s="140"/>
      <c r="G500" s="140"/>
      <c r="H500" s="140"/>
      <c r="I500" s="130"/>
      <c r="J500" s="130"/>
      <c r="K500" s="140"/>
    </row>
    <row r="501" spans="2:11">
      <c r="B501" s="129"/>
      <c r="C501" s="140"/>
      <c r="D501" s="140"/>
      <c r="E501" s="140"/>
      <c r="F501" s="140"/>
      <c r="G501" s="140"/>
      <c r="H501" s="140"/>
      <c r="I501" s="130"/>
      <c r="J501" s="130"/>
      <c r="K501" s="140"/>
    </row>
    <row r="502" spans="2:11">
      <c r="B502" s="129"/>
      <c r="C502" s="140"/>
      <c r="D502" s="140"/>
      <c r="E502" s="140"/>
      <c r="F502" s="140"/>
      <c r="G502" s="140"/>
      <c r="H502" s="140"/>
      <c r="I502" s="130"/>
      <c r="J502" s="130"/>
      <c r="K502" s="140"/>
    </row>
    <row r="503" spans="2:11">
      <c r="B503" s="129"/>
      <c r="C503" s="140"/>
      <c r="D503" s="140"/>
      <c r="E503" s="140"/>
      <c r="F503" s="140"/>
      <c r="G503" s="140"/>
      <c r="H503" s="140"/>
      <c r="I503" s="130"/>
      <c r="J503" s="130"/>
      <c r="K503" s="140"/>
    </row>
    <row r="504" spans="2:11">
      <c r="B504" s="129"/>
      <c r="C504" s="140"/>
      <c r="D504" s="140"/>
      <c r="E504" s="140"/>
      <c r="F504" s="140"/>
      <c r="G504" s="140"/>
      <c r="H504" s="140"/>
      <c r="I504" s="130"/>
      <c r="J504" s="130"/>
      <c r="K504" s="140"/>
    </row>
    <row r="505" spans="2:11">
      <c r="B505" s="129"/>
      <c r="C505" s="140"/>
      <c r="D505" s="140"/>
      <c r="E505" s="140"/>
      <c r="F505" s="140"/>
      <c r="G505" s="140"/>
      <c r="H505" s="140"/>
      <c r="I505" s="130"/>
      <c r="J505" s="130"/>
      <c r="K505" s="140"/>
    </row>
    <row r="506" spans="2:11">
      <c r="B506" s="129"/>
      <c r="C506" s="140"/>
      <c r="D506" s="140"/>
      <c r="E506" s="140"/>
      <c r="F506" s="140"/>
      <c r="G506" s="140"/>
      <c r="H506" s="140"/>
      <c r="I506" s="130"/>
      <c r="J506" s="130"/>
      <c r="K506" s="140"/>
    </row>
    <row r="507" spans="2:11">
      <c r="B507" s="129"/>
      <c r="C507" s="140"/>
      <c r="D507" s="140"/>
      <c r="E507" s="140"/>
      <c r="F507" s="140"/>
      <c r="G507" s="140"/>
      <c r="H507" s="140"/>
      <c r="I507" s="130"/>
      <c r="J507" s="130"/>
      <c r="K507" s="140"/>
    </row>
    <row r="508" spans="2:11">
      <c r="B508" s="129"/>
      <c r="C508" s="140"/>
      <c r="D508" s="140"/>
      <c r="E508" s="140"/>
      <c r="F508" s="140"/>
      <c r="G508" s="140"/>
      <c r="H508" s="140"/>
      <c r="I508" s="130"/>
      <c r="J508" s="130"/>
      <c r="K508" s="140"/>
    </row>
    <row r="509" spans="2:11">
      <c r="B509" s="129"/>
      <c r="C509" s="140"/>
      <c r="D509" s="140"/>
      <c r="E509" s="140"/>
      <c r="F509" s="140"/>
      <c r="G509" s="140"/>
      <c r="H509" s="140"/>
      <c r="I509" s="130"/>
      <c r="J509" s="130"/>
      <c r="K509" s="140"/>
    </row>
    <row r="510" spans="2:11">
      <c r="B510" s="129"/>
      <c r="C510" s="140"/>
      <c r="D510" s="140"/>
      <c r="E510" s="140"/>
      <c r="F510" s="140"/>
      <c r="G510" s="140"/>
      <c r="H510" s="140"/>
      <c r="I510" s="130"/>
      <c r="J510" s="130"/>
      <c r="K510" s="140"/>
    </row>
    <row r="511" spans="2:11">
      <c r="B511" s="129"/>
      <c r="C511" s="140"/>
      <c r="D511" s="140"/>
      <c r="E511" s="140"/>
      <c r="F511" s="140"/>
      <c r="G511" s="140"/>
      <c r="H511" s="140"/>
      <c r="I511" s="130"/>
      <c r="J511" s="130"/>
      <c r="K511" s="140"/>
    </row>
    <row r="512" spans="2:11">
      <c r="B512" s="129"/>
      <c r="C512" s="140"/>
      <c r="D512" s="140"/>
      <c r="E512" s="140"/>
      <c r="F512" s="140"/>
      <c r="G512" s="140"/>
      <c r="H512" s="140"/>
      <c r="I512" s="130"/>
      <c r="J512" s="130"/>
      <c r="K512" s="140"/>
    </row>
    <row r="513" spans="2:11">
      <c r="B513" s="129"/>
      <c r="C513" s="140"/>
      <c r="D513" s="140"/>
      <c r="E513" s="140"/>
      <c r="F513" s="140"/>
      <c r="G513" s="140"/>
      <c r="H513" s="140"/>
      <c r="I513" s="130"/>
      <c r="J513" s="130"/>
      <c r="K513" s="140"/>
    </row>
    <row r="514" spans="2:11">
      <c r="B514" s="129"/>
      <c r="C514" s="140"/>
      <c r="D514" s="140"/>
      <c r="E514" s="140"/>
      <c r="F514" s="140"/>
      <c r="G514" s="140"/>
      <c r="H514" s="140"/>
      <c r="I514" s="130"/>
      <c r="J514" s="130"/>
      <c r="K514" s="140"/>
    </row>
    <row r="515" spans="2:11">
      <c r="B515" s="129"/>
      <c r="C515" s="140"/>
      <c r="D515" s="140"/>
      <c r="E515" s="140"/>
      <c r="F515" s="140"/>
      <c r="G515" s="140"/>
      <c r="H515" s="140"/>
      <c r="I515" s="130"/>
      <c r="J515" s="130"/>
      <c r="K515" s="140"/>
    </row>
    <row r="516" spans="2:11">
      <c r="B516" s="129"/>
      <c r="C516" s="140"/>
      <c r="D516" s="140"/>
      <c r="E516" s="140"/>
      <c r="F516" s="140"/>
      <c r="G516" s="140"/>
      <c r="H516" s="140"/>
      <c r="I516" s="130"/>
      <c r="J516" s="130"/>
      <c r="K516" s="140"/>
    </row>
    <row r="517" spans="2:11">
      <c r="B517" s="129"/>
      <c r="C517" s="140"/>
      <c r="D517" s="140"/>
      <c r="E517" s="140"/>
      <c r="F517" s="140"/>
      <c r="G517" s="140"/>
      <c r="H517" s="140"/>
      <c r="I517" s="130"/>
      <c r="J517" s="130"/>
      <c r="K517" s="140"/>
    </row>
    <row r="518" spans="2:11">
      <c r="B518" s="129"/>
      <c r="C518" s="140"/>
      <c r="D518" s="140"/>
      <c r="E518" s="140"/>
      <c r="F518" s="140"/>
      <c r="G518" s="140"/>
      <c r="H518" s="140"/>
      <c r="I518" s="130"/>
      <c r="J518" s="130"/>
      <c r="K518" s="140"/>
    </row>
    <row r="519" spans="2:11">
      <c r="B519" s="129"/>
      <c r="C519" s="140"/>
      <c r="D519" s="140"/>
      <c r="E519" s="140"/>
      <c r="F519" s="140"/>
      <c r="G519" s="140"/>
      <c r="H519" s="140"/>
      <c r="I519" s="130"/>
      <c r="J519" s="130"/>
      <c r="K519" s="140"/>
    </row>
    <row r="520" spans="2:11">
      <c r="B520" s="129"/>
      <c r="C520" s="140"/>
      <c r="D520" s="140"/>
      <c r="E520" s="140"/>
      <c r="F520" s="140"/>
      <c r="G520" s="140"/>
      <c r="H520" s="140"/>
      <c r="I520" s="130"/>
      <c r="J520" s="130"/>
      <c r="K520" s="140"/>
    </row>
    <row r="521" spans="2:11">
      <c r="B521" s="129"/>
      <c r="C521" s="140"/>
      <c r="D521" s="140"/>
      <c r="E521" s="140"/>
      <c r="F521" s="140"/>
      <c r="G521" s="140"/>
      <c r="H521" s="140"/>
      <c r="I521" s="130"/>
      <c r="J521" s="130"/>
      <c r="K521" s="140"/>
    </row>
    <row r="522" spans="2:11">
      <c r="B522" s="129"/>
      <c r="C522" s="140"/>
      <c r="D522" s="140"/>
      <c r="E522" s="140"/>
      <c r="F522" s="140"/>
      <c r="G522" s="140"/>
      <c r="H522" s="140"/>
      <c r="I522" s="130"/>
      <c r="J522" s="130"/>
      <c r="K522" s="140"/>
    </row>
    <row r="523" spans="2:11">
      <c r="B523" s="129"/>
      <c r="C523" s="140"/>
      <c r="D523" s="140"/>
      <c r="E523" s="140"/>
      <c r="F523" s="140"/>
      <c r="G523" s="140"/>
      <c r="H523" s="140"/>
      <c r="I523" s="130"/>
      <c r="J523" s="130"/>
      <c r="K523" s="140"/>
    </row>
    <row r="524" spans="2:11">
      <c r="B524" s="129"/>
      <c r="C524" s="140"/>
      <c r="D524" s="140"/>
      <c r="E524" s="140"/>
      <c r="F524" s="140"/>
      <c r="G524" s="140"/>
      <c r="H524" s="140"/>
      <c r="I524" s="130"/>
      <c r="J524" s="130"/>
      <c r="K524" s="140"/>
    </row>
    <row r="525" spans="2:11">
      <c r="B525" s="129"/>
      <c r="C525" s="140"/>
      <c r="D525" s="140"/>
      <c r="E525" s="140"/>
      <c r="F525" s="140"/>
      <c r="G525" s="140"/>
      <c r="H525" s="140"/>
      <c r="I525" s="130"/>
      <c r="J525" s="130"/>
      <c r="K525" s="140"/>
    </row>
    <row r="526" spans="2:11">
      <c r="B526" s="129"/>
      <c r="C526" s="140"/>
      <c r="D526" s="140"/>
      <c r="E526" s="140"/>
      <c r="F526" s="140"/>
      <c r="G526" s="140"/>
      <c r="H526" s="140"/>
      <c r="I526" s="130"/>
      <c r="J526" s="130"/>
      <c r="K526" s="140"/>
    </row>
    <row r="527" spans="2:11">
      <c r="B527" s="129"/>
      <c r="C527" s="140"/>
      <c r="D527" s="140"/>
      <c r="E527" s="140"/>
      <c r="F527" s="140"/>
      <c r="G527" s="140"/>
      <c r="H527" s="140"/>
      <c r="I527" s="130"/>
      <c r="J527" s="130"/>
      <c r="K527" s="140"/>
    </row>
    <row r="528" spans="2:11">
      <c r="B528" s="129"/>
      <c r="C528" s="140"/>
      <c r="D528" s="140"/>
      <c r="E528" s="140"/>
      <c r="F528" s="140"/>
      <c r="G528" s="140"/>
      <c r="H528" s="140"/>
      <c r="I528" s="130"/>
      <c r="J528" s="130"/>
      <c r="K528" s="140"/>
    </row>
    <row r="529" spans="2:11">
      <c r="B529" s="129"/>
      <c r="C529" s="140"/>
      <c r="D529" s="140"/>
      <c r="E529" s="140"/>
      <c r="F529" s="140"/>
      <c r="G529" s="140"/>
      <c r="H529" s="140"/>
      <c r="I529" s="130"/>
      <c r="J529" s="130"/>
      <c r="K529" s="140"/>
    </row>
    <row r="530" spans="2:11">
      <c r="B530" s="129"/>
      <c r="C530" s="140"/>
      <c r="D530" s="140"/>
      <c r="E530" s="140"/>
      <c r="F530" s="140"/>
      <c r="G530" s="140"/>
      <c r="H530" s="140"/>
      <c r="I530" s="130"/>
      <c r="J530" s="130"/>
      <c r="K530" s="140"/>
    </row>
    <row r="531" spans="2:11">
      <c r="B531" s="129"/>
      <c r="C531" s="140"/>
      <c r="D531" s="140"/>
      <c r="E531" s="140"/>
      <c r="F531" s="140"/>
      <c r="G531" s="140"/>
      <c r="H531" s="140"/>
      <c r="I531" s="130"/>
      <c r="J531" s="130"/>
      <c r="K531" s="140"/>
    </row>
    <row r="532" spans="2:11">
      <c r="B532" s="129"/>
      <c r="C532" s="140"/>
      <c r="D532" s="140"/>
      <c r="E532" s="140"/>
      <c r="F532" s="140"/>
      <c r="G532" s="140"/>
      <c r="H532" s="140"/>
      <c r="I532" s="130"/>
      <c r="J532" s="130"/>
      <c r="K532" s="140"/>
    </row>
    <row r="533" spans="2:11">
      <c r="B533" s="129"/>
      <c r="C533" s="140"/>
      <c r="D533" s="140"/>
      <c r="E533" s="140"/>
      <c r="F533" s="140"/>
      <c r="G533" s="140"/>
      <c r="H533" s="140"/>
      <c r="I533" s="130"/>
      <c r="J533" s="130"/>
      <c r="K533" s="140"/>
    </row>
    <row r="534" spans="2:11">
      <c r="B534" s="129"/>
      <c r="C534" s="140"/>
      <c r="D534" s="140"/>
      <c r="E534" s="140"/>
      <c r="F534" s="140"/>
      <c r="G534" s="140"/>
      <c r="H534" s="140"/>
      <c r="I534" s="130"/>
      <c r="J534" s="130"/>
      <c r="K534" s="140"/>
    </row>
    <row r="535" spans="2:11">
      <c r="B535" s="129"/>
      <c r="C535" s="140"/>
      <c r="D535" s="140"/>
      <c r="E535" s="140"/>
      <c r="F535" s="140"/>
      <c r="G535" s="140"/>
      <c r="H535" s="140"/>
      <c r="I535" s="130"/>
      <c r="J535" s="130"/>
      <c r="K535" s="140"/>
    </row>
    <row r="536" spans="2:11">
      <c r="B536" s="129"/>
      <c r="C536" s="140"/>
      <c r="D536" s="140"/>
      <c r="E536" s="140"/>
      <c r="F536" s="140"/>
      <c r="G536" s="140"/>
      <c r="H536" s="140"/>
      <c r="I536" s="130"/>
      <c r="J536" s="130"/>
      <c r="K536" s="140"/>
    </row>
    <row r="537" spans="2:11">
      <c r="B537" s="129"/>
      <c r="C537" s="140"/>
      <c r="D537" s="140"/>
      <c r="E537" s="140"/>
      <c r="F537" s="140"/>
      <c r="G537" s="140"/>
      <c r="H537" s="140"/>
      <c r="I537" s="130"/>
      <c r="J537" s="130"/>
      <c r="K537" s="140"/>
    </row>
    <row r="538" spans="2:11">
      <c r="B538" s="129"/>
      <c r="C538" s="140"/>
      <c r="D538" s="140"/>
      <c r="E538" s="140"/>
      <c r="F538" s="140"/>
      <c r="G538" s="140"/>
      <c r="H538" s="140"/>
      <c r="I538" s="130"/>
      <c r="J538" s="130"/>
      <c r="K538" s="140"/>
    </row>
    <row r="539" spans="2:11">
      <c r="B539" s="129"/>
      <c r="C539" s="140"/>
      <c r="D539" s="140"/>
      <c r="E539" s="140"/>
      <c r="F539" s="140"/>
      <c r="G539" s="140"/>
      <c r="H539" s="140"/>
      <c r="I539" s="130"/>
      <c r="J539" s="130"/>
      <c r="K539" s="140"/>
    </row>
    <row r="540" spans="2:11">
      <c r="B540" s="129"/>
      <c r="C540" s="140"/>
      <c r="D540" s="140"/>
      <c r="E540" s="140"/>
      <c r="F540" s="140"/>
      <c r="G540" s="140"/>
      <c r="H540" s="140"/>
      <c r="I540" s="130"/>
      <c r="J540" s="130"/>
      <c r="K540" s="140"/>
    </row>
    <row r="541" spans="2:11">
      <c r="B541" s="129"/>
      <c r="C541" s="140"/>
      <c r="D541" s="140"/>
      <c r="E541" s="140"/>
      <c r="F541" s="140"/>
      <c r="G541" s="140"/>
      <c r="H541" s="140"/>
      <c r="I541" s="130"/>
      <c r="J541" s="130"/>
      <c r="K541" s="140"/>
    </row>
    <row r="542" spans="2:11">
      <c r="B542" s="129"/>
      <c r="C542" s="140"/>
      <c r="D542" s="140"/>
      <c r="E542" s="140"/>
      <c r="F542" s="140"/>
      <c r="G542" s="140"/>
      <c r="H542" s="140"/>
      <c r="I542" s="130"/>
      <c r="J542" s="130"/>
      <c r="K542" s="140"/>
    </row>
    <row r="543" spans="2:11">
      <c r="B543" s="129"/>
      <c r="C543" s="140"/>
      <c r="D543" s="140"/>
      <c r="E543" s="140"/>
      <c r="F543" s="140"/>
      <c r="G543" s="140"/>
      <c r="H543" s="140"/>
      <c r="I543" s="130"/>
      <c r="J543" s="130"/>
      <c r="K543" s="140"/>
    </row>
    <row r="544" spans="2:11">
      <c r="B544" s="129"/>
      <c r="C544" s="140"/>
      <c r="D544" s="140"/>
      <c r="E544" s="140"/>
      <c r="F544" s="140"/>
      <c r="G544" s="140"/>
      <c r="H544" s="140"/>
      <c r="I544" s="130"/>
      <c r="J544" s="130"/>
      <c r="K544" s="140"/>
    </row>
    <row r="545" spans="2:11">
      <c r="B545" s="129"/>
      <c r="C545" s="140"/>
      <c r="D545" s="140"/>
      <c r="E545" s="140"/>
      <c r="F545" s="140"/>
      <c r="G545" s="140"/>
      <c r="H545" s="140"/>
      <c r="I545" s="130"/>
      <c r="J545" s="130"/>
      <c r="K545" s="140"/>
    </row>
    <row r="546" spans="2:11">
      <c r="B546" s="129"/>
      <c r="C546" s="140"/>
      <c r="D546" s="140"/>
      <c r="E546" s="140"/>
      <c r="F546" s="140"/>
      <c r="G546" s="140"/>
      <c r="H546" s="140"/>
      <c r="I546" s="130"/>
      <c r="J546" s="130"/>
      <c r="K546" s="140"/>
    </row>
    <row r="547" spans="2:11">
      <c r="B547" s="129"/>
      <c r="C547" s="140"/>
      <c r="D547" s="140"/>
      <c r="E547" s="140"/>
      <c r="F547" s="140"/>
      <c r="G547" s="140"/>
      <c r="H547" s="140"/>
      <c r="I547" s="130"/>
      <c r="J547" s="130"/>
      <c r="K547" s="140"/>
    </row>
    <row r="548" spans="2:11">
      <c r="B548" s="129"/>
      <c r="C548" s="140"/>
      <c r="D548" s="140"/>
      <c r="E548" s="140"/>
      <c r="F548" s="140"/>
      <c r="G548" s="140"/>
      <c r="H548" s="140"/>
      <c r="I548" s="130"/>
      <c r="J548" s="130"/>
      <c r="K548" s="140"/>
    </row>
    <row r="549" spans="2:11">
      <c r="B549" s="129"/>
      <c r="C549" s="140"/>
      <c r="D549" s="140"/>
      <c r="E549" s="140"/>
      <c r="F549" s="140"/>
      <c r="G549" s="140"/>
      <c r="H549" s="140"/>
      <c r="I549" s="130"/>
      <c r="J549" s="130"/>
      <c r="K549" s="140"/>
    </row>
    <row r="550" spans="2:11">
      <c r="B550" s="129"/>
      <c r="C550" s="140"/>
      <c r="D550" s="140"/>
      <c r="E550" s="140"/>
      <c r="F550" s="140"/>
      <c r="G550" s="140"/>
      <c r="H550" s="140"/>
      <c r="I550" s="130"/>
      <c r="J550" s="130"/>
      <c r="K550" s="140"/>
    </row>
    <row r="551" spans="2:11">
      <c r="B551" s="129"/>
      <c r="C551" s="140"/>
      <c r="D551" s="140"/>
      <c r="E551" s="140"/>
      <c r="F551" s="140"/>
      <c r="G551" s="140"/>
      <c r="H551" s="140"/>
      <c r="I551" s="130"/>
      <c r="J551" s="130"/>
      <c r="K551" s="140"/>
    </row>
    <row r="552" spans="2:11">
      <c r="B552" s="129"/>
      <c r="C552" s="140"/>
      <c r="D552" s="140"/>
      <c r="E552" s="140"/>
      <c r="F552" s="140"/>
      <c r="G552" s="140"/>
      <c r="H552" s="140"/>
      <c r="I552" s="130"/>
      <c r="J552" s="130"/>
      <c r="K552" s="140"/>
    </row>
    <row r="553" spans="2:11">
      <c r="B553" s="129"/>
      <c r="C553" s="140"/>
      <c r="D553" s="140"/>
      <c r="E553" s="140"/>
      <c r="F553" s="140"/>
      <c r="G553" s="140"/>
      <c r="H553" s="140"/>
      <c r="I553" s="130"/>
      <c r="J553" s="130"/>
      <c r="K553" s="140"/>
    </row>
    <row r="554" spans="2:11">
      <c r="B554" s="129"/>
      <c r="C554" s="140"/>
      <c r="D554" s="140"/>
      <c r="E554" s="140"/>
      <c r="F554" s="140"/>
      <c r="G554" s="140"/>
      <c r="H554" s="140"/>
      <c r="I554" s="130"/>
      <c r="J554" s="130"/>
      <c r="K554" s="140"/>
    </row>
    <row r="555" spans="2:11">
      <c r="B555" s="129"/>
      <c r="C555" s="140"/>
      <c r="D555" s="140"/>
      <c r="E555" s="140"/>
      <c r="F555" s="140"/>
      <c r="G555" s="140"/>
      <c r="H555" s="140"/>
      <c r="I555" s="130"/>
      <c r="J555" s="130"/>
      <c r="K555" s="140"/>
    </row>
    <row r="556" spans="2:11">
      <c r="B556" s="129"/>
      <c r="C556" s="140"/>
      <c r="D556" s="140"/>
      <c r="E556" s="140"/>
      <c r="F556" s="140"/>
      <c r="G556" s="140"/>
      <c r="H556" s="140"/>
      <c r="I556" s="130"/>
      <c r="J556" s="130"/>
      <c r="K556" s="140"/>
    </row>
    <row r="557" spans="2:11">
      <c r="B557" s="129"/>
      <c r="C557" s="140"/>
      <c r="D557" s="140"/>
      <c r="E557" s="140"/>
      <c r="F557" s="140"/>
      <c r="G557" s="140"/>
      <c r="H557" s="140"/>
      <c r="I557" s="130"/>
      <c r="J557" s="130"/>
      <c r="K557" s="140"/>
    </row>
    <row r="558" spans="2:11">
      <c r="B558" s="129"/>
      <c r="C558" s="140"/>
      <c r="D558" s="140"/>
      <c r="E558" s="140"/>
      <c r="F558" s="140"/>
      <c r="G558" s="140"/>
      <c r="H558" s="140"/>
      <c r="I558" s="130"/>
      <c r="J558" s="130"/>
      <c r="K558" s="140"/>
    </row>
    <row r="559" spans="2:11">
      <c r="B559" s="129"/>
      <c r="C559" s="140"/>
      <c r="D559" s="140"/>
      <c r="E559" s="140"/>
      <c r="F559" s="140"/>
      <c r="G559" s="140"/>
      <c r="H559" s="140"/>
      <c r="I559" s="130"/>
      <c r="J559" s="130"/>
      <c r="K559" s="140"/>
    </row>
    <row r="560" spans="2:11">
      <c r="B560" s="129"/>
      <c r="C560" s="140"/>
      <c r="D560" s="140"/>
      <c r="E560" s="140"/>
      <c r="F560" s="140"/>
      <c r="G560" s="140"/>
      <c r="H560" s="140"/>
      <c r="I560" s="130"/>
      <c r="J560" s="130"/>
      <c r="K560" s="140"/>
    </row>
    <row r="561" spans="2:11">
      <c r="B561" s="129"/>
      <c r="C561" s="140"/>
      <c r="D561" s="140"/>
      <c r="E561" s="140"/>
      <c r="F561" s="140"/>
      <c r="G561" s="140"/>
      <c r="H561" s="140"/>
      <c r="I561" s="130"/>
      <c r="J561" s="130"/>
      <c r="K561" s="140"/>
    </row>
    <row r="562" spans="2:11">
      <c r="B562" s="129"/>
      <c r="C562" s="140"/>
      <c r="D562" s="140"/>
      <c r="E562" s="140"/>
      <c r="F562" s="140"/>
      <c r="G562" s="140"/>
      <c r="H562" s="140"/>
      <c r="I562" s="130"/>
      <c r="J562" s="130"/>
      <c r="K562" s="140"/>
    </row>
    <row r="563" spans="2:11">
      <c r="B563" s="129"/>
      <c r="C563" s="140"/>
      <c r="D563" s="140"/>
      <c r="E563" s="140"/>
      <c r="F563" s="140"/>
      <c r="G563" s="140"/>
      <c r="H563" s="140"/>
      <c r="I563" s="130"/>
      <c r="J563" s="130"/>
      <c r="K563" s="140"/>
    </row>
    <row r="564" spans="2:11">
      <c r="B564" s="129"/>
      <c r="C564" s="140"/>
      <c r="D564" s="140"/>
      <c r="E564" s="140"/>
      <c r="F564" s="140"/>
      <c r="G564" s="140"/>
      <c r="H564" s="140"/>
      <c r="I564" s="130"/>
      <c r="J564" s="130"/>
      <c r="K564" s="140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5" t="s">
        <v>146</v>
      </c>
      <c r="C1" s="66" t="s" vm="1">
        <v>233</v>
      </c>
    </row>
    <row r="2" spans="2:35">
      <c r="B2" s="45" t="s">
        <v>145</v>
      </c>
      <c r="C2" s="66" t="s">
        <v>234</v>
      </c>
    </row>
    <row r="3" spans="2:35">
      <c r="B3" s="45" t="s">
        <v>147</v>
      </c>
      <c r="C3" s="66" t="s">
        <v>235</v>
      </c>
      <c r="E3" s="2"/>
    </row>
    <row r="4" spans="2:35">
      <c r="B4" s="45" t="s">
        <v>148</v>
      </c>
      <c r="C4" s="66">
        <v>2102</v>
      </c>
    </row>
    <row r="6" spans="2:35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2:35" ht="26.25" customHeight="1">
      <c r="B7" s="190" t="s">
        <v>97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</row>
    <row r="8" spans="2:35" s="3" customFormat="1" ht="47.25">
      <c r="B8" s="21" t="s">
        <v>116</v>
      </c>
      <c r="C8" s="29" t="s">
        <v>46</v>
      </c>
      <c r="D8" s="12" t="s">
        <v>52</v>
      </c>
      <c r="E8" s="29" t="s">
        <v>14</v>
      </c>
      <c r="F8" s="29" t="s">
        <v>66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61</v>
      </c>
      <c r="O8" s="29" t="s">
        <v>59</v>
      </c>
      <c r="P8" s="29" t="s">
        <v>149</v>
      </c>
      <c r="Q8" s="30" t="s">
        <v>151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31" t="s">
        <v>212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35" s="4" customFormat="1" ht="18" customHeight="1">
      <c r="B11" s="136" t="s">
        <v>3509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7">
        <v>0</v>
      </c>
      <c r="O11" s="88"/>
      <c r="P11" s="138">
        <v>0</v>
      </c>
      <c r="Q11" s="138">
        <v>0</v>
      </c>
      <c r="AI11" s="1"/>
    </row>
    <row r="12" spans="2:35" ht="21.75" customHeight="1">
      <c r="B12" s="139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35">
      <c r="B13" s="13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35">
      <c r="B14" s="139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35">
      <c r="B15" s="139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35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9"/>
      <c r="C111" s="129"/>
      <c r="D111" s="129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>
      <c r="B112" s="129"/>
      <c r="C112" s="129"/>
      <c r="D112" s="129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>
      <c r="B113" s="129"/>
      <c r="C113" s="129"/>
      <c r="D113" s="129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>
      <c r="B114" s="129"/>
      <c r="C114" s="129"/>
      <c r="D114" s="129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>
      <c r="B115" s="129"/>
      <c r="C115" s="129"/>
      <c r="D115" s="129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>
      <c r="B116" s="129"/>
      <c r="C116" s="129"/>
      <c r="D116" s="129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>
      <c r="B117" s="129"/>
      <c r="C117" s="129"/>
      <c r="D117" s="129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>
      <c r="B118" s="129"/>
      <c r="C118" s="129"/>
      <c r="D118" s="129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>
      <c r="B119" s="129"/>
      <c r="C119" s="129"/>
      <c r="D119" s="129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>
      <c r="B120" s="129"/>
      <c r="C120" s="129"/>
      <c r="D120" s="129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>
      <c r="B121" s="129"/>
      <c r="C121" s="129"/>
      <c r="D121" s="129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>
      <c r="B122" s="129"/>
      <c r="C122" s="129"/>
      <c r="D122" s="129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>
      <c r="B123" s="129"/>
      <c r="C123" s="129"/>
      <c r="D123" s="129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>
      <c r="B124" s="129"/>
      <c r="C124" s="129"/>
      <c r="D124" s="129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>
      <c r="B125" s="129"/>
      <c r="C125" s="129"/>
      <c r="D125" s="129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>
      <c r="B126" s="129"/>
      <c r="C126" s="129"/>
      <c r="D126" s="129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>
      <c r="B127" s="129"/>
      <c r="C127" s="129"/>
      <c r="D127" s="129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>
      <c r="B128" s="129"/>
      <c r="C128" s="129"/>
      <c r="D128" s="129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>
      <c r="B129" s="129"/>
      <c r="C129" s="129"/>
      <c r="D129" s="129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>
      <c r="B130" s="129"/>
      <c r="C130" s="129"/>
      <c r="D130" s="12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>
      <c r="B131" s="129"/>
      <c r="C131" s="129"/>
      <c r="D131" s="129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>
      <c r="B132" s="129"/>
      <c r="C132" s="129"/>
      <c r="D132" s="129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>
      <c r="B133" s="129"/>
      <c r="C133" s="129"/>
      <c r="D133" s="12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>
      <c r="B134" s="129"/>
      <c r="C134" s="129"/>
      <c r="D134" s="129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>
      <c r="B135" s="129"/>
      <c r="C135" s="129"/>
      <c r="D135" s="129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>
      <c r="B136" s="129"/>
      <c r="C136" s="129"/>
      <c r="D136" s="129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>
      <c r="B137" s="129"/>
      <c r="C137" s="129"/>
      <c r="D137" s="129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>
      <c r="B138" s="129"/>
      <c r="C138" s="129"/>
      <c r="D138" s="129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>
      <c r="B139" s="129"/>
      <c r="C139" s="129"/>
      <c r="D139" s="12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>
      <c r="B140" s="129"/>
      <c r="C140" s="129"/>
      <c r="D140" s="129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>
      <c r="B141" s="129"/>
      <c r="C141" s="129"/>
      <c r="D141" s="129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>
      <c r="B142" s="129"/>
      <c r="C142" s="129"/>
      <c r="D142" s="129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>
      <c r="B143" s="129"/>
      <c r="C143" s="129"/>
      <c r="D143" s="129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>
      <c r="B144" s="129"/>
      <c r="C144" s="129"/>
      <c r="D144" s="129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>
      <c r="B145" s="129"/>
      <c r="C145" s="129"/>
      <c r="D145" s="129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>
      <c r="B146" s="129"/>
      <c r="C146" s="129"/>
      <c r="D146" s="129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>
      <c r="B147" s="129"/>
      <c r="C147" s="129"/>
      <c r="D147" s="129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>
      <c r="B148" s="129"/>
      <c r="C148" s="129"/>
      <c r="D148" s="129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>
      <c r="B149" s="129"/>
      <c r="C149" s="129"/>
      <c r="D149" s="129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>
      <c r="B150" s="129"/>
      <c r="C150" s="129"/>
      <c r="D150" s="129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>
      <c r="B151" s="129"/>
      <c r="C151" s="129"/>
      <c r="D151" s="129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>
      <c r="B152" s="129"/>
      <c r="C152" s="129"/>
      <c r="D152" s="129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>
      <c r="B153" s="129"/>
      <c r="C153" s="129"/>
      <c r="D153" s="129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>
      <c r="B154" s="129"/>
      <c r="C154" s="129"/>
      <c r="D154" s="129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>
      <c r="B155" s="129"/>
      <c r="C155" s="129"/>
      <c r="D155" s="129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>
      <c r="B156" s="129"/>
      <c r="C156" s="129"/>
      <c r="D156" s="129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>
      <c r="B157" s="129"/>
      <c r="C157" s="129"/>
      <c r="D157" s="129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>
      <c r="B158" s="129"/>
      <c r="C158" s="129"/>
      <c r="D158" s="129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>
      <c r="B159" s="129"/>
      <c r="C159" s="129"/>
      <c r="D159" s="129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>
      <c r="B160" s="129"/>
      <c r="C160" s="129"/>
      <c r="D160" s="129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>
      <c r="B161" s="129"/>
      <c r="C161" s="129"/>
      <c r="D161" s="129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>
      <c r="B162" s="129"/>
      <c r="C162" s="129"/>
      <c r="D162" s="129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>
      <c r="B163" s="129"/>
      <c r="C163" s="129"/>
      <c r="D163" s="129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>
      <c r="B164" s="129"/>
      <c r="C164" s="129"/>
      <c r="D164" s="129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>
      <c r="B165" s="129"/>
      <c r="C165" s="129"/>
      <c r="D165" s="129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>
      <c r="B166" s="129"/>
      <c r="C166" s="129"/>
      <c r="D166" s="129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>
      <c r="B167" s="129"/>
      <c r="C167" s="129"/>
      <c r="D167" s="129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>
      <c r="B168" s="129"/>
      <c r="C168" s="129"/>
      <c r="D168" s="129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>
      <c r="B169" s="129"/>
      <c r="C169" s="129"/>
      <c r="D169" s="129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>
      <c r="B170" s="129"/>
      <c r="C170" s="129"/>
      <c r="D170" s="129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>
      <c r="B171" s="129"/>
      <c r="C171" s="129"/>
      <c r="D171" s="129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>
      <c r="B172" s="129"/>
      <c r="C172" s="129"/>
      <c r="D172" s="129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>
      <c r="B173" s="129"/>
      <c r="C173" s="129"/>
      <c r="D173" s="129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>
      <c r="B174" s="129"/>
      <c r="C174" s="129"/>
      <c r="D174" s="129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>
      <c r="B175" s="129"/>
      <c r="C175" s="129"/>
      <c r="D175" s="129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>
      <c r="B176" s="129"/>
      <c r="C176" s="129"/>
      <c r="D176" s="129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6384" width="9.140625" style="1"/>
  </cols>
  <sheetData>
    <row r="1" spans="2:16">
      <c r="B1" s="45" t="s">
        <v>146</v>
      </c>
      <c r="C1" s="66" t="s" vm="1">
        <v>233</v>
      </c>
    </row>
    <row r="2" spans="2:16">
      <c r="B2" s="45" t="s">
        <v>145</v>
      </c>
      <c r="C2" s="66" t="s">
        <v>234</v>
      </c>
    </row>
    <row r="3" spans="2:16">
      <c r="B3" s="45" t="s">
        <v>147</v>
      </c>
      <c r="C3" s="66" t="s">
        <v>235</v>
      </c>
    </row>
    <row r="4" spans="2:16">
      <c r="B4" s="45" t="s">
        <v>148</v>
      </c>
      <c r="C4" s="66">
        <v>2102</v>
      </c>
    </row>
    <row r="6" spans="2:16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2:16" ht="26.25" customHeight="1">
      <c r="B7" s="190" t="s">
        <v>89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2"/>
    </row>
    <row r="8" spans="2:16" s="3" customFormat="1" ht="78.75">
      <c r="B8" s="21" t="s">
        <v>116</v>
      </c>
      <c r="C8" s="29" t="s">
        <v>46</v>
      </c>
      <c r="D8" s="29" t="s">
        <v>14</v>
      </c>
      <c r="E8" s="29" t="s">
        <v>66</v>
      </c>
      <c r="F8" s="29" t="s">
        <v>104</v>
      </c>
      <c r="G8" s="29" t="s">
        <v>17</v>
      </c>
      <c r="H8" s="29" t="s">
        <v>103</v>
      </c>
      <c r="I8" s="29" t="s">
        <v>16</v>
      </c>
      <c r="J8" s="29" t="s">
        <v>18</v>
      </c>
      <c r="K8" s="29" t="s">
        <v>209</v>
      </c>
      <c r="L8" s="29" t="s">
        <v>208</v>
      </c>
      <c r="M8" s="29" t="s">
        <v>111</v>
      </c>
      <c r="N8" s="29" t="s">
        <v>59</v>
      </c>
      <c r="O8" s="29" t="s">
        <v>149</v>
      </c>
      <c r="P8" s="30" t="s">
        <v>151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216</v>
      </c>
      <c r="L9" s="31"/>
      <c r="M9" s="31" t="s">
        <v>212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67" t="s">
        <v>25</v>
      </c>
      <c r="C11" s="68"/>
      <c r="D11" s="68"/>
      <c r="E11" s="68"/>
      <c r="F11" s="68"/>
      <c r="G11" s="76">
        <v>6.462347322868915</v>
      </c>
      <c r="H11" s="68"/>
      <c r="I11" s="68"/>
      <c r="J11" s="90">
        <v>4.8558483059719458E-2</v>
      </c>
      <c r="K11" s="76"/>
      <c r="L11" s="78"/>
      <c r="M11" s="76">
        <v>16381254.796971582</v>
      </c>
      <c r="N11" s="68"/>
      <c r="O11" s="77">
        <f>IFERROR(M11/$M$11,0)</f>
        <v>1</v>
      </c>
      <c r="P11" s="77">
        <f>M11/'סכום נכסי הקרן'!$C$42</f>
        <v>0.26415522608920539</v>
      </c>
    </row>
    <row r="12" spans="2:16" ht="21.75" customHeight="1">
      <c r="B12" s="69" t="s">
        <v>201</v>
      </c>
      <c r="C12" s="70"/>
      <c r="D12" s="70"/>
      <c r="E12" s="70"/>
      <c r="F12" s="70"/>
      <c r="G12" s="79">
        <v>6.4623473228689106</v>
      </c>
      <c r="H12" s="70"/>
      <c r="I12" s="70"/>
      <c r="J12" s="91">
        <v>4.855848305971943E-2</v>
      </c>
      <c r="K12" s="79"/>
      <c r="L12" s="81"/>
      <c r="M12" s="79">
        <f>M13+M19</f>
        <v>16381254.796971578</v>
      </c>
      <c r="N12" s="70"/>
      <c r="O12" s="80">
        <f t="shared" ref="O12:O77" si="0">IFERROR(M12/$M$11,0)</f>
        <v>0.99999999999999978</v>
      </c>
      <c r="P12" s="80">
        <f>M12/'סכום נכסי הקרן'!$C$42</f>
        <v>0.26415522608920533</v>
      </c>
    </row>
    <row r="13" spans="2:16">
      <c r="B13" s="118" t="s">
        <v>3515</v>
      </c>
      <c r="C13" s="70"/>
      <c r="D13" s="70"/>
      <c r="E13" s="70"/>
      <c r="F13" s="70"/>
      <c r="G13" s="79">
        <f>AVERAGE(G14:G17)</f>
        <v>4.757499999999891</v>
      </c>
      <c r="H13" s="70"/>
      <c r="I13" s="70"/>
      <c r="J13" s="91">
        <f>AVERAGE(J14:J17)</f>
        <v>5.1399999999998724E-2</v>
      </c>
      <c r="K13" s="79"/>
      <c r="L13" s="81"/>
      <c r="M13" s="79">
        <f>SUM(M14:M17)</f>
        <v>566759.53073051316</v>
      </c>
      <c r="N13" s="70"/>
      <c r="O13" s="80">
        <f>IFERROR(M13/$M$11,0)</f>
        <v>3.4598053552972664E-2</v>
      </c>
      <c r="P13" s="80">
        <f>M13/'סכום נכסי הקרן'!$C$42</f>
        <v>9.1392566585319305E-3</v>
      </c>
    </row>
    <row r="14" spans="2:16">
      <c r="B14" s="75" t="s">
        <v>1714</v>
      </c>
      <c r="C14" s="72">
        <v>9444</v>
      </c>
      <c r="D14" s="72" t="s">
        <v>238</v>
      </c>
      <c r="E14" s="72"/>
      <c r="F14" s="94">
        <v>44958</v>
      </c>
      <c r="G14" s="82">
        <v>4.5900000000000443</v>
      </c>
      <c r="H14" s="85" t="s">
        <v>133</v>
      </c>
      <c r="I14" s="86">
        <v>5.1500000000000004E-2</v>
      </c>
      <c r="J14" s="86">
        <v>5.1400000000000404E-2</v>
      </c>
      <c r="K14" s="82">
        <v>56896933.772754014</v>
      </c>
      <c r="L14" s="84">
        <f>M14/K14*100000</f>
        <v>104.30357215422134</v>
      </c>
      <c r="M14" s="82">
        <v>59345.534371204012</v>
      </c>
      <c r="N14" s="72"/>
      <c r="O14" s="83">
        <f t="shared" si="0"/>
        <v>3.6227709724761304E-3</v>
      </c>
      <c r="P14" s="83">
        <f>M14/'סכום נכסי הקרן'!$C$42</f>
        <v>9.5697388530384256E-4</v>
      </c>
    </row>
    <row r="15" spans="2:16">
      <c r="B15" s="75" t="s">
        <v>1715</v>
      </c>
      <c r="C15" s="72">
        <v>9499</v>
      </c>
      <c r="D15" s="72" t="s">
        <v>238</v>
      </c>
      <c r="E15" s="72"/>
      <c r="F15" s="94">
        <v>44986</v>
      </c>
      <c r="G15" s="82">
        <v>4.6699999999995221</v>
      </c>
      <c r="H15" s="85" t="s">
        <v>133</v>
      </c>
      <c r="I15" s="86">
        <v>5.1500000000000004E-2</v>
      </c>
      <c r="J15" s="86">
        <v>5.1399999999994506E-2</v>
      </c>
      <c r="K15" s="82">
        <v>4749295.6195560014</v>
      </c>
      <c r="L15" s="84">
        <f>M15/K15*100000</f>
        <v>103.57983420423288</v>
      </c>
      <c r="M15" s="82">
        <v>4919.3125286050008</v>
      </c>
      <c r="N15" s="72"/>
      <c r="O15" s="83">
        <f t="shared" si="0"/>
        <v>3.0030132548298063E-4</v>
      </c>
      <c r="P15" s="83">
        <f>M15/'סכום נכסי הקרן'!$C$42</f>
        <v>7.9326164527844805E-5</v>
      </c>
    </row>
    <row r="16" spans="2:16">
      <c r="B16" s="75" t="s">
        <v>1716</v>
      </c>
      <c r="C16" s="72">
        <v>9528</v>
      </c>
      <c r="D16" s="72" t="s">
        <v>238</v>
      </c>
      <c r="E16" s="72"/>
      <c r="F16" s="94">
        <v>45047</v>
      </c>
      <c r="G16" s="82">
        <v>4.8400000000000043</v>
      </c>
      <c r="H16" s="85" t="s">
        <v>133</v>
      </c>
      <c r="I16" s="86">
        <v>5.1500000000000004E-2</v>
      </c>
      <c r="J16" s="86">
        <v>5.1400000000000043E-2</v>
      </c>
      <c r="K16" s="82">
        <v>317812977.54256803</v>
      </c>
      <c r="L16" s="84">
        <f>M16/K16*100000</f>
        <v>101.81934885506605</v>
      </c>
      <c r="M16" s="82">
        <v>323595.10431074008</v>
      </c>
      <c r="N16" s="72"/>
      <c r="O16" s="83">
        <f t="shared" si="0"/>
        <v>1.9753987610922417E-2</v>
      </c>
      <c r="P16" s="83">
        <f>M16/'סכום נכסי הקרן'!$C$42</f>
        <v>5.2181190635265731E-3</v>
      </c>
    </row>
    <row r="17" spans="2:16">
      <c r="B17" s="75" t="s">
        <v>1717</v>
      </c>
      <c r="C17" s="72">
        <v>9586</v>
      </c>
      <c r="D17" s="72" t="s">
        <v>238</v>
      </c>
      <c r="E17" s="72"/>
      <c r="F17" s="94">
        <v>45078</v>
      </c>
      <c r="G17" s="82">
        <v>4.9299999999999917</v>
      </c>
      <c r="H17" s="85" t="s">
        <v>133</v>
      </c>
      <c r="I17" s="86">
        <v>5.1500000000000004E-2</v>
      </c>
      <c r="J17" s="86">
        <v>5.1399999999999946E-2</v>
      </c>
      <c r="K17" s="82">
        <v>177810608.63122803</v>
      </c>
      <c r="L17" s="84">
        <f>M17/K17*100000</f>
        <v>100.61243302473279</v>
      </c>
      <c r="M17" s="82">
        <v>178899.57951996403</v>
      </c>
      <c r="N17" s="72"/>
      <c r="O17" s="83">
        <f t="shared" si="0"/>
        <v>1.0920993644091133E-2</v>
      </c>
      <c r="P17" s="83">
        <f>M17/'סכום נכסי הקרן'!$C$42</f>
        <v>2.8848375451736683E-3</v>
      </c>
    </row>
    <row r="18" spans="2:16">
      <c r="B18" s="75"/>
      <c r="C18" s="72"/>
      <c r="D18" s="72"/>
      <c r="E18" s="72"/>
      <c r="F18" s="94"/>
      <c r="G18" s="82"/>
      <c r="H18" s="85"/>
      <c r="I18" s="86"/>
      <c r="J18" s="86"/>
      <c r="K18" s="82"/>
      <c r="L18" s="84"/>
      <c r="M18" s="82"/>
      <c r="N18" s="72"/>
      <c r="O18" s="83"/>
      <c r="P18" s="83"/>
    </row>
    <row r="19" spans="2:16">
      <c r="B19" s="118" t="s">
        <v>67</v>
      </c>
      <c r="C19" s="72"/>
      <c r="D19" s="72"/>
      <c r="E19" s="72"/>
      <c r="F19" s="94"/>
      <c r="G19" s="115">
        <f>AVERAGE(G20:G162)</f>
        <v>5.6161151079141245</v>
      </c>
      <c r="H19" s="85"/>
      <c r="I19" s="86"/>
      <c r="J19" s="116">
        <f>AVERAGE(J20:J162)</f>
        <v>4.8170503597125158E-2</v>
      </c>
      <c r="K19" s="82"/>
      <c r="L19" s="82"/>
      <c r="M19" s="117">
        <f>SUM(M20:M160)</f>
        <v>15814495.266241064</v>
      </c>
      <c r="N19" s="72"/>
      <c r="O19" s="80">
        <f>IFERROR(M19/$M$11,0)</f>
        <v>0.96540194644702704</v>
      </c>
      <c r="P19" s="80">
        <f>M19/'סכום נכסי הקרן'!$C$42</f>
        <v>0.25501596943067339</v>
      </c>
    </row>
    <row r="20" spans="2:16">
      <c r="B20" s="75" t="s">
        <v>1718</v>
      </c>
      <c r="C20" s="72" t="s">
        <v>1719</v>
      </c>
      <c r="D20" s="72" t="s">
        <v>238</v>
      </c>
      <c r="E20" s="72"/>
      <c r="F20" s="94">
        <v>39845</v>
      </c>
      <c r="G20" s="82">
        <v>0.5799999999997838</v>
      </c>
      <c r="H20" s="85" t="s">
        <v>133</v>
      </c>
      <c r="I20" s="86">
        <v>4.8000000000000001E-2</v>
      </c>
      <c r="J20" s="86">
        <v>4.7899999999996348E-2</v>
      </c>
      <c r="K20" s="82">
        <v>1532948.1288900003</v>
      </c>
      <c r="L20" s="84">
        <v>126.810495</v>
      </c>
      <c r="M20" s="82">
        <v>1943.9391068490006</v>
      </c>
      <c r="N20" s="72"/>
      <c r="O20" s="83">
        <f t="shared" si="0"/>
        <v>1.1866851049825429E-4</v>
      </c>
      <c r="P20" s="83">
        <f>M20/'סכום נכסי הקרן'!$C$42</f>
        <v>3.1346907220335606E-5</v>
      </c>
    </row>
    <row r="21" spans="2:16">
      <c r="B21" s="75" t="s">
        <v>1720</v>
      </c>
      <c r="C21" s="72" t="s">
        <v>1721</v>
      </c>
      <c r="D21" s="72" t="s">
        <v>238</v>
      </c>
      <c r="E21" s="72"/>
      <c r="F21" s="94">
        <v>39873</v>
      </c>
      <c r="G21" s="82">
        <v>0.65999999999999959</v>
      </c>
      <c r="H21" s="85" t="s">
        <v>133</v>
      </c>
      <c r="I21" s="86">
        <v>4.8000000000000001E-2</v>
      </c>
      <c r="J21" s="86">
        <v>4.8199999999999993E-2</v>
      </c>
      <c r="K21" s="82">
        <v>56346830.295810007</v>
      </c>
      <c r="L21" s="84">
        <v>126.983634</v>
      </c>
      <c r="M21" s="82">
        <v>71551.252569944001</v>
      </c>
      <c r="N21" s="72"/>
      <c r="O21" s="83">
        <f t="shared" si="0"/>
        <v>4.367873734750268E-3</v>
      </c>
      <c r="P21" s="83">
        <f>M21/'סכום נכסי הקרן'!$C$42</f>
        <v>1.1537966739320587E-3</v>
      </c>
    </row>
    <row r="22" spans="2:16">
      <c r="B22" s="75" t="s">
        <v>1722</v>
      </c>
      <c r="C22" s="72" t="s">
        <v>1723</v>
      </c>
      <c r="D22" s="72" t="s">
        <v>238</v>
      </c>
      <c r="E22" s="72"/>
      <c r="F22" s="94">
        <v>39934</v>
      </c>
      <c r="G22" s="82">
        <v>0.82999999999999896</v>
      </c>
      <c r="H22" s="85" t="s">
        <v>133</v>
      </c>
      <c r="I22" s="86">
        <v>4.8000000000000001E-2</v>
      </c>
      <c r="J22" s="86">
        <v>4.8299999999999725E-2</v>
      </c>
      <c r="K22" s="82">
        <v>61488539.955780007</v>
      </c>
      <c r="L22" s="84">
        <v>125.48434</v>
      </c>
      <c r="M22" s="82">
        <v>77158.488284776016</v>
      </c>
      <c r="N22" s="72"/>
      <c r="O22" s="83">
        <f t="shared" si="0"/>
        <v>4.7101695957406375E-3</v>
      </c>
      <c r="P22" s="83">
        <f>M22/'סכום נכסי הקרן'!$C$42</f>
        <v>1.2442159144813692E-3</v>
      </c>
    </row>
    <row r="23" spans="2:16">
      <c r="B23" s="75" t="s">
        <v>1724</v>
      </c>
      <c r="C23" s="72" t="s">
        <v>1725</v>
      </c>
      <c r="D23" s="72" t="s">
        <v>238</v>
      </c>
      <c r="E23" s="72"/>
      <c r="F23" s="94">
        <v>40148</v>
      </c>
      <c r="G23" s="82">
        <v>1.3900000000000061</v>
      </c>
      <c r="H23" s="85" t="s">
        <v>133</v>
      </c>
      <c r="I23" s="86">
        <v>4.8000000000000001E-2</v>
      </c>
      <c r="J23" s="86">
        <v>4.8300000000000128E-2</v>
      </c>
      <c r="K23" s="82">
        <v>81934914.206442013</v>
      </c>
      <c r="L23" s="84">
        <v>120.46099</v>
      </c>
      <c r="M23" s="82">
        <v>98699.608724819002</v>
      </c>
      <c r="N23" s="72"/>
      <c r="O23" s="83">
        <f t="shared" si="0"/>
        <v>6.0251555786230548E-3</v>
      </c>
      <c r="P23" s="83">
        <f>M23/'סכום נכסי הקרן'!$C$42</f>
        <v>1.5915763340938101E-3</v>
      </c>
    </row>
    <row r="24" spans="2:16">
      <c r="B24" s="75" t="s">
        <v>1726</v>
      </c>
      <c r="C24" s="72" t="s">
        <v>1727</v>
      </c>
      <c r="D24" s="72" t="s">
        <v>238</v>
      </c>
      <c r="E24" s="72"/>
      <c r="F24" s="94">
        <v>40269</v>
      </c>
      <c r="G24" s="82">
        <v>1.6899999999999988</v>
      </c>
      <c r="H24" s="85" t="s">
        <v>133</v>
      </c>
      <c r="I24" s="86">
        <v>4.8000000000000001E-2</v>
      </c>
      <c r="J24" s="86">
        <v>4.8399999999999901E-2</v>
      </c>
      <c r="K24" s="82">
        <v>92898207.654372022</v>
      </c>
      <c r="L24" s="84">
        <v>122.231493</v>
      </c>
      <c r="M24" s="82">
        <v>113550.86625739302</v>
      </c>
      <c r="N24" s="72"/>
      <c r="O24" s="83">
        <f t="shared" si="0"/>
        <v>6.9317563071166731E-3</v>
      </c>
      <c r="P24" s="83">
        <f>M24/'סכום נכסי הקרן'!$C$42</f>
        <v>1.8310596545016802E-3</v>
      </c>
    </row>
    <row r="25" spans="2:16">
      <c r="B25" s="75" t="s">
        <v>1728</v>
      </c>
      <c r="C25" s="72" t="s">
        <v>1729</v>
      </c>
      <c r="D25" s="72" t="s">
        <v>238</v>
      </c>
      <c r="E25" s="72"/>
      <c r="F25" s="94">
        <v>40391</v>
      </c>
      <c r="G25" s="82">
        <v>1.9800000000000073</v>
      </c>
      <c r="H25" s="85" t="s">
        <v>133</v>
      </c>
      <c r="I25" s="86">
        <v>4.8000000000000001E-2</v>
      </c>
      <c r="J25" s="86">
        <v>4.8400000000000179E-2</v>
      </c>
      <c r="K25" s="82">
        <v>62586678.851484016</v>
      </c>
      <c r="L25" s="84">
        <v>121.224715</v>
      </c>
      <c r="M25" s="82">
        <v>75870.523217627007</v>
      </c>
      <c r="N25" s="72"/>
      <c r="O25" s="83">
        <f t="shared" si="0"/>
        <v>4.6315452728110463E-3</v>
      </c>
      <c r="P25" s="83">
        <f>M25/'סכום נכסי הקרן'!$C$42</f>
        <v>1.2234468886817924E-3</v>
      </c>
    </row>
    <row r="26" spans="2:16">
      <c r="B26" s="75" t="s">
        <v>1730</v>
      </c>
      <c r="C26" s="72" t="s">
        <v>1731</v>
      </c>
      <c r="D26" s="72" t="s">
        <v>238</v>
      </c>
      <c r="E26" s="72"/>
      <c r="F26" s="94">
        <v>40452</v>
      </c>
      <c r="G26" s="82">
        <v>2.1400000000000068</v>
      </c>
      <c r="H26" s="85" t="s">
        <v>133</v>
      </c>
      <c r="I26" s="86">
        <v>4.8000000000000001E-2</v>
      </c>
      <c r="J26" s="86">
        <v>4.8500000000000071E-2</v>
      </c>
      <c r="K26" s="82">
        <v>82963256.138436019</v>
      </c>
      <c r="L26" s="84">
        <v>119.130313</v>
      </c>
      <c r="M26" s="82">
        <v>98834.386940931028</v>
      </c>
      <c r="N26" s="72"/>
      <c r="O26" s="83">
        <f t="shared" si="0"/>
        <v>6.0333831666669778E-3</v>
      </c>
      <c r="P26" s="83">
        <f>M26/'סכום נכסי הקרן'!$C$42</f>
        <v>1.5937496944737214E-3</v>
      </c>
    </row>
    <row r="27" spans="2:16">
      <c r="B27" s="75" t="s">
        <v>1732</v>
      </c>
      <c r="C27" s="72" t="s">
        <v>1733</v>
      </c>
      <c r="D27" s="72" t="s">
        <v>238</v>
      </c>
      <c r="E27" s="72"/>
      <c r="F27" s="94">
        <v>39661</v>
      </c>
      <c r="G27" s="82">
        <v>9.0000000000027391E-2</v>
      </c>
      <c r="H27" s="85" t="s">
        <v>133</v>
      </c>
      <c r="I27" s="86">
        <v>4.8000000000000001E-2</v>
      </c>
      <c r="J27" s="86">
        <v>4.6400000000000344E-2</v>
      </c>
      <c r="K27" s="82">
        <v>10783372.385922</v>
      </c>
      <c r="L27" s="84">
        <v>128.62446499999999</v>
      </c>
      <c r="M27" s="82">
        <v>13870.055006718003</v>
      </c>
      <c r="N27" s="72"/>
      <c r="O27" s="83">
        <f t="shared" si="0"/>
        <v>8.4670284289102039E-4</v>
      </c>
      <c r="P27" s="83">
        <f>M27/'סכום נכסי הקרן'!$C$42</f>
        <v>2.2366098089425041E-4</v>
      </c>
    </row>
    <row r="28" spans="2:16">
      <c r="B28" s="75" t="s">
        <v>1734</v>
      </c>
      <c r="C28" s="72" t="s">
        <v>1735</v>
      </c>
      <c r="D28" s="72" t="s">
        <v>238</v>
      </c>
      <c r="E28" s="72"/>
      <c r="F28" s="94">
        <v>39692</v>
      </c>
      <c r="G28" s="82">
        <v>0.16999999999999033</v>
      </c>
      <c r="H28" s="85" t="s">
        <v>133</v>
      </c>
      <c r="I28" s="86">
        <v>4.8000000000000001E-2</v>
      </c>
      <c r="J28" s="86">
        <v>4.6999999999999494E-2</v>
      </c>
      <c r="K28" s="82">
        <v>34366990.901712008</v>
      </c>
      <c r="L28" s="84">
        <v>126.66788699999999</v>
      </c>
      <c r="M28" s="82">
        <v>43531.941114526009</v>
      </c>
      <c r="N28" s="72"/>
      <c r="O28" s="83">
        <f t="shared" si="0"/>
        <v>2.6574240895498309E-3</v>
      </c>
      <c r="P28" s="83">
        <f>M28/'סכום נכסי הקרן'!$C$42</f>
        <v>7.0197246118993643E-4</v>
      </c>
    </row>
    <row r="29" spans="2:16">
      <c r="B29" s="75" t="s">
        <v>1736</v>
      </c>
      <c r="C29" s="72" t="s">
        <v>1737</v>
      </c>
      <c r="D29" s="72" t="s">
        <v>238</v>
      </c>
      <c r="E29" s="72"/>
      <c r="F29" s="94">
        <v>40909</v>
      </c>
      <c r="G29" s="82">
        <v>3.199999999999982</v>
      </c>
      <c r="H29" s="85" t="s">
        <v>133</v>
      </c>
      <c r="I29" s="86">
        <v>4.8000000000000001E-2</v>
      </c>
      <c r="J29" s="86">
        <v>4.8399999999999797E-2</v>
      </c>
      <c r="K29" s="82">
        <v>58998080.88769801</v>
      </c>
      <c r="L29" s="84">
        <v>116.805048</v>
      </c>
      <c r="M29" s="82">
        <v>68912.736640891017</v>
      </c>
      <c r="N29" s="72"/>
      <c r="O29" s="83">
        <f t="shared" si="0"/>
        <v>4.2068045149771423E-3</v>
      </c>
      <c r="P29" s="83">
        <f>M29/'סכום נכסי הקרן'!$C$42</f>
        <v>1.1112493977668769E-3</v>
      </c>
    </row>
    <row r="30" spans="2:16">
      <c r="B30" s="75" t="s">
        <v>1738</v>
      </c>
      <c r="C30" s="72">
        <v>8790</v>
      </c>
      <c r="D30" s="72" t="s">
        <v>238</v>
      </c>
      <c r="E30" s="72"/>
      <c r="F30" s="94">
        <v>41030</v>
      </c>
      <c r="G30" s="82">
        <v>3.5199999999999894</v>
      </c>
      <c r="H30" s="85" t="s">
        <v>133</v>
      </c>
      <c r="I30" s="86">
        <v>4.8000000000000001E-2</v>
      </c>
      <c r="J30" s="86">
        <v>4.8599999999999845E-2</v>
      </c>
      <c r="K30" s="82">
        <v>81604541.911548018</v>
      </c>
      <c r="L30" s="84">
        <v>114.505118</v>
      </c>
      <c r="M30" s="82">
        <v>93441.377278625005</v>
      </c>
      <c r="N30" s="72"/>
      <c r="O30" s="83">
        <f t="shared" si="0"/>
        <v>5.7041648174533978E-3</v>
      </c>
      <c r="P30" s="83">
        <f>M30/'סכום נכסי הקרן'!$C$42</f>
        <v>1.5067849470044932E-3</v>
      </c>
    </row>
    <row r="31" spans="2:16">
      <c r="B31" s="75" t="s">
        <v>1739</v>
      </c>
      <c r="C31" s="72" t="s">
        <v>1740</v>
      </c>
      <c r="D31" s="72" t="s">
        <v>238</v>
      </c>
      <c r="E31" s="72"/>
      <c r="F31" s="94">
        <v>41091</v>
      </c>
      <c r="G31" s="82">
        <v>3.6100000000000638</v>
      </c>
      <c r="H31" s="85" t="s">
        <v>133</v>
      </c>
      <c r="I31" s="86">
        <v>4.8000000000000001E-2</v>
      </c>
      <c r="J31" s="86">
        <v>4.8600000000000823E-2</v>
      </c>
      <c r="K31" s="82">
        <v>12125542.147338001</v>
      </c>
      <c r="L31" s="84">
        <v>115.33337899999999</v>
      </c>
      <c r="M31" s="82">
        <v>13984.797440851002</v>
      </c>
      <c r="N31" s="72"/>
      <c r="O31" s="83">
        <f t="shared" si="0"/>
        <v>8.5370733891743046E-4</v>
      </c>
      <c r="P31" s="83">
        <f>M31/'סכום נכסי הקרן'!$C$42</f>
        <v>2.2551125512574772E-4</v>
      </c>
    </row>
    <row r="32" spans="2:16">
      <c r="B32" s="75" t="s">
        <v>1741</v>
      </c>
      <c r="C32" s="72" t="s">
        <v>1742</v>
      </c>
      <c r="D32" s="72" t="s">
        <v>238</v>
      </c>
      <c r="E32" s="72"/>
      <c r="F32" s="94">
        <v>41122</v>
      </c>
      <c r="G32" s="82">
        <v>3.6900000000000346</v>
      </c>
      <c r="H32" s="85" t="s">
        <v>133</v>
      </c>
      <c r="I32" s="86">
        <v>4.8000000000000001E-2</v>
      </c>
      <c r="J32" s="86">
        <v>4.8500000000000348E-2</v>
      </c>
      <c r="K32" s="82">
        <v>38949807.83745601</v>
      </c>
      <c r="L32" s="84">
        <v>115.231011</v>
      </c>
      <c r="M32" s="82">
        <v>44882.257386249999</v>
      </c>
      <c r="N32" s="72"/>
      <c r="O32" s="83">
        <f t="shared" si="0"/>
        <v>2.7398546657455953E-3</v>
      </c>
      <c r="P32" s="83">
        <f>M32/'סכום נכסי הקרן'!$C$42</f>
        <v>7.2374692868159185E-4</v>
      </c>
    </row>
    <row r="33" spans="2:16">
      <c r="B33" s="75" t="s">
        <v>1743</v>
      </c>
      <c r="C33" s="72" t="s">
        <v>1744</v>
      </c>
      <c r="D33" s="72" t="s">
        <v>238</v>
      </c>
      <c r="E33" s="72"/>
      <c r="F33" s="94">
        <v>41154</v>
      </c>
      <c r="G33" s="82">
        <v>3.7700000000000138</v>
      </c>
      <c r="H33" s="85" t="s">
        <v>133</v>
      </c>
      <c r="I33" s="86">
        <v>4.8000000000000001E-2</v>
      </c>
      <c r="J33" s="86">
        <v>4.8500000000000154E-2</v>
      </c>
      <c r="K33" s="82">
        <v>67953289.838964015</v>
      </c>
      <c r="L33" s="84">
        <v>114.66184</v>
      </c>
      <c r="M33" s="82">
        <v>77916.492410122024</v>
      </c>
      <c r="N33" s="72"/>
      <c r="O33" s="83">
        <f t="shared" si="0"/>
        <v>4.7564422491326195E-3</v>
      </c>
      <c r="P33" s="83">
        <f>M33/'סכום נכסי הקרן'!$C$42</f>
        <v>1.2564390776998757E-3</v>
      </c>
    </row>
    <row r="34" spans="2:16">
      <c r="B34" s="75" t="s">
        <v>1745</v>
      </c>
      <c r="C34" s="72" t="s">
        <v>1746</v>
      </c>
      <c r="D34" s="72" t="s">
        <v>238</v>
      </c>
      <c r="E34" s="72"/>
      <c r="F34" s="94">
        <v>41184</v>
      </c>
      <c r="G34" s="82">
        <v>3.8600000000000079</v>
      </c>
      <c r="H34" s="85" t="s">
        <v>133</v>
      </c>
      <c r="I34" s="86">
        <v>4.8000000000000001E-2</v>
      </c>
      <c r="J34" s="86">
        <v>4.8500000000000126E-2</v>
      </c>
      <c r="K34" s="82">
        <v>76284462.233208001</v>
      </c>
      <c r="L34" s="84">
        <v>113.02123400000001</v>
      </c>
      <c r="M34" s="82">
        <v>86217.640285848029</v>
      </c>
      <c r="N34" s="72"/>
      <c r="O34" s="83">
        <f t="shared" si="0"/>
        <v>5.2631890141765676E-3</v>
      </c>
      <c r="P34" s="83">
        <f>M34/'סכום נכסי הקרן'!$C$42</f>
        <v>1.3902988839900332E-3</v>
      </c>
    </row>
    <row r="35" spans="2:16">
      <c r="B35" s="75" t="s">
        <v>1747</v>
      </c>
      <c r="C35" s="72" t="s">
        <v>1748</v>
      </c>
      <c r="D35" s="72" t="s">
        <v>238</v>
      </c>
      <c r="E35" s="72"/>
      <c r="F35" s="94">
        <v>41214</v>
      </c>
      <c r="G35" s="82">
        <v>3.9400000000000044</v>
      </c>
      <c r="H35" s="85" t="s">
        <v>133</v>
      </c>
      <c r="I35" s="86">
        <v>4.8000000000000001E-2</v>
      </c>
      <c r="J35" s="86">
        <v>4.8500000000000106E-2</v>
      </c>
      <c r="K35" s="82">
        <v>80292876.008346021</v>
      </c>
      <c r="L35" s="84">
        <v>112.586195</v>
      </c>
      <c r="M35" s="82">
        <v>90398.693655573006</v>
      </c>
      <c r="N35" s="72"/>
      <c r="O35" s="83">
        <f t="shared" si="0"/>
        <v>5.5184230253402262E-3</v>
      </c>
      <c r="P35" s="83">
        <f>M35/'סכום נכסי הקרן'!$C$42</f>
        <v>1.457720281914624E-3</v>
      </c>
    </row>
    <row r="36" spans="2:16">
      <c r="B36" s="75" t="s">
        <v>1749</v>
      </c>
      <c r="C36" s="72" t="s">
        <v>1750</v>
      </c>
      <c r="D36" s="72" t="s">
        <v>238</v>
      </c>
      <c r="E36" s="72"/>
      <c r="F36" s="94">
        <v>41245</v>
      </c>
      <c r="G36" s="82">
        <v>4.0299999999999869</v>
      </c>
      <c r="H36" s="85" t="s">
        <v>133</v>
      </c>
      <c r="I36" s="86">
        <v>4.8000000000000001E-2</v>
      </c>
      <c r="J36" s="86">
        <v>4.8499999999999821E-2</v>
      </c>
      <c r="K36" s="82">
        <v>83862861.448476017</v>
      </c>
      <c r="L36" s="84">
        <v>112.33898600000001</v>
      </c>
      <c r="M36" s="82">
        <v>94210.688486242012</v>
      </c>
      <c r="N36" s="72"/>
      <c r="O36" s="83">
        <f t="shared" si="0"/>
        <v>5.751127716031792E-3</v>
      </c>
      <c r="P36" s="83">
        <f>M36/'סכום נכסי הקרן'!$C$42</f>
        <v>1.5191904420962733E-3</v>
      </c>
    </row>
    <row r="37" spans="2:16">
      <c r="B37" s="75" t="s">
        <v>1751</v>
      </c>
      <c r="C37" s="72" t="s">
        <v>1752</v>
      </c>
      <c r="D37" s="72" t="s">
        <v>238</v>
      </c>
      <c r="E37" s="72"/>
      <c r="F37" s="94">
        <v>41275</v>
      </c>
      <c r="G37" s="82">
        <v>4.0099999999999927</v>
      </c>
      <c r="H37" s="85" t="s">
        <v>133</v>
      </c>
      <c r="I37" s="86">
        <v>4.8000000000000001E-2</v>
      </c>
      <c r="J37" s="86">
        <v>4.8499999999999925E-2</v>
      </c>
      <c r="K37" s="82">
        <v>82152577.33030802</v>
      </c>
      <c r="L37" s="84">
        <v>115.12960699999999</v>
      </c>
      <c r="M37" s="82">
        <v>94581.939130782004</v>
      </c>
      <c r="N37" s="72"/>
      <c r="O37" s="83">
        <f t="shared" si="0"/>
        <v>5.7737908544263326E-3</v>
      </c>
      <c r="P37" s="83">
        <f>M37/'סכום נכסי הקרן'!$C$42</f>
        <v>1.525177028542774E-3</v>
      </c>
    </row>
    <row r="38" spans="2:16">
      <c r="B38" s="75" t="s">
        <v>1753</v>
      </c>
      <c r="C38" s="72" t="s">
        <v>1754</v>
      </c>
      <c r="D38" s="72" t="s">
        <v>238</v>
      </c>
      <c r="E38" s="72"/>
      <c r="F38" s="94">
        <v>41306</v>
      </c>
      <c r="G38" s="82">
        <v>4.1000000000000059</v>
      </c>
      <c r="H38" s="85" t="s">
        <v>133</v>
      </c>
      <c r="I38" s="86">
        <v>4.8000000000000001E-2</v>
      </c>
      <c r="J38" s="86">
        <v>4.8500000000000085E-2</v>
      </c>
      <c r="K38" s="82">
        <v>96410287.465350017</v>
      </c>
      <c r="L38" s="84">
        <v>114.459034</v>
      </c>
      <c r="M38" s="82">
        <v>110350.28392583302</v>
      </c>
      <c r="N38" s="72"/>
      <c r="O38" s="83">
        <f t="shared" si="0"/>
        <v>6.7363755276081527E-3</v>
      </c>
      <c r="P38" s="83">
        <f>M38/'סכום נכסי הקרן'!$C$42</f>
        <v>1.7794488005171217E-3</v>
      </c>
    </row>
    <row r="39" spans="2:16">
      <c r="B39" s="75" t="s">
        <v>1755</v>
      </c>
      <c r="C39" s="72" t="s">
        <v>1756</v>
      </c>
      <c r="D39" s="72" t="s">
        <v>238</v>
      </c>
      <c r="E39" s="72"/>
      <c r="F39" s="94">
        <v>41334</v>
      </c>
      <c r="G39" s="82">
        <v>4.180000000000005</v>
      </c>
      <c r="H39" s="85" t="s">
        <v>133</v>
      </c>
      <c r="I39" s="86">
        <v>4.8000000000000001E-2</v>
      </c>
      <c r="J39" s="86">
        <v>4.8499999999999932E-2</v>
      </c>
      <c r="K39" s="82">
        <v>72437874.010968015</v>
      </c>
      <c r="L39" s="84">
        <v>114.206639</v>
      </c>
      <c r="M39" s="82">
        <v>82728.860950370014</v>
      </c>
      <c r="N39" s="72"/>
      <c r="O39" s="83">
        <f t="shared" si="0"/>
        <v>5.0502151377111951E-3</v>
      </c>
      <c r="P39" s="83">
        <f>M39/'סכום נכסי הקרן'!$C$42</f>
        <v>1.3340407215012282E-3</v>
      </c>
    </row>
    <row r="40" spans="2:16">
      <c r="B40" s="75" t="s">
        <v>1757</v>
      </c>
      <c r="C40" s="72" t="s">
        <v>1758</v>
      </c>
      <c r="D40" s="72" t="s">
        <v>238</v>
      </c>
      <c r="E40" s="72"/>
      <c r="F40" s="94">
        <v>41366</v>
      </c>
      <c r="G40" s="82">
        <v>4.2600000000000069</v>
      </c>
      <c r="H40" s="85" t="s">
        <v>133</v>
      </c>
      <c r="I40" s="86">
        <v>4.8000000000000001E-2</v>
      </c>
      <c r="J40" s="86">
        <v>4.8500000000000043E-2</v>
      </c>
      <c r="K40" s="82">
        <v>100392333.49864201</v>
      </c>
      <c r="L40" s="84">
        <v>113.74913599999999</v>
      </c>
      <c r="M40" s="82">
        <v>114195.41180429702</v>
      </c>
      <c r="N40" s="72"/>
      <c r="O40" s="83">
        <f t="shared" si="0"/>
        <v>6.9711028379467266E-3</v>
      </c>
      <c r="P40" s="83">
        <f>M40/'סכום נכסי הקרן'!$C$42</f>
        <v>1.8414532462489187E-3</v>
      </c>
    </row>
    <row r="41" spans="2:16">
      <c r="B41" s="75" t="s">
        <v>1759</v>
      </c>
      <c r="C41" s="72">
        <v>2704</v>
      </c>
      <c r="D41" s="72" t="s">
        <v>238</v>
      </c>
      <c r="E41" s="72"/>
      <c r="F41" s="94">
        <v>41395</v>
      </c>
      <c r="G41" s="82">
        <v>4.3399999999999697</v>
      </c>
      <c r="H41" s="85" t="s">
        <v>133</v>
      </c>
      <c r="I41" s="86">
        <v>4.8000000000000001E-2</v>
      </c>
      <c r="J41" s="86">
        <v>4.8499999999999668E-2</v>
      </c>
      <c r="K41" s="82">
        <v>68744322.09434402</v>
      </c>
      <c r="L41" s="84">
        <v>113.081414</v>
      </c>
      <c r="M41" s="82">
        <v>77737.05172701001</v>
      </c>
      <c r="N41" s="72"/>
      <c r="O41" s="83">
        <f t="shared" si="0"/>
        <v>4.7454882236116205E-3</v>
      </c>
      <c r="P41" s="83">
        <f>M41/'סכום נכסי הקרן'!$C$42</f>
        <v>1.2535455146117892E-3</v>
      </c>
    </row>
    <row r="42" spans="2:16">
      <c r="B42" s="75" t="s">
        <v>1760</v>
      </c>
      <c r="C42" s="72" t="s">
        <v>1761</v>
      </c>
      <c r="D42" s="72" t="s">
        <v>238</v>
      </c>
      <c r="E42" s="72"/>
      <c r="F42" s="94">
        <v>41427</v>
      </c>
      <c r="G42" s="82">
        <v>4.4299999999999855</v>
      </c>
      <c r="H42" s="85" t="s">
        <v>133</v>
      </c>
      <c r="I42" s="86">
        <v>4.8000000000000001E-2</v>
      </c>
      <c r="J42" s="86">
        <v>4.8499999999999883E-2</v>
      </c>
      <c r="K42" s="82">
        <v>135902443.56156003</v>
      </c>
      <c r="L42" s="84">
        <v>112.182626</v>
      </c>
      <c r="M42" s="82">
        <v>152458.92948216101</v>
      </c>
      <c r="N42" s="72"/>
      <c r="O42" s="83">
        <f t="shared" si="0"/>
        <v>9.3069139923485124E-3</v>
      </c>
      <c r="P42" s="83">
        <f>M42/'סכום נכסי הקרן'!$C$42</f>
        <v>2.4584699698416103E-3</v>
      </c>
    </row>
    <row r="43" spans="2:16">
      <c r="B43" s="75" t="s">
        <v>1762</v>
      </c>
      <c r="C43" s="72">
        <v>8805</v>
      </c>
      <c r="D43" s="72" t="s">
        <v>238</v>
      </c>
      <c r="E43" s="72"/>
      <c r="F43" s="94">
        <v>41487</v>
      </c>
      <c r="G43" s="82">
        <v>4.4900000000000144</v>
      </c>
      <c r="H43" s="85" t="s">
        <v>133</v>
      </c>
      <c r="I43" s="86">
        <v>4.8000000000000001E-2</v>
      </c>
      <c r="J43" s="86">
        <v>4.850000000000014E-2</v>
      </c>
      <c r="K43" s="82">
        <v>71632882.362846017</v>
      </c>
      <c r="L43" s="84">
        <v>112.969055</v>
      </c>
      <c r="M43" s="82">
        <v>80922.990355714006</v>
      </c>
      <c r="N43" s="72"/>
      <c r="O43" s="83">
        <f t="shared" si="0"/>
        <v>4.9399750726467134E-3</v>
      </c>
      <c r="P43" s="83">
        <f>M43/'סכום נכסי הקרן'!$C$42</f>
        <v>1.3049202321900313E-3</v>
      </c>
    </row>
    <row r="44" spans="2:16">
      <c r="B44" s="75" t="s">
        <v>1763</v>
      </c>
      <c r="C44" s="72" t="s">
        <v>1764</v>
      </c>
      <c r="D44" s="72" t="s">
        <v>238</v>
      </c>
      <c r="E44" s="72"/>
      <c r="F44" s="94">
        <v>41518</v>
      </c>
      <c r="G44" s="82">
        <v>4.5799999999998313</v>
      </c>
      <c r="H44" s="85" t="s">
        <v>133</v>
      </c>
      <c r="I44" s="86">
        <v>4.8000000000000001E-2</v>
      </c>
      <c r="J44" s="86">
        <v>4.8499999999998177E-2</v>
      </c>
      <c r="K44" s="82">
        <v>7776415.7863860009</v>
      </c>
      <c r="L44" s="84">
        <v>112.195932</v>
      </c>
      <c r="M44" s="82">
        <v>8724.8221976559998</v>
      </c>
      <c r="N44" s="72"/>
      <c r="O44" s="83">
        <f t="shared" si="0"/>
        <v>5.3261012698910986E-4</v>
      </c>
      <c r="P44" s="83">
        <f>M44/'סכום נכסי הקרן'!$C$42</f>
        <v>1.406917485122087E-4</v>
      </c>
    </row>
    <row r="45" spans="2:16">
      <c r="B45" s="75" t="s">
        <v>1765</v>
      </c>
      <c r="C45" s="72" t="s">
        <v>1766</v>
      </c>
      <c r="D45" s="72" t="s">
        <v>238</v>
      </c>
      <c r="E45" s="72"/>
      <c r="F45" s="94">
        <v>41548</v>
      </c>
      <c r="G45" s="82">
        <v>4.6599999999999921</v>
      </c>
      <c r="H45" s="85" t="s">
        <v>133</v>
      </c>
      <c r="I45" s="86">
        <v>4.8000000000000001E-2</v>
      </c>
      <c r="J45" s="86">
        <v>4.8499999999999883E-2</v>
      </c>
      <c r="K45" s="82">
        <v>178845671.75232002</v>
      </c>
      <c r="L45" s="84">
        <v>111.527002</v>
      </c>
      <c r="M45" s="82">
        <v>199461.21591295101</v>
      </c>
      <c r="N45" s="72"/>
      <c r="O45" s="83">
        <f t="shared" si="0"/>
        <v>1.2176186646570298E-2</v>
      </c>
      <c r="P45" s="83">
        <f>M45/'סכום נכסי הקרן'!$C$42</f>
        <v>3.2164033365291405E-3</v>
      </c>
    </row>
    <row r="46" spans="2:16">
      <c r="B46" s="75" t="s">
        <v>1767</v>
      </c>
      <c r="C46" s="72" t="s">
        <v>1768</v>
      </c>
      <c r="D46" s="72" t="s">
        <v>238</v>
      </c>
      <c r="E46" s="72"/>
      <c r="F46" s="94">
        <v>41579</v>
      </c>
      <c r="G46" s="82">
        <v>4.7400000000000118</v>
      </c>
      <c r="H46" s="85" t="s">
        <v>133</v>
      </c>
      <c r="I46" s="86">
        <v>4.8000000000000001E-2</v>
      </c>
      <c r="J46" s="86">
        <v>4.8500000000000112E-2</v>
      </c>
      <c r="K46" s="82">
        <v>124101069.53456402</v>
      </c>
      <c r="L46" s="84">
        <v>111.08737000000001</v>
      </c>
      <c r="M46" s="82">
        <v>137860.61455883703</v>
      </c>
      <c r="N46" s="72"/>
      <c r="O46" s="83">
        <f t="shared" si="0"/>
        <v>8.4157542427289178E-3</v>
      </c>
      <c r="P46" s="83">
        <f>M46/'סכום נכסי הקרן'!$C$42</f>
        <v>2.2230654646992467E-3</v>
      </c>
    </row>
    <row r="47" spans="2:16">
      <c r="B47" s="75" t="s">
        <v>1769</v>
      </c>
      <c r="C47" s="72" t="s">
        <v>1770</v>
      </c>
      <c r="D47" s="72" t="s">
        <v>238</v>
      </c>
      <c r="E47" s="72"/>
      <c r="F47" s="94">
        <v>41609</v>
      </c>
      <c r="G47" s="82">
        <v>4.8300000000000063</v>
      </c>
      <c r="H47" s="85" t="s">
        <v>133</v>
      </c>
      <c r="I47" s="86">
        <v>4.8000000000000001E-2</v>
      </c>
      <c r="J47" s="86">
        <v>4.8500000000000078E-2</v>
      </c>
      <c r="K47" s="82">
        <v>120369258.54153603</v>
      </c>
      <c r="L47" s="84">
        <v>110.33336300000001</v>
      </c>
      <c r="M47" s="82">
        <v>132807.45065058701</v>
      </c>
      <c r="N47" s="72"/>
      <c r="O47" s="83">
        <f t="shared" si="0"/>
        <v>8.1072819082906433E-3</v>
      </c>
      <c r="P47" s="83">
        <f>M47/'סכום נכסי הקרן'!$C$42</f>
        <v>2.141580885453439E-3</v>
      </c>
    </row>
    <row r="48" spans="2:16">
      <c r="B48" s="75" t="s">
        <v>1771</v>
      </c>
      <c r="C48" s="72" t="s">
        <v>1772</v>
      </c>
      <c r="D48" s="72" t="s">
        <v>238</v>
      </c>
      <c r="E48" s="72"/>
      <c r="F48" s="94">
        <v>41672</v>
      </c>
      <c r="G48" s="82">
        <v>4.8799999999999688</v>
      </c>
      <c r="H48" s="85" t="s">
        <v>133</v>
      </c>
      <c r="I48" s="86">
        <v>4.8000000000000001E-2</v>
      </c>
      <c r="J48" s="86">
        <v>4.8499999999999786E-2</v>
      </c>
      <c r="K48" s="82">
        <v>37348096.773947999</v>
      </c>
      <c r="L48" s="84">
        <v>112.417376</v>
      </c>
      <c r="M48" s="82">
        <v>41985.750511114005</v>
      </c>
      <c r="N48" s="72"/>
      <c r="O48" s="83">
        <f t="shared" si="0"/>
        <v>2.5630362894346745E-3</v>
      </c>
      <c r="P48" s="83">
        <f>M48/'סכום נכסי הקרן'!$C$42</f>
        <v>6.7703943051045448E-4</v>
      </c>
    </row>
    <row r="49" spans="2:16">
      <c r="B49" s="75" t="s">
        <v>1773</v>
      </c>
      <c r="C49" s="72" t="s">
        <v>1774</v>
      </c>
      <c r="D49" s="72" t="s">
        <v>238</v>
      </c>
      <c r="E49" s="72"/>
      <c r="F49" s="94">
        <v>41700</v>
      </c>
      <c r="G49" s="82">
        <v>4.9599999999999973</v>
      </c>
      <c r="H49" s="85" t="s">
        <v>133</v>
      </c>
      <c r="I49" s="86">
        <v>4.8000000000000001E-2</v>
      </c>
      <c r="J49" s="86">
        <v>4.8499999999999981E-2</v>
      </c>
      <c r="K49" s="82">
        <v>161791946.95251</v>
      </c>
      <c r="L49" s="84">
        <v>112.63502099999999</v>
      </c>
      <c r="M49" s="82">
        <v>182234.39357809001</v>
      </c>
      <c r="N49" s="72"/>
      <c r="O49" s="83">
        <f t="shared" si="0"/>
        <v>1.1124568650979036E-2</v>
      </c>
      <c r="P49" s="83">
        <f>M49/'סכום נכסי הקרן'!$C$42</f>
        <v>2.9386129471442534E-3</v>
      </c>
    </row>
    <row r="50" spans="2:16">
      <c r="B50" s="75" t="s">
        <v>1775</v>
      </c>
      <c r="C50" s="72" t="s">
        <v>1776</v>
      </c>
      <c r="D50" s="72" t="s">
        <v>238</v>
      </c>
      <c r="E50" s="72"/>
      <c r="F50" s="94">
        <v>41730</v>
      </c>
      <c r="G50" s="82">
        <v>5.0399999999999876</v>
      </c>
      <c r="H50" s="85" t="s">
        <v>133</v>
      </c>
      <c r="I50" s="86">
        <v>4.8000000000000001E-2</v>
      </c>
      <c r="J50" s="86">
        <v>4.8499999999999828E-2</v>
      </c>
      <c r="K50" s="82">
        <v>93682518.720654011</v>
      </c>
      <c r="L50" s="84">
        <v>112.418375</v>
      </c>
      <c r="M50" s="82">
        <v>105316.36516540802</v>
      </c>
      <c r="N50" s="72"/>
      <c r="O50" s="83">
        <f t="shared" si="0"/>
        <v>6.4290780206213479E-3</v>
      </c>
      <c r="P50" s="83">
        <f>M50/'סכום נכסי הקרן'!$C$42</f>
        <v>1.6982745580823731E-3</v>
      </c>
    </row>
    <row r="51" spans="2:16">
      <c r="B51" s="75" t="s">
        <v>1777</v>
      </c>
      <c r="C51" s="72" t="s">
        <v>1778</v>
      </c>
      <c r="D51" s="72" t="s">
        <v>238</v>
      </c>
      <c r="E51" s="72"/>
      <c r="F51" s="94">
        <v>41760</v>
      </c>
      <c r="G51" s="82">
        <v>5.1199999999999903</v>
      </c>
      <c r="H51" s="85" t="s">
        <v>133</v>
      </c>
      <c r="I51" s="86">
        <v>4.8000000000000001E-2</v>
      </c>
      <c r="J51" s="86">
        <v>4.859999999999997E-2</v>
      </c>
      <c r="K51" s="82">
        <v>34424896.530864008</v>
      </c>
      <c r="L51" s="84">
        <v>111.592156</v>
      </c>
      <c r="M51" s="82">
        <v>38415.484073578009</v>
      </c>
      <c r="N51" s="72"/>
      <c r="O51" s="83">
        <f t="shared" si="0"/>
        <v>2.3450880014808093E-3</v>
      </c>
      <c r="P51" s="83">
        <f>M51/'סכום נכסי הקרן'!$C$42</f>
        <v>6.1946725123024598E-4</v>
      </c>
    </row>
    <row r="52" spans="2:16">
      <c r="B52" s="75" t="s">
        <v>1779</v>
      </c>
      <c r="C52" s="72" t="s">
        <v>1780</v>
      </c>
      <c r="D52" s="72" t="s">
        <v>238</v>
      </c>
      <c r="E52" s="72"/>
      <c r="F52" s="94">
        <v>41791</v>
      </c>
      <c r="G52" s="82">
        <v>5.2099999999999822</v>
      </c>
      <c r="H52" s="85" t="s">
        <v>133</v>
      </c>
      <c r="I52" s="86">
        <v>4.8000000000000001E-2</v>
      </c>
      <c r="J52" s="86">
        <v>4.8499999999999828E-2</v>
      </c>
      <c r="K52" s="82">
        <v>137836077.96360004</v>
      </c>
      <c r="L52" s="84">
        <v>111.084216</v>
      </c>
      <c r="M52" s="82">
        <v>153114.12670233604</v>
      </c>
      <c r="N52" s="72"/>
      <c r="O52" s="83">
        <f t="shared" si="0"/>
        <v>9.3469107586704771E-3</v>
      </c>
      <c r="P52" s="83">
        <f>M52/'סכום נכסי הקרן'!$C$42</f>
        <v>2.4690353246922259E-3</v>
      </c>
    </row>
    <row r="53" spans="2:16">
      <c r="B53" s="75" t="s">
        <v>1781</v>
      </c>
      <c r="C53" s="72" t="s">
        <v>1782</v>
      </c>
      <c r="D53" s="72" t="s">
        <v>238</v>
      </c>
      <c r="E53" s="72"/>
      <c r="F53" s="94">
        <v>41821</v>
      </c>
      <c r="G53" s="82">
        <v>5.1699999999999928</v>
      </c>
      <c r="H53" s="85" t="s">
        <v>133</v>
      </c>
      <c r="I53" s="86">
        <v>4.8000000000000001E-2</v>
      </c>
      <c r="J53" s="86">
        <v>4.8499999999999946E-2</v>
      </c>
      <c r="K53" s="82">
        <v>89713915.065558016</v>
      </c>
      <c r="L53" s="84">
        <v>113.18611</v>
      </c>
      <c r="M53" s="82">
        <v>101543.69072826303</v>
      </c>
      <c r="N53" s="72"/>
      <c r="O53" s="83">
        <f t="shared" si="0"/>
        <v>6.1987736584767309E-3</v>
      </c>
      <c r="P53" s="83">
        <f>M53/'סכום נכסי הקרן'!$C$42</f>
        <v>1.6374384572307315E-3</v>
      </c>
    </row>
    <row r="54" spans="2:16">
      <c r="B54" s="75" t="s">
        <v>1783</v>
      </c>
      <c r="C54" s="72" t="s">
        <v>1784</v>
      </c>
      <c r="D54" s="72" t="s">
        <v>238</v>
      </c>
      <c r="E54" s="72"/>
      <c r="F54" s="94">
        <v>41852</v>
      </c>
      <c r="G54" s="82">
        <v>5.2500000000000195</v>
      </c>
      <c r="H54" s="85" t="s">
        <v>133</v>
      </c>
      <c r="I54" s="86">
        <v>4.8000000000000001E-2</v>
      </c>
      <c r="J54" s="86">
        <v>4.8500000000000147E-2</v>
      </c>
      <c r="K54" s="82">
        <v>66018621.407832004</v>
      </c>
      <c r="L54" s="84">
        <v>112.417824</v>
      </c>
      <c r="M54" s="82">
        <v>74216.697858234023</v>
      </c>
      <c r="N54" s="72"/>
      <c r="O54" s="83">
        <f t="shared" si="0"/>
        <v>4.5305868676161817E-3</v>
      </c>
      <c r="P54" s="83">
        <f>M54/'סכום נכסי הקרן'!$C$42</f>
        <v>1.1967781983319371E-3</v>
      </c>
    </row>
    <row r="55" spans="2:16">
      <c r="B55" s="75" t="s">
        <v>1785</v>
      </c>
      <c r="C55" s="72" t="s">
        <v>1786</v>
      </c>
      <c r="D55" s="72" t="s">
        <v>238</v>
      </c>
      <c r="E55" s="72"/>
      <c r="F55" s="94">
        <v>41883</v>
      </c>
      <c r="G55" s="82">
        <v>5.3400000000000061</v>
      </c>
      <c r="H55" s="85" t="s">
        <v>133</v>
      </c>
      <c r="I55" s="86">
        <v>4.8000000000000001E-2</v>
      </c>
      <c r="J55" s="86">
        <v>4.8500000000000071E-2</v>
      </c>
      <c r="K55" s="82">
        <v>107471296.66247402</v>
      </c>
      <c r="L55" s="84">
        <v>111.86584000000001</v>
      </c>
      <c r="M55" s="82">
        <v>120223.66830009202</v>
      </c>
      <c r="N55" s="72"/>
      <c r="O55" s="83">
        <f t="shared" si="0"/>
        <v>7.3391000744532633E-3</v>
      </c>
      <c r="P55" s="83">
        <f>M55/'סכום נכסי הקרן'!$C$42</f>
        <v>1.9386616394585058E-3</v>
      </c>
    </row>
    <row r="56" spans="2:16">
      <c r="B56" s="75" t="s">
        <v>1787</v>
      </c>
      <c r="C56" s="72" t="s">
        <v>1788</v>
      </c>
      <c r="D56" s="72" t="s">
        <v>238</v>
      </c>
      <c r="E56" s="72"/>
      <c r="F56" s="94">
        <v>41913</v>
      </c>
      <c r="G56" s="82">
        <v>5.4199999999999786</v>
      </c>
      <c r="H56" s="85" t="s">
        <v>133</v>
      </c>
      <c r="I56" s="86">
        <v>4.8000000000000001E-2</v>
      </c>
      <c r="J56" s="86">
        <v>4.8499999999999807E-2</v>
      </c>
      <c r="K56" s="82">
        <v>93465889.625880018</v>
      </c>
      <c r="L56" s="84">
        <v>111.53838</v>
      </c>
      <c r="M56" s="82">
        <v>104250.33889106</v>
      </c>
      <c r="N56" s="72"/>
      <c r="O56" s="83">
        <f t="shared" si="0"/>
        <v>6.3640020366652781E-3</v>
      </c>
      <c r="P56" s="83">
        <f>M56/'סכום נכסי הקרן'!$C$42</f>
        <v>1.68108439682748E-3</v>
      </c>
    </row>
    <row r="57" spans="2:16">
      <c r="B57" s="75" t="s">
        <v>1789</v>
      </c>
      <c r="C57" s="72" t="s">
        <v>1790</v>
      </c>
      <c r="D57" s="72" t="s">
        <v>238</v>
      </c>
      <c r="E57" s="72"/>
      <c r="F57" s="94">
        <v>41945</v>
      </c>
      <c r="G57" s="82">
        <v>5.509999999999966</v>
      </c>
      <c r="H57" s="85" t="s">
        <v>133</v>
      </c>
      <c r="I57" s="86">
        <v>4.8000000000000001E-2</v>
      </c>
      <c r="J57" s="86">
        <v>4.84999999999998E-2</v>
      </c>
      <c r="K57" s="82">
        <v>50233650.303906009</v>
      </c>
      <c r="L57" s="84">
        <v>111.40720899999999</v>
      </c>
      <c r="M57" s="82">
        <v>55963.907866939007</v>
      </c>
      <c r="N57" s="72"/>
      <c r="O57" s="83">
        <f t="shared" si="0"/>
        <v>3.4163382818076372E-3</v>
      </c>
      <c r="P57" s="83">
        <f>M57/'סכום נכסי הקרן'!$C$42</f>
        <v>9.0244361122810378E-4</v>
      </c>
    </row>
    <row r="58" spans="2:16">
      <c r="B58" s="75" t="s">
        <v>1791</v>
      </c>
      <c r="C58" s="72" t="s">
        <v>1792</v>
      </c>
      <c r="D58" s="72" t="s">
        <v>238</v>
      </c>
      <c r="E58" s="72"/>
      <c r="F58" s="94">
        <v>41974</v>
      </c>
      <c r="G58" s="82">
        <v>5.5899999999999972</v>
      </c>
      <c r="H58" s="85" t="s">
        <v>133</v>
      </c>
      <c r="I58" s="86">
        <v>4.8000000000000001E-2</v>
      </c>
      <c r="J58" s="86">
        <v>4.849999999999996E-2</v>
      </c>
      <c r="K58" s="82">
        <v>170151555.14678404</v>
      </c>
      <c r="L58" s="84">
        <v>110.657724</v>
      </c>
      <c r="M58" s="82">
        <v>188285.83824865503</v>
      </c>
      <c r="N58" s="72"/>
      <c r="O58" s="83">
        <f t="shared" si="0"/>
        <v>1.1493981418533555E-2</v>
      </c>
      <c r="P58" s="83">
        <f>M58/'סכום נכסי הקרן'!$C$42</f>
        <v>3.0361952602778568E-3</v>
      </c>
    </row>
    <row r="59" spans="2:16">
      <c r="B59" s="75" t="s">
        <v>1793</v>
      </c>
      <c r="C59" s="72" t="s">
        <v>1794</v>
      </c>
      <c r="D59" s="72" t="s">
        <v>238</v>
      </c>
      <c r="E59" s="72"/>
      <c r="F59" s="94">
        <v>42005</v>
      </c>
      <c r="G59" s="82">
        <v>5.5400000000000116</v>
      </c>
      <c r="H59" s="85" t="s">
        <v>133</v>
      </c>
      <c r="I59" s="86">
        <v>4.8000000000000001E-2</v>
      </c>
      <c r="J59" s="86">
        <v>4.8500000000000584E-2</v>
      </c>
      <c r="K59" s="82">
        <v>14571020.949918004</v>
      </c>
      <c r="L59" s="84">
        <v>113.086434</v>
      </c>
      <c r="M59" s="82">
        <v>16477.847977133002</v>
      </c>
      <c r="N59" s="72"/>
      <c r="O59" s="83">
        <f t="shared" si="0"/>
        <v>1.0058965678367495E-3</v>
      </c>
      <c r="P59" s="83">
        <f>M59/'סכום נכסי הקרן'!$C$42</f>
        <v>2.6571283529927228E-4</v>
      </c>
    </row>
    <row r="60" spans="2:16">
      <c r="B60" s="75" t="s">
        <v>1795</v>
      </c>
      <c r="C60" s="72" t="s">
        <v>1796</v>
      </c>
      <c r="D60" s="72" t="s">
        <v>238</v>
      </c>
      <c r="E60" s="72"/>
      <c r="F60" s="94">
        <v>42036</v>
      </c>
      <c r="G60" s="82">
        <v>5.6200000000000143</v>
      </c>
      <c r="H60" s="85" t="s">
        <v>133</v>
      </c>
      <c r="I60" s="86">
        <v>4.8000000000000001E-2</v>
      </c>
      <c r="J60" s="86">
        <v>4.8600000000000074E-2</v>
      </c>
      <c r="K60" s="82">
        <v>100397503.64410202</v>
      </c>
      <c r="L60" s="84">
        <v>112.57939500000001</v>
      </c>
      <c r="M60" s="82">
        <v>113026.90252922001</v>
      </c>
      <c r="N60" s="72"/>
      <c r="O60" s="83">
        <f t="shared" si="0"/>
        <v>6.899770739791887E-3</v>
      </c>
      <c r="P60" s="83">
        <f>M60/'סכום נכסי הקרן'!$C$42</f>
        <v>1.8226104997334097E-3</v>
      </c>
    </row>
    <row r="61" spans="2:16">
      <c r="B61" s="75" t="s">
        <v>1797</v>
      </c>
      <c r="C61" s="72" t="s">
        <v>1798</v>
      </c>
      <c r="D61" s="72" t="s">
        <v>238</v>
      </c>
      <c r="E61" s="72"/>
      <c r="F61" s="94">
        <v>42064</v>
      </c>
      <c r="G61" s="82">
        <v>5.7000000000000091</v>
      </c>
      <c r="H61" s="85" t="s">
        <v>133</v>
      </c>
      <c r="I61" s="86">
        <v>4.8000000000000001E-2</v>
      </c>
      <c r="J61" s="86">
        <v>4.8600000000000081E-2</v>
      </c>
      <c r="K61" s="82">
        <v>248905795.86623406</v>
      </c>
      <c r="L61" s="84">
        <v>113.184641</v>
      </c>
      <c r="M61" s="82">
        <v>281723.13076079608</v>
      </c>
      <c r="N61" s="72"/>
      <c r="O61" s="83">
        <f t="shared" si="0"/>
        <v>1.7197896879845766E-2</v>
      </c>
      <c r="P61" s="83">
        <f>M61/'סכום נכסי הקרן'!$C$42</f>
        <v>4.5429143385544981E-3</v>
      </c>
    </row>
    <row r="62" spans="2:16">
      <c r="B62" s="75" t="s">
        <v>1799</v>
      </c>
      <c r="C62" s="72" t="s">
        <v>1800</v>
      </c>
      <c r="D62" s="72" t="s">
        <v>238</v>
      </c>
      <c r="E62" s="72"/>
      <c r="F62" s="94">
        <v>42095</v>
      </c>
      <c r="G62" s="82">
        <v>5.7800000000000109</v>
      </c>
      <c r="H62" s="85" t="s">
        <v>133</v>
      </c>
      <c r="I62" s="86">
        <v>4.8000000000000001E-2</v>
      </c>
      <c r="J62" s="86">
        <v>4.8500000000000085E-2</v>
      </c>
      <c r="K62" s="82">
        <v>148752840.10238999</v>
      </c>
      <c r="L62" s="84">
        <v>113.569693</v>
      </c>
      <c r="M62" s="82">
        <v>168938.14405282203</v>
      </c>
      <c r="N62" s="72"/>
      <c r="O62" s="83">
        <f t="shared" si="0"/>
        <v>1.0312893984412829E-2</v>
      </c>
      <c r="P62" s="83">
        <f>M62/'סכום נכסי הקרן'!$C$42</f>
        <v>2.7242048420865767E-3</v>
      </c>
    </row>
    <row r="63" spans="2:16">
      <c r="B63" s="75" t="s">
        <v>1801</v>
      </c>
      <c r="C63" s="72" t="s">
        <v>1802</v>
      </c>
      <c r="D63" s="72" t="s">
        <v>238</v>
      </c>
      <c r="E63" s="72"/>
      <c r="F63" s="94">
        <v>42125</v>
      </c>
      <c r="G63" s="82">
        <v>5.870000000000001</v>
      </c>
      <c r="H63" s="85" t="s">
        <v>133</v>
      </c>
      <c r="I63" s="86">
        <v>4.8000000000000001E-2</v>
      </c>
      <c r="J63" s="86">
        <v>4.8500000000000022E-2</v>
      </c>
      <c r="K63" s="82">
        <v>141431914.13102999</v>
      </c>
      <c r="L63" s="84">
        <v>112.778851</v>
      </c>
      <c r="M63" s="82">
        <v>159505.28772855602</v>
      </c>
      <c r="N63" s="72"/>
      <c r="O63" s="83">
        <f t="shared" si="0"/>
        <v>9.7370616418251382E-3</v>
      </c>
      <c r="P63" s="83">
        <f>M63/'סכום נכסי הקרן'!$C$42</f>
        <v>2.5720957194408484E-3</v>
      </c>
    </row>
    <row r="64" spans="2:16">
      <c r="B64" s="75" t="s">
        <v>1803</v>
      </c>
      <c r="C64" s="72" t="s">
        <v>1804</v>
      </c>
      <c r="D64" s="72" t="s">
        <v>238</v>
      </c>
      <c r="E64" s="72"/>
      <c r="F64" s="94">
        <v>42156</v>
      </c>
      <c r="G64" s="82">
        <v>5.9499999999999655</v>
      </c>
      <c r="H64" s="85" t="s">
        <v>133</v>
      </c>
      <c r="I64" s="86">
        <v>4.8000000000000001E-2</v>
      </c>
      <c r="J64" s="86">
        <v>4.8499999999999682E-2</v>
      </c>
      <c r="K64" s="82">
        <v>53216307.219780006</v>
      </c>
      <c r="L64" s="84">
        <v>111.653127</v>
      </c>
      <c r="M64" s="82">
        <v>59417.671022201015</v>
      </c>
      <c r="N64" s="72"/>
      <c r="O64" s="83">
        <f t="shared" si="0"/>
        <v>3.6271745820830293E-3</v>
      </c>
      <c r="P64" s="83">
        <f>M64/'סכום נכסי הקרן'!$C$42</f>
        <v>9.5813712179516159E-4</v>
      </c>
    </row>
    <row r="65" spans="2:16">
      <c r="B65" s="75" t="s">
        <v>1805</v>
      </c>
      <c r="C65" s="72" t="s">
        <v>1806</v>
      </c>
      <c r="D65" s="72" t="s">
        <v>238</v>
      </c>
      <c r="E65" s="72"/>
      <c r="F65" s="94">
        <v>42218</v>
      </c>
      <c r="G65" s="82">
        <v>5.9800000000000253</v>
      </c>
      <c r="H65" s="85" t="s">
        <v>133</v>
      </c>
      <c r="I65" s="86">
        <v>4.8000000000000001E-2</v>
      </c>
      <c r="J65" s="86">
        <v>4.8500000000000307E-2</v>
      </c>
      <c r="K65" s="82">
        <v>58667191.578258008</v>
      </c>
      <c r="L65" s="84">
        <v>112.852689</v>
      </c>
      <c r="M65" s="82">
        <v>66207.503438333006</v>
      </c>
      <c r="N65" s="72"/>
      <c r="O65" s="83">
        <f t="shared" si="0"/>
        <v>4.0416625135806352E-3</v>
      </c>
      <c r="P65" s="83">
        <f>M65/'סכום נכסי הקרן'!$C$42</f>
        <v>1.0676262750511588E-3</v>
      </c>
    </row>
    <row r="66" spans="2:16">
      <c r="B66" s="75" t="s">
        <v>1807</v>
      </c>
      <c r="C66" s="72" t="s">
        <v>1808</v>
      </c>
      <c r="D66" s="72" t="s">
        <v>238</v>
      </c>
      <c r="E66" s="72"/>
      <c r="F66" s="94">
        <v>42309</v>
      </c>
      <c r="G66" s="82">
        <v>6.2299999999999836</v>
      </c>
      <c r="H66" s="85" t="s">
        <v>133</v>
      </c>
      <c r="I66" s="86">
        <v>4.8000000000000001E-2</v>
      </c>
      <c r="J66" s="86">
        <v>4.849999999999987E-2</v>
      </c>
      <c r="K66" s="82">
        <v>126452451.68977201</v>
      </c>
      <c r="L66" s="84">
        <v>111.985287</v>
      </c>
      <c r="M66" s="82">
        <v>141608.14079838802</v>
      </c>
      <c r="N66" s="72"/>
      <c r="O66" s="83">
        <f t="shared" si="0"/>
        <v>8.644523423478356E-3</v>
      </c>
      <c r="P66" s="83">
        <f>M66/'סכום נכסי הקרן'!$C$42</f>
        <v>2.2834960393623566E-3</v>
      </c>
    </row>
    <row r="67" spans="2:16">
      <c r="B67" s="75" t="s">
        <v>1809</v>
      </c>
      <c r="C67" s="72" t="s">
        <v>1810</v>
      </c>
      <c r="D67" s="72" t="s">
        <v>238</v>
      </c>
      <c r="E67" s="72"/>
      <c r="F67" s="94">
        <v>42339</v>
      </c>
      <c r="G67" s="82">
        <v>6.3100000000000023</v>
      </c>
      <c r="H67" s="85" t="s">
        <v>133</v>
      </c>
      <c r="I67" s="86">
        <v>4.8000000000000001E-2</v>
      </c>
      <c r="J67" s="86">
        <v>4.8500000000000008E-2</v>
      </c>
      <c r="K67" s="82">
        <v>100980696.05199002</v>
      </c>
      <c r="L67" s="84">
        <v>111.431074</v>
      </c>
      <c r="M67" s="82">
        <v>112523.87434344101</v>
      </c>
      <c r="N67" s="72"/>
      <c r="O67" s="83">
        <f t="shared" si="0"/>
        <v>6.8690631907052328E-3</v>
      </c>
      <c r="P67" s="83">
        <f>M67/'סכום נכסי הקרן'!$C$42</f>
        <v>1.8144989401617793E-3</v>
      </c>
    </row>
    <row r="68" spans="2:16">
      <c r="B68" s="75" t="s">
        <v>1811</v>
      </c>
      <c r="C68" s="72" t="s">
        <v>1812</v>
      </c>
      <c r="D68" s="72" t="s">
        <v>238</v>
      </c>
      <c r="E68" s="72"/>
      <c r="F68" s="94">
        <v>42370</v>
      </c>
      <c r="G68" s="82">
        <v>6.2499999999999831</v>
      </c>
      <c r="H68" s="85" t="s">
        <v>133</v>
      </c>
      <c r="I68" s="86">
        <v>4.8000000000000001E-2</v>
      </c>
      <c r="J68" s="86">
        <v>4.849999999999987E-2</v>
      </c>
      <c r="K68" s="82">
        <v>53827935.427698009</v>
      </c>
      <c r="L68" s="84">
        <v>114.113685</v>
      </c>
      <c r="M68" s="82">
        <v>61425.040498088012</v>
      </c>
      <c r="N68" s="72"/>
      <c r="O68" s="83">
        <f t="shared" si="0"/>
        <v>3.749715223857193E-3</v>
      </c>
      <c r="P68" s="83">
        <f>M68/'סכום נכסי הקרן'!$C$42</f>
        <v>9.905068727281321E-4</v>
      </c>
    </row>
    <row r="69" spans="2:16">
      <c r="B69" s="75" t="s">
        <v>1813</v>
      </c>
      <c r="C69" s="72" t="s">
        <v>1814</v>
      </c>
      <c r="D69" s="72" t="s">
        <v>238</v>
      </c>
      <c r="E69" s="72"/>
      <c r="F69" s="94">
        <v>42461</v>
      </c>
      <c r="G69" s="82">
        <v>6.489999999999994</v>
      </c>
      <c r="H69" s="85" t="s">
        <v>133</v>
      </c>
      <c r="I69" s="86">
        <v>4.8000000000000001E-2</v>
      </c>
      <c r="J69" s="86">
        <v>4.8499999999999953E-2</v>
      </c>
      <c r="K69" s="82">
        <v>146644971.79834804</v>
      </c>
      <c r="L69" s="84">
        <v>113.79674799999999</v>
      </c>
      <c r="M69" s="82">
        <v>166877.20932108801</v>
      </c>
      <c r="N69" s="72"/>
      <c r="O69" s="83">
        <f t="shared" si="0"/>
        <v>1.0187083430992037E-2</v>
      </c>
      <c r="P69" s="83">
        <f>M69/'סכום נכסי הקרן'!$C$42</f>
        <v>2.6909713269032995E-3</v>
      </c>
    </row>
    <row r="70" spans="2:16">
      <c r="B70" s="75" t="s">
        <v>1815</v>
      </c>
      <c r="C70" s="72" t="s">
        <v>1816</v>
      </c>
      <c r="D70" s="72" t="s">
        <v>238</v>
      </c>
      <c r="E70" s="72"/>
      <c r="F70" s="94">
        <v>42491</v>
      </c>
      <c r="G70" s="82">
        <v>6.5800000000000152</v>
      </c>
      <c r="H70" s="85" t="s">
        <v>133</v>
      </c>
      <c r="I70" s="86">
        <v>4.8000000000000001E-2</v>
      </c>
      <c r="J70" s="86">
        <v>4.8500000000000112E-2</v>
      </c>
      <c r="K70" s="82">
        <v>157668755.94816002</v>
      </c>
      <c r="L70" s="84">
        <v>113.58266399999999</v>
      </c>
      <c r="M70" s="82">
        <v>179084.37272024702</v>
      </c>
      <c r="N70" s="72"/>
      <c r="O70" s="83">
        <f t="shared" si="0"/>
        <v>1.0932274416081637E-2</v>
      </c>
      <c r="P70" s="83">
        <f>M70/'סכום נכסי הקרן'!$C$42</f>
        <v>2.8878174200492805E-3</v>
      </c>
    </row>
    <row r="71" spans="2:16">
      <c r="B71" s="75" t="s">
        <v>1817</v>
      </c>
      <c r="C71" s="72" t="s">
        <v>1818</v>
      </c>
      <c r="D71" s="72" t="s">
        <v>238</v>
      </c>
      <c r="E71" s="72"/>
      <c r="F71" s="94">
        <v>42522</v>
      </c>
      <c r="G71" s="82">
        <v>6.6599999999999921</v>
      </c>
      <c r="H71" s="85" t="s">
        <v>133</v>
      </c>
      <c r="I71" s="86">
        <v>4.8000000000000001E-2</v>
      </c>
      <c r="J71" s="86">
        <v>4.8499999999999953E-2</v>
      </c>
      <c r="K71" s="82">
        <v>89784746.05836001</v>
      </c>
      <c r="L71" s="84">
        <v>112.675006</v>
      </c>
      <c r="M71" s="82">
        <v>101164.96829807702</v>
      </c>
      <c r="N71" s="72"/>
      <c r="O71" s="83">
        <f t="shared" si="0"/>
        <v>6.1756544020534669E-3</v>
      </c>
      <c r="P71" s="83">
        <f>M71/'סכום נכסי הקרן'!$C$42</f>
        <v>1.6313313848232299E-3</v>
      </c>
    </row>
    <row r="72" spans="2:16">
      <c r="B72" s="75" t="s">
        <v>1819</v>
      </c>
      <c r="C72" s="72" t="s">
        <v>1820</v>
      </c>
      <c r="D72" s="72" t="s">
        <v>238</v>
      </c>
      <c r="E72" s="72"/>
      <c r="F72" s="94">
        <v>42552</v>
      </c>
      <c r="G72" s="82">
        <v>6.5900000000000611</v>
      </c>
      <c r="H72" s="85" t="s">
        <v>133</v>
      </c>
      <c r="I72" s="86">
        <v>4.8000000000000001E-2</v>
      </c>
      <c r="J72" s="86">
        <v>4.8500000000000404E-2</v>
      </c>
      <c r="K72" s="82">
        <v>27636495.541884009</v>
      </c>
      <c r="L72" s="84">
        <v>114.576982</v>
      </c>
      <c r="M72" s="82">
        <v>31665.062549195001</v>
      </c>
      <c r="N72" s="72"/>
      <c r="O72" s="83">
        <f t="shared" si="0"/>
        <v>1.9330059230291048E-3</v>
      </c>
      <c r="P72" s="83">
        <f>M72/'סכום נכסי הקרן'!$C$42</f>
        <v>5.1061361662952623E-4</v>
      </c>
    </row>
    <row r="73" spans="2:16">
      <c r="B73" s="75" t="s">
        <v>1821</v>
      </c>
      <c r="C73" s="72" t="s">
        <v>1822</v>
      </c>
      <c r="D73" s="72" t="s">
        <v>238</v>
      </c>
      <c r="E73" s="72"/>
      <c r="F73" s="94">
        <v>42583</v>
      </c>
      <c r="G73" s="82">
        <v>6.6700000000000097</v>
      </c>
      <c r="H73" s="85" t="s">
        <v>133</v>
      </c>
      <c r="I73" s="86">
        <v>4.8000000000000001E-2</v>
      </c>
      <c r="J73" s="86">
        <v>4.8500000000000085E-2</v>
      </c>
      <c r="K73" s="82">
        <v>236598264.59870404</v>
      </c>
      <c r="L73" s="84">
        <v>113.786986</v>
      </c>
      <c r="M73" s="82">
        <v>269218.0347153091</v>
      </c>
      <c r="N73" s="72"/>
      <c r="O73" s="83">
        <f t="shared" si="0"/>
        <v>1.6434518481763662E-2</v>
      </c>
      <c r="P73" s="83">
        <f>M73/'סכום נכסי הקרן'!$C$42</f>
        <v>4.3412639452175038E-3</v>
      </c>
    </row>
    <row r="74" spans="2:16">
      <c r="B74" s="75" t="s">
        <v>1823</v>
      </c>
      <c r="C74" s="72" t="s">
        <v>1824</v>
      </c>
      <c r="D74" s="72" t="s">
        <v>238</v>
      </c>
      <c r="E74" s="72"/>
      <c r="F74" s="94">
        <v>42614</v>
      </c>
      <c r="G74" s="82">
        <v>6.7499999999999627</v>
      </c>
      <c r="H74" s="85" t="s">
        <v>133</v>
      </c>
      <c r="I74" s="86">
        <v>4.8000000000000001E-2</v>
      </c>
      <c r="J74" s="86">
        <v>4.8499999999999675E-2</v>
      </c>
      <c r="K74" s="82">
        <v>72479235.174648002</v>
      </c>
      <c r="L74" s="84">
        <v>112.87374199999999</v>
      </c>
      <c r="M74" s="82">
        <v>81810.025072316028</v>
      </c>
      <c r="N74" s="72"/>
      <c r="O74" s="83">
        <f t="shared" si="0"/>
        <v>4.9941244481125054E-3</v>
      </c>
      <c r="P74" s="83">
        <f>M74/'סכום נכסי הקרן'!$C$42</f>
        <v>1.3192240727087868E-3</v>
      </c>
    </row>
    <row r="75" spans="2:16">
      <c r="B75" s="75" t="s">
        <v>1825</v>
      </c>
      <c r="C75" s="72" t="s">
        <v>1826</v>
      </c>
      <c r="D75" s="72" t="s">
        <v>238</v>
      </c>
      <c r="E75" s="72"/>
      <c r="F75" s="94">
        <v>42644</v>
      </c>
      <c r="G75" s="82">
        <v>6.8399999999999865</v>
      </c>
      <c r="H75" s="85" t="s">
        <v>133</v>
      </c>
      <c r="I75" s="86">
        <v>4.8000000000000001E-2</v>
      </c>
      <c r="J75" s="86">
        <v>4.8499999999999883E-2</v>
      </c>
      <c r="K75" s="82">
        <v>55750195.50972601</v>
      </c>
      <c r="L75" s="84">
        <v>112.76682700000001</v>
      </c>
      <c r="M75" s="82">
        <v>62867.726262882017</v>
      </c>
      <c r="N75" s="72"/>
      <c r="O75" s="83">
        <f t="shared" si="0"/>
        <v>3.837784531286604E-3</v>
      </c>
      <c r="P75" s="83">
        <f>M75/'סכום נכסי הקרן'!$C$42</f>
        <v>1.0137708405436681E-3</v>
      </c>
    </row>
    <row r="76" spans="2:16">
      <c r="B76" s="75" t="s">
        <v>1827</v>
      </c>
      <c r="C76" s="72" t="s">
        <v>1828</v>
      </c>
      <c r="D76" s="72" t="s">
        <v>238</v>
      </c>
      <c r="E76" s="72"/>
      <c r="F76" s="94">
        <v>42675</v>
      </c>
      <c r="G76" s="82">
        <v>6.9199999999999928</v>
      </c>
      <c r="H76" s="85" t="s">
        <v>133</v>
      </c>
      <c r="I76" s="86">
        <v>4.8000000000000001E-2</v>
      </c>
      <c r="J76" s="86">
        <v>4.8499999999999953E-2</v>
      </c>
      <c r="K76" s="82">
        <v>81315013.765788019</v>
      </c>
      <c r="L76" s="84">
        <v>112.424988</v>
      </c>
      <c r="M76" s="82">
        <v>91418.394263317023</v>
      </c>
      <c r="N76" s="72"/>
      <c r="O76" s="83">
        <f t="shared" si="0"/>
        <v>5.580671041159657E-3</v>
      </c>
      <c r="P76" s="83">
        <f>M76/'סכום נכסי הקרן'!$C$42</f>
        <v>1.4741634206070103E-3</v>
      </c>
    </row>
    <row r="77" spans="2:16">
      <c r="B77" s="75" t="s">
        <v>1829</v>
      </c>
      <c r="C77" s="72" t="s">
        <v>1830</v>
      </c>
      <c r="D77" s="72" t="s">
        <v>238</v>
      </c>
      <c r="E77" s="72"/>
      <c r="F77" s="94">
        <v>42705</v>
      </c>
      <c r="G77" s="82">
        <v>7.0000000000000098</v>
      </c>
      <c r="H77" s="85" t="s">
        <v>133</v>
      </c>
      <c r="I77" s="86">
        <v>4.8000000000000001E-2</v>
      </c>
      <c r="J77" s="86">
        <v>4.8600000000000067E-2</v>
      </c>
      <c r="K77" s="82">
        <v>90849279.008574009</v>
      </c>
      <c r="L77" s="84">
        <v>111.73911200000001</v>
      </c>
      <c r="M77" s="82">
        <v>101514.17801278402</v>
      </c>
      <c r="N77" s="72"/>
      <c r="O77" s="83">
        <f t="shared" si="0"/>
        <v>6.1969720434084845E-3</v>
      </c>
      <c r="P77" s="83">
        <f>M77/'סכום נכסי הקרן'!$C$42</f>
        <v>1.6369625511950532E-3</v>
      </c>
    </row>
    <row r="78" spans="2:16">
      <c r="B78" s="75" t="s">
        <v>1831</v>
      </c>
      <c r="C78" s="72" t="s">
        <v>1832</v>
      </c>
      <c r="D78" s="72" t="s">
        <v>238</v>
      </c>
      <c r="E78" s="72"/>
      <c r="F78" s="94">
        <v>42736</v>
      </c>
      <c r="G78" s="82">
        <v>6.9200000000000026</v>
      </c>
      <c r="H78" s="85" t="s">
        <v>133</v>
      </c>
      <c r="I78" s="86">
        <v>4.8000000000000001E-2</v>
      </c>
      <c r="J78" s="86">
        <v>4.8500000000000029E-2</v>
      </c>
      <c r="K78" s="82">
        <v>184017368.25595802</v>
      </c>
      <c r="L78" s="84">
        <v>114.458671</v>
      </c>
      <c r="M78" s="82">
        <v>210623.83472847103</v>
      </c>
      <c r="N78" s="72"/>
      <c r="O78" s="83">
        <f t="shared" ref="O78:O141" si="1">IFERROR(M78/$M$11,0)</f>
        <v>1.2857613005775924E-2</v>
      </c>
      <c r="P78" s="83">
        <f>M78/'סכום נכסי הקרן'!$C$42</f>
        <v>3.3964056705082465E-3</v>
      </c>
    </row>
    <row r="79" spans="2:16">
      <c r="B79" s="75" t="s">
        <v>1833</v>
      </c>
      <c r="C79" s="72" t="s">
        <v>1834</v>
      </c>
      <c r="D79" s="72" t="s">
        <v>238</v>
      </c>
      <c r="E79" s="72"/>
      <c r="F79" s="94">
        <v>42767</v>
      </c>
      <c r="G79" s="82">
        <v>7.0100000000000104</v>
      </c>
      <c r="H79" s="85" t="s">
        <v>133</v>
      </c>
      <c r="I79" s="86">
        <v>4.8000000000000001E-2</v>
      </c>
      <c r="J79" s="86">
        <v>4.8500000000000015E-2</v>
      </c>
      <c r="K79" s="82">
        <v>100589833.05521402</v>
      </c>
      <c r="L79" s="84">
        <v>113.998153</v>
      </c>
      <c r="M79" s="82">
        <v>114670.55140858202</v>
      </c>
      <c r="N79" s="72"/>
      <c r="O79" s="83">
        <f t="shared" si="1"/>
        <v>7.0001079178489594E-3</v>
      </c>
      <c r="P79" s="83">
        <f>M79/'סכום נכסי הקרן'!$C$42</f>
        <v>1.8491150896882285E-3</v>
      </c>
    </row>
    <row r="80" spans="2:16">
      <c r="B80" s="75" t="s">
        <v>1835</v>
      </c>
      <c r="C80" s="72" t="s">
        <v>1836</v>
      </c>
      <c r="D80" s="72" t="s">
        <v>238</v>
      </c>
      <c r="E80" s="72"/>
      <c r="F80" s="94">
        <v>42795</v>
      </c>
      <c r="G80" s="82">
        <v>7.0899999999999901</v>
      </c>
      <c r="H80" s="85" t="s">
        <v>133</v>
      </c>
      <c r="I80" s="86">
        <v>4.8000000000000001E-2</v>
      </c>
      <c r="J80" s="86">
        <v>4.8499999999999946E-2</v>
      </c>
      <c r="K80" s="82">
        <v>124626873.32784604</v>
      </c>
      <c r="L80" s="84">
        <v>113.784931</v>
      </c>
      <c r="M80" s="82">
        <v>141806.60213126903</v>
      </c>
      <c r="N80" s="72"/>
      <c r="O80" s="83">
        <f t="shared" si="1"/>
        <v>8.6566385718806448E-3</v>
      </c>
      <c r="P80" s="83">
        <f>M80/'סכום נכסי הקרן'!$C$42</f>
        <v>2.2866963191276674E-3</v>
      </c>
    </row>
    <row r="81" spans="2:16">
      <c r="B81" s="75" t="s">
        <v>1837</v>
      </c>
      <c r="C81" s="72" t="s">
        <v>1838</v>
      </c>
      <c r="D81" s="72" t="s">
        <v>238</v>
      </c>
      <c r="E81" s="72"/>
      <c r="F81" s="94">
        <v>42826</v>
      </c>
      <c r="G81" s="82">
        <v>7.1699999999999715</v>
      </c>
      <c r="H81" s="85" t="s">
        <v>133</v>
      </c>
      <c r="I81" s="86">
        <v>4.8000000000000001E-2</v>
      </c>
      <c r="J81" s="86">
        <v>4.8499999999999745E-2</v>
      </c>
      <c r="K81" s="82">
        <v>87952963.521882012</v>
      </c>
      <c r="L81" s="84">
        <v>113.335953</v>
      </c>
      <c r="M81" s="82">
        <v>99682.329484570015</v>
      </c>
      <c r="N81" s="72"/>
      <c r="O81" s="83">
        <f t="shared" si="1"/>
        <v>6.0851461453977499E-3</v>
      </c>
      <c r="P81" s="83">
        <f>M81/'סכום נכסי הקרן'!$C$42</f>
        <v>1.6074231558233991E-3</v>
      </c>
    </row>
    <row r="82" spans="2:16">
      <c r="B82" s="75" t="s">
        <v>1839</v>
      </c>
      <c r="C82" s="72" t="s">
        <v>1840</v>
      </c>
      <c r="D82" s="72" t="s">
        <v>238</v>
      </c>
      <c r="E82" s="72"/>
      <c r="F82" s="94">
        <v>42856</v>
      </c>
      <c r="G82" s="82">
        <v>7.2600000000000016</v>
      </c>
      <c r="H82" s="85" t="s">
        <v>133</v>
      </c>
      <c r="I82" s="86">
        <v>4.8000000000000001E-2</v>
      </c>
      <c r="J82" s="86">
        <v>4.8500000000000022E-2</v>
      </c>
      <c r="K82" s="82">
        <v>158951986.05133203</v>
      </c>
      <c r="L82" s="84">
        <v>112.547304</v>
      </c>
      <c r="M82" s="82">
        <v>178896.17422433704</v>
      </c>
      <c r="N82" s="72"/>
      <c r="O82" s="83">
        <f t="shared" si="1"/>
        <v>1.0920785766509764E-2</v>
      </c>
      <c r="P82" s="83">
        <f>M82/'סכום נכסי הקרן'!$C$42</f>
        <v>2.8847826332241626E-3</v>
      </c>
    </row>
    <row r="83" spans="2:16">
      <c r="B83" s="75" t="s">
        <v>1841</v>
      </c>
      <c r="C83" s="72" t="s">
        <v>1842</v>
      </c>
      <c r="D83" s="72" t="s">
        <v>238</v>
      </c>
      <c r="E83" s="72"/>
      <c r="F83" s="94">
        <v>42887</v>
      </c>
      <c r="G83" s="82">
        <v>7.340000000000015</v>
      </c>
      <c r="H83" s="85" t="s">
        <v>133</v>
      </c>
      <c r="I83" s="86">
        <v>4.8000000000000001E-2</v>
      </c>
      <c r="J83" s="86">
        <v>4.8500000000000106E-2</v>
      </c>
      <c r="K83" s="82">
        <v>139585138.17271802</v>
      </c>
      <c r="L83" s="84">
        <v>111.891183</v>
      </c>
      <c r="M83" s="82">
        <v>156183.462202917</v>
      </c>
      <c r="N83" s="72"/>
      <c r="O83" s="83">
        <f t="shared" si="1"/>
        <v>9.5342795248988359E-3</v>
      </c>
      <c r="P83" s="83">
        <f>M83/'סכום נכסי הקרן'!$C$42</f>
        <v>2.5185297634973338E-3</v>
      </c>
    </row>
    <row r="84" spans="2:16">
      <c r="B84" s="75" t="s">
        <v>1843</v>
      </c>
      <c r="C84" s="72" t="s">
        <v>1844</v>
      </c>
      <c r="D84" s="72" t="s">
        <v>238</v>
      </c>
      <c r="E84" s="72"/>
      <c r="F84" s="94">
        <v>42918</v>
      </c>
      <c r="G84" s="82">
        <v>7.2500000000000044</v>
      </c>
      <c r="H84" s="85" t="s">
        <v>133</v>
      </c>
      <c r="I84" s="86">
        <v>4.8000000000000001E-2</v>
      </c>
      <c r="J84" s="86">
        <v>4.8500000000000008E-2</v>
      </c>
      <c r="K84" s="82">
        <v>60600308.965752013</v>
      </c>
      <c r="L84" s="84">
        <v>113.632464</v>
      </c>
      <c r="M84" s="82">
        <v>68861.62436572701</v>
      </c>
      <c r="N84" s="72"/>
      <c r="O84" s="83">
        <f t="shared" si="1"/>
        <v>4.2036843464798267E-3</v>
      </c>
      <c r="P84" s="83">
        <f>M84/'סכום נכסי הקרן'!$C$42</f>
        <v>1.1104251889520321E-3</v>
      </c>
    </row>
    <row r="85" spans="2:16">
      <c r="B85" s="75" t="s">
        <v>1845</v>
      </c>
      <c r="C85" s="72" t="s">
        <v>1846</v>
      </c>
      <c r="D85" s="72" t="s">
        <v>238</v>
      </c>
      <c r="E85" s="72"/>
      <c r="F85" s="94">
        <v>42949</v>
      </c>
      <c r="G85" s="82">
        <v>7.3400000000000123</v>
      </c>
      <c r="H85" s="85" t="s">
        <v>133</v>
      </c>
      <c r="I85" s="86">
        <v>4.8000000000000001E-2</v>
      </c>
      <c r="J85" s="86">
        <v>4.8500000000000057E-2</v>
      </c>
      <c r="K85" s="82">
        <v>148391446.93473604</v>
      </c>
      <c r="L85" s="84">
        <v>114.000902</v>
      </c>
      <c r="M85" s="82">
        <v>169167.58740482002</v>
      </c>
      <c r="N85" s="72"/>
      <c r="O85" s="83">
        <f t="shared" si="1"/>
        <v>1.03269004420891E-2</v>
      </c>
      <c r="P85" s="83">
        <f>M85/'סכום נכסי הקרן'!$C$42</f>
        <v>2.7279047210807613E-3</v>
      </c>
    </row>
    <row r="86" spans="2:16">
      <c r="B86" s="75" t="s">
        <v>1847</v>
      </c>
      <c r="C86" s="72" t="s">
        <v>1848</v>
      </c>
      <c r="D86" s="72" t="s">
        <v>238</v>
      </c>
      <c r="E86" s="72"/>
      <c r="F86" s="94">
        <v>42979</v>
      </c>
      <c r="G86" s="82">
        <v>7.4199999999999768</v>
      </c>
      <c r="H86" s="85" t="s">
        <v>133</v>
      </c>
      <c r="I86" s="86">
        <v>4.8000000000000001E-2</v>
      </c>
      <c r="J86" s="86">
        <v>4.8499999999999772E-2</v>
      </c>
      <c r="K86" s="82">
        <v>66655583.328504011</v>
      </c>
      <c r="L86" s="84">
        <v>113.68098500000001</v>
      </c>
      <c r="M86" s="82">
        <v>75774.723663935001</v>
      </c>
      <c r="N86" s="72"/>
      <c r="O86" s="83">
        <f t="shared" si="1"/>
        <v>4.6256971522073845E-3</v>
      </c>
      <c r="P86" s="83">
        <f>M86/'סכום נכסי הקרן'!$C$42</f>
        <v>1.2219020770615351E-3</v>
      </c>
    </row>
    <row r="87" spans="2:16">
      <c r="B87" s="75" t="s">
        <v>1849</v>
      </c>
      <c r="C87" s="72" t="s">
        <v>1850</v>
      </c>
      <c r="D87" s="72" t="s">
        <v>238</v>
      </c>
      <c r="E87" s="72"/>
      <c r="F87" s="94">
        <v>43009</v>
      </c>
      <c r="G87" s="82">
        <v>7.5000000000000062</v>
      </c>
      <c r="H87" s="85" t="s">
        <v>133</v>
      </c>
      <c r="I87" s="86">
        <v>4.8000000000000001E-2</v>
      </c>
      <c r="J87" s="86">
        <v>4.850000000000005E-2</v>
      </c>
      <c r="K87" s="82">
        <v>127395486.22167602</v>
      </c>
      <c r="L87" s="84">
        <v>112.892754</v>
      </c>
      <c r="M87" s="82">
        <v>143820.27310452604</v>
      </c>
      <c r="N87" s="72"/>
      <c r="O87" s="83">
        <f t="shared" si="1"/>
        <v>8.7795638909855811E-3</v>
      </c>
      <c r="P87" s="83">
        <f>M87/'סכום נכסי הקרן'!$C$42</f>
        <v>2.3191676845879198E-3</v>
      </c>
    </row>
    <row r="88" spans="2:16">
      <c r="B88" s="75" t="s">
        <v>1851</v>
      </c>
      <c r="C88" s="72" t="s">
        <v>1852</v>
      </c>
      <c r="D88" s="72" t="s">
        <v>238</v>
      </c>
      <c r="E88" s="72"/>
      <c r="F88" s="94">
        <v>43040</v>
      </c>
      <c r="G88" s="82">
        <v>7.5899999999999963</v>
      </c>
      <c r="H88" s="85" t="s">
        <v>133</v>
      </c>
      <c r="I88" s="86">
        <v>4.8000000000000001E-2</v>
      </c>
      <c r="J88" s="86">
        <v>4.8499999999999995E-2</v>
      </c>
      <c r="K88" s="82">
        <v>136675380.30783004</v>
      </c>
      <c r="L88" s="84">
        <v>112.320705</v>
      </c>
      <c r="M88" s="82">
        <v>153514.75082516702</v>
      </c>
      <c r="N88" s="72"/>
      <c r="O88" s="83">
        <f t="shared" si="1"/>
        <v>9.371367012345564E-3</v>
      </c>
      <c r="P88" s="83">
        <f>M88/'סכום נכסי הקרן'!$C$42</f>
        <v>2.4754955719110635E-3</v>
      </c>
    </row>
    <row r="89" spans="2:16">
      <c r="B89" s="75" t="s">
        <v>1853</v>
      </c>
      <c r="C89" s="72" t="s">
        <v>1854</v>
      </c>
      <c r="D89" s="72" t="s">
        <v>238</v>
      </c>
      <c r="E89" s="72"/>
      <c r="F89" s="94">
        <v>43070</v>
      </c>
      <c r="G89" s="82">
        <v>7.67</v>
      </c>
      <c r="H89" s="85" t="s">
        <v>133</v>
      </c>
      <c r="I89" s="86">
        <v>4.8000000000000001E-2</v>
      </c>
      <c r="J89" s="86">
        <v>4.8499999999999995E-2</v>
      </c>
      <c r="K89" s="82">
        <v>139965143.86402804</v>
      </c>
      <c r="L89" s="84">
        <v>111.557219</v>
      </c>
      <c r="M89" s="82">
        <v>156141.22218172104</v>
      </c>
      <c r="N89" s="72"/>
      <c r="O89" s="83">
        <f t="shared" si="1"/>
        <v>9.5317009665576418E-3</v>
      </c>
      <c r="P89" s="83">
        <f>M89/'סכום נכסי הקרן'!$C$42</f>
        <v>2.5178486238357314E-3</v>
      </c>
    </row>
    <row r="90" spans="2:16">
      <c r="B90" s="75" t="s">
        <v>1855</v>
      </c>
      <c r="C90" s="72" t="s">
        <v>1856</v>
      </c>
      <c r="D90" s="72" t="s">
        <v>238</v>
      </c>
      <c r="E90" s="72"/>
      <c r="F90" s="94">
        <v>43101</v>
      </c>
      <c r="G90" s="82">
        <v>7.5700000000000029</v>
      </c>
      <c r="H90" s="85" t="s">
        <v>133</v>
      </c>
      <c r="I90" s="86">
        <v>4.8000000000000001E-2</v>
      </c>
      <c r="J90" s="86">
        <v>4.8500000000000029E-2</v>
      </c>
      <c r="K90" s="82">
        <v>191087025.15796202</v>
      </c>
      <c r="L90" s="84">
        <v>114.113761</v>
      </c>
      <c r="M90" s="82">
        <v>218056.59127185002</v>
      </c>
      <c r="N90" s="72"/>
      <c r="O90" s="83">
        <f t="shared" si="1"/>
        <v>1.3311348487916954E-2</v>
      </c>
      <c r="P90" s="83">
        <f>M90/'סכום נכסי הקרן'!$C$42</f>
        <v>3.516262269377905E-3</v>
      </c>
    </row>
    <row r="91" spans="2:16">
      <c r="B91" s="75" t="s">
        <v>1857</v>
      </c>
      <c r="C91" s="72" t="s">
        <v>1858</v>
      </c>
      <c r="D91" s="72" t="s">
        <v>238</v>
      </c>
      <c r="E91" s="72"/>
      <c r="F91" s="94">
        <v>43132</v>
      </c>
      <c r="G91" s="82">
        <v>7.6599999999999877</v>
      </c>
      <c r="H91" s="85" t="s">
        <v>133</v>
      </c>
      <c r="I91" s="86">
        <v>4.8000000000000001E-2</v>
      </c>
      <c r="J91" s="86">
        <v>4.849999999999989E-2</v>
      </c>
      <c r="K91" s="82">
        <v>183449169.26990402</v>
      </c>
      <c r="L91" s="84">
        <v>113.546487</v>
      </c>
      <c r="M91" s="82">
        <v>208300.08784865102</v>
      </c>
      <c r="N91" s="72"/>
      <c r="O91" s="83">
        <f t="shared" si="1"/>
        <v>1.2715758983686626E-2</v>
      </c>
      <c r="P91" s="83">
        <f>M91/'סכום נכסי הקרן'!$C$42</f>
        <v>3.3589341892315849E-3</v>
      </c>
    </row>
    <row r="92" spans="2:16">
      <c r="B92" s="75" t="s">
        <v>1859</v>
      </c>
      <c r="C92" s="72" t="s">
        <v>1860</v>
      </c>
      <c r="D92" s="72" t="s">
        <v>238</v>
      </c>
      <c r="E92" s="72"/>
      <c r="F92" s="94">
        <v>43161</v>
      </c>
      <c r="G92" s="82">
        <v>7.7399999999999292</v>
      </c>
      <c r="H92" s="85" t="s">
        <v>133</v>
      </c>
      <c r="I92" s="86">
        <v>4.8000000000000001E-2</v>
      </c>
      <c r="J92" s="86">
        <v>4.8499999999999488E-2</v>
      </c>
      <c r="K92" s="82">
        <v>43152619.081890009</v>
      </c>
      <c r="L92" s="84">
        <v>113.664711</v>
      </c>
      <c r="M92" s="82">
        <v>49049.299946137013</v>
      </c>
      <c r="N92" s="72"/>
      <c r="O92" s="83">
        <f t="shared" si="1"/>
        <v>2.9942333816335488E-3</v>
      </c>
      <c r="P92" s="83">
        <f>M92/'סכום נכסי הקרן'!$C$42</f>
        <v>7.9094239588925605E-4</v>
      </c>
    </row>
    <row r="93" spans="2:16">
      <c r="B93" s="75" t="s">
        <v>1861</v>
      </c>
      <c r="C93" s="72" t="s">
        <v>1862</v>
      </c>
      <c r="D93" s="72" t="s">
        <v>238</v>
      </c>
      <c r="E93" s="72"/>
      <c r="F93" s="94">
        <v>43221</v>
      </c>
      <c r="G93" s="82">
        <v>7.9000000000000172</v>
      </c>
      <c r="H93" s="85" t="s">
        <v>133</v>
      </c>
      <c r="I93" s="86">
        <v>4.8000000000000001E-2</v>
      </c>
      <c r="J93" s="86">
        <v>4.8500000000000112E-2</v>
      </c>
      <c r="K93" s="82">
        <v>174658887.95881203</v>
      </c>
      <c r="L93" s="84">
        <v>112.32286999999999</v>
      </c>
      <c r="M93" s="82">
        <v>196181.87481679404</v>
      </c>
      <c r="N93" s="72"/>
      <c r="O93" s="83">
        <f t="shared" si="1"/>
        <v>1.1975998007983026E-2</v>
      </c>
      <c r="P93" s="83">
        <f>M93/'סכום נכסי הקרן'!$C$42</f>
        <v>3.1635224614426291E-3</v>
      </c>
    </row>
    <row r="94" spans="2:16">
      <c r="B94" s="75" t="s">
        <v>1863</v>
      </c>
      <c r="C94" s="72" t="s">
        <v>1864</v>
      </c>
      <c r="D94" s="72" t="s">
        <v>238</v>
      </c>
      <c r="E94" s="72"/>
      <c r="F94" s="94">
        <v>43252</v>
      </c>
      <c r="G94" s="82">
        <v>7.9900000000000313</v>
      </c>
      <c r="H94" s="85" t="s">
        <v>133</v>
      </c>
      <c r="I94" s="86">
        <v>4.8000000000000001E-2</v>
      </c>
      <c r="J94" s="86">
        <v>4.850000000000021E-2</v>
      </c>
      <c r="K94" s="82">
        <v>97331607.386322021</v>
      </c>
      <c r="L94" s="84">
        <v>111.437478</v>
      </c>
      <c r="M94" s="82">
        <v>108463.88847074202</v>
      </c>
      <c r="N94" s="72"/>
      <c r="O94" s="83">
        <f t="shared" si="1"/>
        <v>6.6212197914651714E-3</v>
      </c>
      <c r="P94" s="83">
        <f>M94/'סכום נכסי הקרן'!$C$42</f>
        <v>1.7490298110008037E-3</v>
      </c>
    </row>
    <row r="95" spans="2:16">
      <c r="B95" s="75" t="s">
        <v>1865</v>
      </c>
      <c r="C95" s="72" t="s">
        <v>1866</v>
      </c>
      <c r="D95" s="72" t="s">
        <v>238</v>
      </c>
      <c r="E95" s="72"/>
      <c r="F95" s="94">
        <v>43282</v>
      </c>
      <c r="G95" s="82">
        <v>7.8800000000000363</v>
      </c>
      <c r="H95" s="85" t="s">
        <v>133</v>
      </c>
      <c r="I95" s="86">
        <v>4.8000000000000001E-2</v>
      </c>
      <c r="J95" s="86">
        <v>4.8500000000000168E-2</v>
      </c>
      <c r="K95" s="82">
        <v>74648628.209664017</v>
      </c>
      <c r="L95" s="84">
        <v>113.10691799999999</v>
      </c>
      <c r="M95" s="82">
        <v>84432.762834176014</v>
      </c>
      <c r="N95" s="72"/>
      <c r="O95" s="83">
        <f t="shared" si="1"/>
        <v>5.1542304836003881E-3</v>
      </c>
      <c r="P95" s="83">
        <f>M95/'סכום נכסי הקרן'!$C$42</f>
        <v>1.3615169187113348E-3</v>
      </c>
    </row>
    <row r="96" spans="2:16">
      <c r="B96" s="75" t="s">
        <v>1867</v>
      </c>
      <c r="C96" s="72" t="s">
        <v>1868</v>
      </c>
      <c r="D96" s="72" t="s">
        <v>238</v>
      </c>
      <c r="E96" s="72"/>
      <c r="F96" s="94">
        <v>43313</v>
      </c>
      <c r="G96" s="82">
        <v>7.9599999999999902</v>
      </c>
      <c r="H96" s="85" t="s">
        <v>133</v>
      </c>
      <c r="I96" s="86">
        <v>4.8000000000000001E-2</v>
      </c>
      <c r="J96" s="86">
        <v>4.859999999999997E-2</v>
      </c>
      <c r="K96" s="82">
        <v>210896954.50249803</v>
      </c>
      <c r="L96" s="84">
        <v>112.515468</v>
      </c>
      <c r="M96" s="82">
        <v>237291.69529789302</v>
      </c>
      <c r="N96" s="72"/>
      <c r="O96" s="83">
        <f t="shared" si="1"/>
        <v>1.448556281181594E-2</v>
      </c>
      <c r="P96" s="83">
        <f>M96/'סכום נכסי הקרן'!$C$42</f>
        <v>3.826437119584625E-3</v>
      </c>
    </row>
    <row r="97" spans="2:16">
      <c r="B97" s="75" t="s">
        <v>1869</v>
      </c>
      <c r="C97" s="72" t="s">
        <v>1870</v>
      </c>
      <c r="D97" s="72" t="s">
        <v>238</v>
      </c>
      <c r="E97" s="72"/>
      <c r="F97" s="94">
        <v>43345</v>
      </c>
      <c r="G97" s="82">
        <v>8.0500000000000043</v>
      </c>
      <c r="H97" s="85" t="s">
        <v>133</v>
      </c>
      <c r="I97" s="86">
        <v>4.8000000000000001E-2</v>
      </c>
      <c r="J97" s="86">
        <v>4.8500000000000008E-2</v>
      </c>
      <c r="K97" s="82">
        <v>195744292.18833005</v>
      </c>
      <c r="L97" s="84">
        <v>112.06857599999999</v>
      </c>
      <c r="M97" s="82">
        <v>219367.84164012104</v>
      </c>
      <c r="N97" s="72"/>
      <c r="O97" s="83">
        <f t="shared" si="1"/>
        <v>1.3391394271010043E-2</v>
      </c>
      <c r="P97" s="83">
        <f>M97/'סכום נכסי הקרן'!$C$42</f>
        <v>3.5374067813083478E-3</v>
      </c>
    </row>
    <row r="98" spans="2:16">
      <c r="B98" s="75" t="s">
        <v>1871</v>
      </c>
      <c r="C98" s="72" t="s">
        <v>1872</v>
      </c>
      <c r="D98" s="72" t="s">
        <v>238</v>
      </c>
      <c r="E98" s="72"/>
      <c r="F98" s="94">
        <v>43375</v>
      </c>
      <c r="G98" s="82">
        <v>8.1300000000000203</v>
      </c>
      <c r="H98" s="85" t="s">
        <v>133</v>
      </c>
      <c r="I98" s="86">
        <v>4.8000000000000001E-2</v>
      </c>
      <c r="J98" s="86">
        <v>4.8500000000000029E-2</v>
      </c>
      <c r="K98" s="82">
        <v>70292263.64506802</v>
      </c>
      <c r="L98" s="84">
        <v>111.52074500000001</v>
      </c>
      <c r="M98" s="82">
        <v>78390.456302649021</v>
      </c>
      <c r="N98" s="72"/>
      <c r="O98" s="83">
        <f t="shared" si="1"/>
        <v>4.7853755572583572E-3</v>
      </c>
      <c r="P98" s="83">
        <f>M98/'סכום נכסי הקרן'!$C$42</f>
        <v>1.2640819622493386E-3</v>
      </c>
    </row>
    <row r="99" spans="2:16">
      <c r="B99" s="75" t="s">
        <v>1873</v>
      </c>
      <c r="C99" s="72" t="s">
        <v>1874</v>
      </c>
      <c r="D99" s="72" t="s">
        <v>238</v>
      </c>
      <c r="E99" s="72"/>
      <c r="F99" s="94">
        <v>43405</v>
      </c>
      <c r="G99" s="82">
        <v>8.2200000000462108</v>
      </c>
      <c r="H99" s="85" t="s">
        <v>133</v>
      </c>
      <c r="I99" s="86">
        <v>4.8000000000000001E-2</v>
      </c>
      <c r="J99" s="86">
        <v>4.8500000000227271E-2</v>
      </c>
      <c r="K99" s="82">
        <v>47565.338232000002</v>
      </c>
      <c r="L99" s="84">
        <v>111.007533</v>
      </c>
      <c r="M99" s="82">
        <v>52.801108348000007</v>
      </c>
      <c r="N99" s="72"/>
      <c r="O99" s="83">
        <f t="shared" si="1"/>
        <v>3.2232639686284225E-6</v>
      </c>
      <c r="P99" s="83">
        <f>M99/'סכום נכסי הקרן'!$C$42</f>
        <v>8.5144202237823037E-7</v>
      </c>
    </row>
    <row r="100" spans="2:16">
      <c r="B100" s="75" t="s">
        <v>1875</v>
      </c>
      <c r="C100" s="72" t="s">
        <v>1876</v>
      </c>
      <c r="D100" s="72" t="s">
        <v>238</v>
      </c>
      <c r="E100" s="72"/>
      <c r="F100" s="94">
        <v>43435</v>
      </c>
      <c r="G100" s="82">
        <v>8.300000000000006</v>
      </c>
      <c r="H100" s="85" t="s">
        <v>133</v>
      </c>
      <c r="I100" s="86">
        <v>4.8000000000000001E-2</v>
      </c>
      <c r="J100" s="86">
        <v>4.860000000000006E-2</v>
      </c>
      <c r="K100" s="82">
        <v>81325354.056708008</v>
      </c>
      <c r="L100" s="84">
        <v>110.17966300000001</v>
      </c>
      <c r="M100" s="82">
        <v>89604.001066461016</v>
      </c>
      <c r="N100" s="72"/>
      <c r="O100" s="83">
        <f t="shared" si="1"/>
        <v>5.4699107105657249E-3</v>
      </c>
      <c r="P100" s="83">
        <f>M100/'סכום נכסי הקרן'!$C$42</f>
        <v>1.444905500437255E-3</v>
      </c>
    </row>
    <row r="101" spans="2:16">
      <c r="B101" s="75" t="s">
        <v>1877</v>
      </c>
      <c r="C101" s="72" t="s">
        <v>1878</v>
      </c>
      <c r="D101" s="72" t="s">
        <v>238</v>
      </c>
      <c r="E101" s="72"/>
      <c r="F101" s="94">
        <v>43497</v>
      </c>
      <c r="G101" s="82">
        <v>8.269999999999996</v>
      </c>
      <c r="H101" s="85" t="s">
        <v>133</v>
      </c>
      <c r="I101" s="86">
        <v>4.8000000000000001E-2</v>
      </c>
      <c r="J101" s="86">
        <v>4.849999999999996E-2</v>
      </c>
      <c r="K101" s="82">
        <v>122742872.32222201</v>
      </c>
      <c r="L101" s="84">
        <v>112.61681799999999</v>
      </c>
      <c r="M101" s="82">
        <v>138229.11720902403</v>
      </c>
      <c r="N101" s="72"/>
      <c r="O101" s="83">
        <f t="shared" si="1"/>
        <v>8.4382496287511849E-3</v>
      </c>
      <c r="P101" s="83">
        <f>M101/'סכום נכסי הקרן'!$C$42</f>
        <v>2.2290077384799229E-3</v>
      </c>
    </row>
    <row r="102" spans="2:16">
      <c r="B102" s="75" t="s">
        <v>1879</v>
      </c>
      <c r="C102" s="72" t="s">
        <v>1880</v>
      </c>
      <c r="D102" s="72" t="s">
        <v>238</v>
      </c>
      <c r="E102" s="72"/>
      <c r="F102" s="94">
        <v>43525</v>
      </c>
      <c r="G102" s="82">
        <v>8.3499999999999837</v>
      </c>
      <c r="H102" s="85" t="s">
        <v>133</v>
      </c>
      <c r="I102" s="86">
        <v>4.8000000000000001E-2</v>
      </c>
      <c r="J102" s="86">
        <v>4.8699999999999875E-2</v>
      </c>
      <c r="K102" s="82">
        <v>192607047.92320201</v>
      </c>
      <c r="L102" s="84">
        <v>112.215339</v>
      </c>
      <c r="M102" s="82">
        <v>216134.65092195806</v>
      </c>
      <c r="N102" s="72"/>
      <c r="O102" s="83">
        <f t="shared" si="1"/>
        <v>1.3194022899998789E-2</v>
      </c>
      <c r="P102" s="83">
        <f>M102/'סכום נכסי הקרן'!$C$42</f>
        <v>3.4852701021753332E-3</v>
      </c>
    </row>
    <row r="103" spans="2:16">
      <c r="B103" s="75" t="s">
        <v>1881</v>
      </c>
      <c r="C103" s="72" t="s">
        <v>1882</v>
      </c>
      <c r="D103" s="72" t="s">
        <v>238</v>
      </c>
      <c r="E103" s="72"/>
      <c r="F103" s="94">
        <v>43556</v>
      </c>
      <c r="G103" s="82">
        <v>8.4299999999999731</v>
      </c>
      <c r="H103" s="85" t="s">
        <v>133</v>
      </c>
      <c r="I103" s="86">
        <v>4.8000000000000001E-2</v>
      </c>
      <c r="J103" s="86">
        <v>4.8699999999999924E-2</v>
      </c>
      <c r="K103" s="82">
        <v>85287236.522706017</v>
      </c>
      <c r="L103" s="84">
        <v>111.636476</v>
      </c>
      <c r="M103" s="82">
        <v>95211.665365671011</v>
      </c>
      <c r="N103" s="72"/>
      <c r="O103" s="83">
        <f t="shared" si="1"/>
        <v>5.8122327346543006E-3</v>
      </c>
      <c r="P103" s="83">
        <f>M103/'סכום נכסי הקרן'!$C$42</f>
        <v>1.5353316521056872E-3</v>
      </c>
    </row>
    <row r="104" spans="2:16">
      <c r="B104" s="75" t="s">
        <v>1883</v>
      </c>
      <c r="C104" s="72" t="s">
        <v>1884</v>
      </c>
      <c r="D104" s="72" t="s">
        <v>238</v>
      </c>
      <c r="E104" s="72"/>
      <c r="F104" s="94">
        <v>43586</v>
      </c>
      <c r="G104" s="82">
        <v>8.5199999999999907</v>
      </c>
      <c r="H104" s="85" t="s">
        <v>133</v>
      </c>
      <c r="I104" s="86">
        <v>4.8000000000000001E-2</v>
      </c>
      <c r="J104" s="86">
        <v>4.8499999999999946E-2</v>
      </c>
      <c r="K104" s="82">
        <v>207781941.86284804</v>
      </c>
      <c r="L104" s="84">
        <v>110.79268399999999</v>
      </c>
      <c r="M104" s="82">
        <v>230207.18988289204</v>
      </c>
      <c r="N104" s="72"/>
      <c r="O104" s="83">
        <f t="shared" si="1"/>
        <v>1.4053086453758759E-2</v>
      </c>
      <c r="P104" s="83">
        <f>M104/'סכום נכסי הקרן'!$C$42</f>
        <v>3.7121962294437943E-3</v>
      </c>
    </row>
    <row r="105" spans="2:16">
      <c r="B105" s="75" t="s">
        <v>1885</v>
      </c>
      <c r="C105" s="72" t="s">
        <v>1886</v>
      </c>
      <c r="D105" s="72" t="s">
        <v>238</v>
      </c>
      <c r="E105" s="72"/>
      <c r="F105" s="94">
        <v>43617</v>
      </c>
      <c r="G105" s="82">
        <v>8.600000000006963</v>
      </c>
      <c r="H105" s="85" t="s">
        <v>133</v>
      </c>
      <c r="I105" s="86">
        <v>4.8000000000000001E-2</v>
      </c>
      <c r="J105" s="86">
        <v>4.8500000000069626E-2</v>
      </c>
      <c r="K105" s="82">
        <v>52218.46914600001</v>
      </c>
      <c r="L105" s="84">
        <v>110.017386</v>
      </c>
      <c r="M105" s="82">
        <v>57.449394836000003</v>
      </c>
      <c r="N105" s="72"/>
      <c r="O105" s="83">
        <f t="shared" si="1"/>
        <v>3.5070204052146681E-6</v>
      </c>
      <c r="P105" s="83">
        <f>M105/'סכום נכסי הקרן'!$C$42</f>
        <v>9.2639776803893735E-7</v>
      </c>
    </row>
    <row r="106" spans="2:16">
      <c r="B106" s="75" t="s">
        <v>1887</v>
      </c>
      <c r="C106" s="72" t="s">
        <v>1888</v>
      </c>
      <c r="D106" s="72" t="s">
        <v>238</v>
      </c>
      <c r="E106" s="72"/>
      <c r="F106" s="94">
        <v>43647</v>
      </c>
      <c r="G106" s="82">
        <v>8.4799999999999596</v>
      </c>
      <c r="H106" s="85" t="s">
        <v>133</v>
      </c>
      <c r="I106" s="86">
        <v>4.8000000000000001E-2</v>
      </c>
      <c r="J106" s="86">
        <v>4.8499999999999738E-2</v>
      </c>
      <c r="K106" s="82">
        <v>64493428.497132018</v>
      </c>
      <c r="L106" s="84">
        <v>111.43966399999999</v>
      </c>
      <c r="M106" s="82">
        <v>71871.260284575023</v>
      </c>
      <c r="N106" s="72"/>
      <c r="O106" s="83">
        <f t="shared" si="1"/>
        <v>4.3874087287783308E-3</v>
      </c>
      <c r="P106" s="83">
        <f>M106/'סכום נכסי הקרן'!$C$42</f>
        <v>1.1589569446961931E-3</v>
      </c>
    </row>
    <row r="107" spans="2:16">
      <c r="B107" s="75" t="s">
        <v>1889</v>
      </c>
      <c r="C107" s="72" t="s">
        <v>1890</v>
      </c>
      <c r="D107" s="72" t="s">
        <v>238</v>
      </c>
      <c r="E107" s="72"/>
      <c r="F107" s="94">
        <v>43678</v>
      </c>
      <c r="G107" s="82">
        <v>8.5600000000000236</v>
      </c>
      <c r="H107" s="85" t="s">
        <v>133</v>
      </c>
      <c r="I107" s="86">
        <v>4.8000000000000001E-2</v>
      </c>
      <c r="J107" s="86">
        <v>4.8500000000000112E-2</v>
      </c>
      <c r="K107" s="82">
        <v>144858686.54191804</v>
      </c>
      <c r="L107" s="84">
        <v>111.659302</v>
      </c>
      <c r="M107" s="82">
        <v>161748.19760557901</v>
      </c>
      <c r="N107" s="72"/>
      <c r="O107" s="83">
        <f t="shared" si="1"/>
        <v>9.873980937985383E-3</v>
      </c>
      <c r="P107" s="83">
        <f>M107/'סכום נכסי הקרן'!$C$42</f>
        <v>2.6082636670740332E-3</v>
      </c>
    </row>
    <row r="108" spans="2:16">
      <c r="B108" s="75" t="s">
        <v>1891</v>
      </c>
      <c r="C108" s="72" t="s">
        <v>1892</v>
      </c>
      <c r="D108" s="72" t="s">
        <v>238</v>
      </c>
      <c r="E108" s="72"/>
      <c r="F108" s="94">
        <v>43709</v>
      </c>
      <c r="G108" s="82">
        <v>8.6499999999849564</v>
      </c>
      <c r="H108" s="85" t="s">
        <v>133</v>
      </c>
      <c r="I108" s="86">
        <v>4.8000000000000001E-2</v>
      </c>
      <c r="J108" s="86">
        <v>4.8499999999935511E-2</v>
      </c>
      <c r="K108" s="82">
        <v>62558.76006600001</v>
      </c>
      <c r="L108" s="84">
        <v>111.55018200000001</v>
      </c>
      <c r="M108" s="82">
        <v>69.78441059699999</v>
      </c>
      <c r="N108" s="72"/>
      <c r="O108" s="83">
        <f t="shared" si="1"/>
        <v>4.2600161869102419E-6</v>
      </c>
      <c r="P108" s="83">
        <f>M108/'סכום נכסי הקרן'!$C$42</f>
        <v>1.1253055389969495E-6</v>
      </c>
    </row>
    <row r="109" spans="2:16">
      <c r="B109" s="75" t="s">
        <v>1893</v>
      </c>
      <c r="C109" s="72" t="s">
        <v>1894</v>
      </c>
      <c r="D109" s="72" t="s">
        <v>238</v>
      </c>
      <c r="E109" s="72"/>
      <c r="F109" s="94">
        <v>43740</v>
      </c>
      <c r="G109" s="82">
        <v>8.7300000000000217</v>
      </c>
      <c r="H109" s="85" t="s">
        <v>133</v>
      </c>
      <c r="I109" s="86">
        <v>4.8000000000000001E-2</v>
      </c>
      <c r="J109" s="86">
        <v>4.8500000000000112E-2</v>
      </c>
      <c r="K109" s="82">
        <v>165281278.12346402</v>
      </c>
      <c r="L109" s="84">
        <v>110.855569</v>
      </c>
      <c r="M109" s="82">
        <v>183223.50068246704</v>
      </c>
      <c r="N109" s="72"/>
      <c r="O109" s="83">
        <f t="shared" si="1"/>
        <v>1.1184949074617883E-2</v>
      </c>
      <c r="P109" s="83">
        <f>M109/'סכום נכסי הקרן'!$C$42</f>
        <v>2.9545627516019352E-3</v>
      </c>
    </row>
    <row r="110" spans="2:16">
      <c r="B110" s="75" t="s">
        <v>1895</v>
      </c>
      <c r="C110" s="72" t="s">
        <v>1896</v>
      </c>
      <c r="D110" s="72" t="s">
        <v>238</v>
      </c>
      <c r="E110" s="72"/>
      <c r="F110" s="94">
        <v>43770</v>
      </c>
      <c r="G110" s="82">
        <v>8.8199999999999985</v>
      </c>
      <c r="H110" s="85" t="s">
        <v>133</v>
      </c>
      <c r="I110" s="86">
        <v>4.8000000000000001E-2</v>
      </c>
      <c r="J110" s="86">
        <v>4.8499999999999988E-2</v>
      </c>
      <c r="K110" s="82">
        <v>239877170.84943604</v>
      </c>
      <c r="L110" s="84">
        <v>110.652058</v>
      </c>
      <c r="M110" s="82">
        <v>265429.02649095003</v>
      </c>
      <c r="N110" s="72"/>
      <c r="O110" s="83">
        <f t="shared" si="1"/>
        <v>1.62032170172959E-2</v>
      </c>
      <c r="P110" s="83">
        <f>M110/'סכום נכסי הקרן'!$C$42</f>
        <v>4.2801644545762581E-3</v>
      </c>
    </row>
    <row r="111" spans="2:16">
      <c r="B111" s="75" t="s">
        <v>1897</v>
      </c>
      <c r="C111" s="72" t="s">
        <v>1898</v>
      </c>
      <c r="D111" s="72" t="s">
        <v>238</v>
      </c>
      <c r="E111" s="72"/>
      <c r="F111" s="94">
        <v>43800</v>
      </c>
      <c r="G111" s="82">
        <v>8.8999999999999737</v>
      </c>
      <c r="H111" s="85" t="s">
        <v>133</v>
      </c>
      <c r="I111" s="86">
        <v>4.8000000000000001E-2</v>
      </c>
      <c r="J111" s="86">
        <v>4.8499999999999856E-2</v>
      </c>
      <c r="K111" s="82">
        <v>107519896.02979802</v>
      </c>
      <c r="L111" s="84">
        <v>109.795096</v>
      </c>
      <c r="M111" s="82">
        <v>118051.57331086801</v>
      </c>
      <c r="N111" s="72"/>
      <c r="O111" s="83">
        <f t="shared" si="1"/>
        <v>7.2065037003570887E-3</v>
      </c>
      <c r="P111" s="83">
        <f>M111/'סכום נכסי הקרן'!$C$42</f>
        <v>1.9036356142805219E-3</v>
      </c>
    </row>
    <row r="112" spans="2:16">
      <c r="B112" s="75" t="s">
        <v>1899</v>
      </c>
      <c r="C112" s="72" t="s">
        <v>1900</v>
      </c>
      <c r="D112" s="72" t="s">
        <v>238</v>
      </c>
      <c r="E112" s="72"/>
      <c r="F112" s="94">
        <v>43831</v>
      </c>
      <c r="G112" s="82">
        <v>8.76999999999998</v>
      </c>
      <c r="H112" s="85" t="s">
        <v>133</v>
      </c>
      <c r="I112" s="86">
        <v>4.8000000000000001E-2</v>
      </c>
      <c r="J112" s="86">
        <v>4.849999999999989E-2</v>
      </c>
      <c r="K112" s="82">
        <v>144969844.66930804</v>
      </c>
      <c r="L112" s="84">
        <v>112.40124400000001</v>
      </c>
      <c r="M112" s="82">
        <v>162947.90932375501</v>
      </c>
      <c r="N112" s="72"/>
      <c r="O112" s="83">
        <f t="shared" si="1"/>
        <v>9.9472178012809699E-3</v>
      </c>
      <c r="P112" s="83">
        <f>M112/'סכום נכסי הקרן'!$C$42</f>
        <v>2.6276095672559431E-3</v>
      </c>
    </row>
    <row r="113" spans="2:16">
      <c r="B113" s="75" t="s">
        <v>1901</v>
      </c>
      <c r="C113" s="72" t="s">
        <v>1902</v>
      </c>
      <c r="D113" s="72" t="s">
        <v>238</v>
      </c>
      <c r="E113" s="72"/>
      <c r="F113" s="94">
        <v>43863</v>
      </c>
      <c r="G113" s="82">
        <v>8.8599999999999923</v>
      </c>
      <c r="H113" s="85" t="s">
        <v>133</v>
      </c>
      <c r="I113" s="86">
        <v>4.8000000000000001E-2</v>
      </c>
      <c r="J113" s="86">
        <v>4.8699999999999931E-2</v>
      </c>
      <c r="K113" s="82">
        <v>155171058.67643404</v>
      </c>
      <c r="L113" s="84">
        <v>111.74545500000001</v>
      </c>
      <c r="M113" s="82">
        <v>173396.60511358303</v>
      </c>
      <c r="N113" s="72"/>
      <c r="O113" s="83">
        <f t="shared" si="1"/>
        <v>1.0585062454778436E-2</v>
      </c>
      <c r="P113" s="83">
        <f>M113/'סכום נכסי הקרן'!$C$42</f>
        <v>2.796099565910357E-3</v>
      </c>
    </row>
    <row r="114" spans="2:16">
      <c r="B114" s="75" t="s">
        <v>1903</v>
      </c>
      <c r="C114" s="72" t="s">
        <v>1904</v>
      </c>
      <c r="D114" s="72" t="s">
        <v>238</v>
      </c>
      <c r="E114" s="72"/>
      <c r="F114" s="94">
        <v>43891</v>
      </c>
      <c r="G114" s="82">
        <v>8.9400000000077249</v>
      </c>
      <c r="H114" s="85" t="s">
        <v>133</v>
      </c>
      <c r="I114" s="86">
        <v>4.8000000000000001E-2</v>
      </c>
      <c r="J114" s="86">
        <v>4.8500000000079535E-2</v>
      </c>
      <c r="K114" s="82">
        <v>78586.210992000008</v>
      </c>
      <c r="L114" s="84">
        <v>111.989914</v>
      </c>
      <c r="M114" s="82">
        <v>88.008630478000015</v>
      </c>
      <c r="N114" s="72"/>
      <c r="O114" s="83">
        <f t="shared" si="1"/>
        <v>5.372520699346564E-6</v>
      </c>
      <c r="P114" s="83">
        <f>M114/'סכום נכסי הקרן'!$C$42</f>
        <v>1.4191794200048272E-6</v>
      </c>
    </row>
    <row r="115" spans="2:16">
      <c r="B115" s="75" t="s">
        <v>1905</v>
      </c>
      <c r="C115" s="72" t="s">
        <v>1906</v>
      </c>
      <c r="D115" s="72" t="s">
        <v>238</v>
      </c>
      <c r="E115" s="72"/>
      <c r="F115" s="94">
        <v>44045</v>
      </c>
      <c r="G115" s="82">
        <v>9.1400000000000361</v>
      </c>
      <c r="H115" s="85" t="s">
        <v>133</v>
      </c>
      <c r="I115" s="86">
        <v>4.8000000000000001E-2</v>
      </c>
      <c r="J115" s="86">
        <v>4.8500000000000279E-2</v>
      </c>
      <c r="K115" s="82">
        <v>21479369.313570004</v>
      </c>
      <c r="L115" s="84">
        <v>112.87255500000001</v>
      </c>
      <c r="M115" s="82">
        <v>24244.312991358005</v>
      </c>
      <c r="N115" s="72"/>
      <c r="O115" s="83">
        <f t="shared" si="1"/>
        <v>1.4800034119388751E-3</v>
      </c>
      <c r="P115" s="83">
        <f>M115/'סכום נכסי הקרן'!$C$42</f>
        <v>3.909506358935089E-4</v>
      </c>
    </row>
    <row r="116" spans="2:16">
      <c r="B116" s="75" t="s">
        <v>1907</v>
      </c>
      <c r="C116" s="72" t="s">
        <v>1908</v>
      </c>
      <c r="D116" s="72" t="s">
        <v>238</v>
      </c>
      <c r="E116" s="72"/>
      <c r="F116" s="94">
        <v>44075</v>
      </c>
      <c r="G116" s="82">
        <v>9.2199999999999971</v>
      </c>
      <c r="H116" s="85" t="s">
        <v>133</v>
      </c>
      <c r="I116" s="86">
        <v>4.8000000000000001E-2</v>
      </c>
      <c r="J116" s="86">
        <v>4.859999999999997E-2</v>
      </c>
      <c r="K116" s="82">
        <v>283774807.89211202</v>
      </c>
      <c r="L116" s="84">
        <v>112.180706</v>
      </c>
      <c r="M116" s="82">
        <v>318340.58306433103</v>
      </c>
      <c r="N116" s="72"/>
      <c r="O116" s="83">
        <f t="shared" si="1"/>
        <v>1.9433223340325732E-2</v>
      </c>
      <c r="P116" s="83">
        <f>M116/'סכום נכסי הקרן'!$C$42</f>
        <v>5.1333875051057668E-3</v>
      </c>
    </row>
    <row r="117" spans="2:16">
      <c r="B117" s="75" t="s">
        <v>1909</v>
      </c>
      <c r="C117" s="72" t="s">
        <v>1910</v>
      </c>
      <c r="D117" s="72" t="s">
        <v>238</v>
      </c>
      <c r="E117" s="72"/>
      <c r="F117" s="94">
        <v>44166</v>
      </c>
      <c r="G117" s="82">
        <v>9.4700000000000077</v>
      </c>
      <c r="H117" s="85" t="s">
        <v>133</v>
      </c>
      <c r="I117" s="86">
        <v>4.8000000000000001E-2</v>
      </c>
      <c r="J117" s="86">
        <v>4.850000000000005E-2</v>
      </c>
      <c r="K117" s="82">
        <v>518034615.69925809</v>
      </c>
      <c r="L117" s="84">
        <v>110.653839</v>
      </c>
      <c r="M117" s="82">
        <v>573225.18989751907</v>
      </c>
      <c r="N117" s="72"/>
      <c r="O117" s="83">
        <f t="shared" si="1"/>
        <v>3.4992752203786719E-2</v>
      </c>
      <c r="P117" s="83">
        <f>M117/'סכום נכסי הקרן'!$C$42</f>
        <v>9.2435183698748209E-3</v>
      </c>
    </row>
    <row r="118" spans="2:16">
      <c r="B118" s="75" t="s">
        <v>1911</v>
      </c>
      <c r="C118" s="72" t="s">
        <v>1912</v>
      </c>
      <c r="D118" s="72" t="s">
        <v>238</v>
      </c>
      <c r="E118" s="72"/>
      <c r="F118" s="94">
        <v>44197</v>
      </c>
      <c r="G118" s="82">
        <v>9.3300000000000072</v>
      </c>
      <c r="H118" s="85" t="s">
        <v>133</v>
      </c>
      <c r="I118" s="86">
        <v>4.8000000000000001E-2</v>
      </c>
      <c r="J118" s="86">
        <v>4.8500000000000022E-2</v>
      </c>
      <c r="K118" s="82">
        <v>156237142.67028603</v>
      </c>
      <c r="L118" s="84">
        <v>113.08780299999999</v>
      </c>
      <c r="M118" s="82">
        <v>176685.15195876901</v>
      </c>
      <c r="N118" s="72"/>
      <c r="O118" s="83">
        <f t="shared" si="1"/>
        <v>1.0785813061856102E-2</v>
      </c>
      <c r="P118" s="83">
        <f>M118/'סכום נכסי הקרן'!$C$42</f>
        <v>2.8491288879105032E-3</v>
      </c>
    </row>
    <row r="119" spans="2:16">
      <c r="B119" s="75" t="s">
        <v>1913</v>
      </c>
      <c r="C119" s="72" t="s">
        <v>1914</v>
      </c>
      <c r="D119" s="72" t="s">
        <v>238</v>
      </c>
      <c r="E119" s="72"/>
      <c r="F119" s="94">
        <v>44228</v>
      </c>
      <c r="G119" s="82">
        <v>9.4199999999999964</v>
      </c>
      <c r="H119" s="85" t="s">
        <v>133</v>
      </c>
      <c r="I119" s="86">
        <v>4.8000000000000001E-2</v>
      </c>
      <c r="J119" s="86">
        <v>4.8499999999999981E-2</v>
      </c>
      <c r="K119" s="82">
        <v>285593665.06494004</v>
      </c>
      <c r="L119" s="84">
        <v>112.77491000000001</v>
      </c>
      <c r="M119" s="82">
        <v>322077.99843299604</v>
      </c>
      <c r="N119" s="72"/>
      <c r="O119" s="83">
        <f t="shared" si="1"/>
        <v>1.9661375299072872E-2</v>
      </c>
      <c r="P119" s="83">
        <f>M119/'סכום נכסי הקרן'!$C$42</f>
        <v>5.1936550373513123E-3</v>
      </c>
    </row>
    <row r="120" spans="2:16">
      <c r="B120" s="75" t="s">
        <v>1915</v>
      </c>
      <c r="C120" s="72" t="s">
        <v>1916</v>
      </c>
      <c r="D120" s="72" t="s">
        <v>238</v>
      </c>
      <c r="E120" s="72"/>
      <c r="F120" s="94">
        <v>44256</v>
      </c>
      <c r="G120" s="82">
        <v>9.5000000000000373</v>
      </c>
      <c r="H120" s="85" t="s">
        <v>133</v>
      </c>
      <c r="I120" s="86">
        <v>4.8000000000000001E-2</v>
      </c>
      <c r="J120" s="86">
        <v>4.850000000000021E-2</v>
      </c>
      <c r="K120" s="82">
        <v>108341949.15793802</v>
      </c>
      <c r="L120" s="84">
        <v>112.442965</v>
      </c>
      <c r="M120" s="82">
        <v>121822.89976183702</v>
      </c>
      <c r="N120" s="72"/>
      <c r="O120" s="83">
        <f t="shared" si="1"/>
        <v>7.436725774167101E-3</v>
      </c>
      <c r="P120" s="83">
        <f>M120/'סכום נכסי הקרן'!$C$42</f>
        <v>1.9644499782385315E-3</v>
      </c>
    </row>
    <row r="121" spans="2:16">
      <c r="B121" s="75" t="s">
        <v>1917</v>
      </c>
      <c r="C121" s="72" t="s">
        <v>1918</v>
      </c>
      <c r="D121" s="72" t="s">
        <v>238</v>
      </c>
      <c r="E121" s="72"/>
      <c r="F121" s="94">
        <v>44287</v>
      </c>
      <c r="G121" s="82">
        <v>9.5799999999999841</v>
      </c>
      <c r="H121" s="85" t="s">
        <v>133</v>
      </c>
      <c r="I121" s="86">
        <v>4.8000000000000001E-2</v>
      </c>
      <c r="J121" s="86">
        <v>4.8499999999999953E-2</v>
      </c>
      <c r="K121" s="82">
        <v>151595903.09084404</v>
      </c>
      <c r="L121" s="84">
        <v>111.66434099999999</v>
      </c>
      <c r="M121" s="82">
        <v>169278.56680028205</v>
      </c>
      <c r="N121" s="72"/>
      <c r="O121" s="83">
        <f t="shared" si="1"/>
        <v>1.0333675221972418E-2</v>
      </c>
      <c r="P121" s="83">
        <f>M121/'סכום נכסי הקרן'!$C$42</f>
        <v>2.7296943145925434E-3</v>
      </c>
    </row>
    <row r="122" spans="2:16">
      <c r="B122" s="75" t="s">
        <v>1919</v>
      </c>
      <c r="C122" s="72" t="s">
        <v>1920</v>
      </c>
      <c r="D122" s="72" t="s">
        <v>238</v>
      </c>
      <c r="E122" s="72"/>
      <c r="F122" s="94">
        <v>44318</v>
      </c>
      <c r="G122" s="82">
        <v>9.6699999999999982</v>
      </c>
      <c r="H122" s="85" t="s">
        <v>133</v>
      </c>
      <c r="I122" s="86">
        <v>4.8000000000000001E-2</v>
      </c>
      <c r="J122" s="86">
        <v>4.8499999999999995E-2</v>
      </c>
      <c r="K122" s="82">
        <v>238963606.14665404</v>
      </c>
      <c r="L122" s="84">
        <v>110.54581399999999</v>
      </c>
      <c r="M122" s="82">
        <v>264164.26275659201</v>
      </c>
      <c r="N122" s="72"/>
      <c r="O122" s="83">
        <f t="shared" si="1"/>
        <v>1.6126009028650742E-2</v>
      </c>
      <c r="P122" s="83">
        <f>M122/'סכום נכסי הקרן'!$C$42</f>
        <v>4.2597695608798036E-3</v>
      </c>
    </row>
    <row r="123" spans="2:16">
      <c r="B123" s="75" t="s">
        <v>1921</v>
      </c>
      <c r="C123" s="72" t="s">
        <v>1922</v>
      </c>
      <c r="D123" s="72" t="s">
        <v>238</v>
      </c>
      <c r="E123" s="72"/>
      <c r="F123" s="94">
        <v>44348</v>
      </c>
      <c r="G123" s="82">
        <v>9.7499999999999876</v>
      </c>
      <c r="H123" s="85" t="s">
        <v>133</v>
      </c>
      <c r="I123" s="86">
        <v>4.8000000000000001E-2</v>
      </c>
      <c r="J123" s="86">
        <v>4.8499999999999981E-2</v>
      </c>
      <c r="K123" s="82">
        <v>192509849.18855399</v>
      </c>
      <c r="L123" s="84">
        <v>109.796164</v>
      </c>
      <c r="M123" s="82">
        <v>211368.42992646302</v>
      </c>
      <c r="N123" s="72"/>
      <c r="O123" s="83">
        <f t="shared" si="1"/>
        <v>1.2903067106039941E-2</v>
      </c>
      <c r="P123" s="83">
        <f>M123/'סכום נכסי הקרן'!$C$42</f>
        <v>3.4084126086401699E-3</v>
      </c>
    </row>
    <row r="124" spans="2:16">
      <c r="B124" s="75" t="s">
        <v>1923</v>
      </c>
      <c r="C124" s="72" t="s">
        <v>1924</v>
      </c>
      <c r="D124" s="72" t="s">
        <v>238</v>
      </c>
      <c r="E124" s="72"/>
      <c r="F124" s="94">
        <v>44378</v>
      </c>
      <c r="G124" s="82">
        <v>9.599999999999989</v>
      </c>
      <c r="H124" s="85" t="s">
        <v>133</v>
      </c>
      <c r="I124" s="86">
        <v>4.8000000000000001E-2</v>
      </c>
      <c r="J124" s="86">
        <v>4.8499999999999995E-2</v>
      </c>
      <c r="K124" s="82">
        <v>58380765.519774005</v>
      </c>
      <c r="L124" s="84">
        <v>111.546251</v>
      </c>
      <c r="M124" s="82">
        <v>65121.554995953011</v>
      </c>
      <c r="N124" s="72"/>
      <c r="O124" s="83">
        <f t="shared" si="1"/>
        <v>3.9753703732141503E-3</v>
      </c>
      <c r="P124" s="83">
        <f>M124/'סכום נכסי הקרן'!$C$42</f>
        <v>1.0501148597247126E-3</v>
      </c>
    </row>
    <row r="125" spans="2:16">
      <c r="B125" s="75" t="s">
        <v>1925</v>
      </c>
      <c r="C125" s="72" t="s">
        <v>1926</v>
      </c>
      <c r="D125" s="72" t="s">
        <v>238</v>
      </c>
      <c r="E125" s="72"/>
      <c r="F125" s="94">
        <v>44409</v>
      </c>
      <c r="G125" s="82">
        <v>9.6799999999999802</v>
      </c>
      <c r="H125" s="85" t="s">
        <v>133</v>
      </c>
      <c r="I125" s="86">
        <v>4.8000000000000001E-2</v>
      </c>
      <c r="J125" s="86">
        <v>4.8599999999999845E-2</v>
      </c>
      <c r="K125" s="82">
        <v>73904644.277970016</v>
      </c>
      <c r="L125" s="84">
        <v>110.877154</v>
      </c>
      <c r="M125" s="82">
        <v>81943.365925948005</v>
      </c>
      <c r="N125" s="72"/>
      <c r="O125" s="83">
        <f t="shared" si="1"/>
        <v>5.0022642918109636E-3</v>
      </c>
      <c r="P125" s="83">
        <f>M125/'סכום נכסי הקרן'!$C$42</f>
        <v>1.321374254961284E-3</v>
      </c>
    </row>
    <row r="126" spans="2:16">
      <c r="B126" s="75" t="s">
        <v>1927</v>
      </c>
      <c r="C126" s="72" t="s">
        <v>1928</v>
      </c>
      <c r="D126" s="72" t="s">
        <v>238</v>
      </c>
      <c r="E126" s="72"/>
      <c r="F126" s="94">
        <v>44440</v>
      </c>
      <c r="G126" s="82">
        <v>9.7700000000000067</v>
      </c>
      <c r="H126" s="85" t="s">
        <v>133</v>
      </c>
      <c r="I126" s="86">
        <v>4.8000000000000001E-2</v>
      </c>
      <c r="J126" s="86">
        <v>4.8500000000000022E-2</v>
      </c>
      <c r="K126" s="82">
        <v>216523106.79207003</v>
      </c>
      <c r="L126" s="84">
        <v>110.124297</v>
      </c>
      <c r="M126" s="82">
        <v>238444.54953279102</v>
      </c>
      <c r="N126" s="72"/>
      <c r="O126" s="83">
        <f t="shared" si="1"/>
        <v>1.4555939242021466E-2</v>
      </c>
      <c r="P126" s="83">
        <f>M126/'סכום נכסי הקרן'!$C$42</f>
        <v>3.845027421416917E-3</v>
      </c>
    </row>
    <row r="127" spans="2:16">
      <c r="B127" s="75" t="s">
        <v>1929</v>
      </c>
      <c r="C127" s="72" t="s">
        <v>1930</v>
      </c>
      <c r="D127" s="72" t="s">
        <v>238</v>
      </c>
      <c r="E127" s="72"/>
      <c r="F127" s="94">
        <v>44501</v>
      </c>
      <c r="G127" s="82">
        <v>9.9400000000000031</v>
      </c>
      <c r="H127" s="85" t="s">
        <v>133</v>
      </c>
      <c r="I127" s="86">
        <v>4.8000000000000001E-2</v>
      </c>
      <c r="J127" s="86">
        <v>4.8500000000000015E-2</v>
      </c>
      <c r="K127" s="82">
        <v>273007462.95711607</v>
      </c>
      <c r="L127" s="84">
        <v>108.723134</v>
      </c>
      <c r="M127" s="82">
        <v>296822.27089676907</v>
      </c>
      <c r="N127" s="72"/>
      <c r="O127" s="83">
        <f t="shared" si="1"/>
        <v>1.8119629697209941E-2</v>
      </c>
      <c r="P127" s="83">
        <f>M127/'סכום נכסי הקרן'!$C$42</f>
        <v>4.7863948793191715E-3</v>
      </c>
    </row>
    <row r="128" spans="2:16">
      <c r="B128" s="75" t="s">
        <v>1931</v>
      </c>
      <c r="C128" s="72" t="s">
        <v>1932</v>
      </c>
      <c r="D128" s="72" t="s">
        <v>238</v>
      </c>
      <c r="E128" s="72"/>
      <c r="F128" s="94">
        <v>44531</v>
      </c>
      <c r="G128" s="82">
        <v>10.019999999999975</v>
      </c>
      <c r="H128" s="85" t="s">
        <v>133</v>
      </c>
      <c r="I128" s="86">
        <v>4.8000000000000001E-2</v>
      </c>
      <c r="J128" s="86">
        <v>4.8499999999999932E-2</v>
      </c>
      <c r="K128" s="82">
        <v>78245498.406186014</v>
      </c>
      <c r="L128" s="84">
        <v>108.188389</v>
      </c>
      <c r="M128" s="82">
        <v>84652.544363103021</v>
      </c>
      <c r="N128" s="72"/>
      <c r="O128" s="83">
        <f t="shared" si="1"/>
        <v>5.1676471315709478E-3</v>
      </c>
      <c r="P128" s="83">
        <f>M128/'סכום נכסי הקרן'!$C$42</f>
        <v>1.3650609963893573E-3</v>
      </c>
    </row>
    <row r="129" spans="2:16">
      <c r="B129" s="75" t="s">
        <v>1933</v>
      </c>
      <c r="C129" s="72" t="s">
        <v>1934</v>
      </c>
      <c r="D129" s="72" t="s">
        <v>238</v>
      </c>
      <c r="E129" s="72"/>
      <c r="F129" s="94">
        <v>44563</v>
      </c>
      <c r="G129" s="82">
        <v>9.8699999999999815</v>
      </c>
      <c r="H129" s="85" t="s">
        <v>133</v>
      </c>
      <c r="I129" s="86">
        <v>4.8000000000000001E-2</v>
      </c>
      <c r="J129" s="86">
        <v>4.8499999999999932E-2</v>
      </c>
      <c r="K129" s="82">
        <v>224778278.04805207</v>
      </c>
      <c r="L129" s="84">
        <v>110.437162</v>
      </c>
      <c r="M129" s="82">
        <v>248238.75037364304</v>
      </c>
      <c r="N129" s="72"/>
      <c r="O129" s="83">
        <f t="shared" si="1"/>
        <v>1.5153829999612433E-2</v>
      </c>
      <c r="P129" s="83">
        <f>M129/'סכום נכסי הקרן'!$C$42</f>
        <v>4.0029633896650051E-3</v>
      </c>
    </row>
    <row r="130" spans="2:16">
      <c r="B130" s="75" t="s">
        <v>1935</v>
      </c>
      <c r="C130" s="72" t="s">
        <v>1936</v>
      </c>
      <c r="D130" s="72" t="s">
        <v>238</v>
      </c>
      <c r="E130" s="72"/>
      <c r="F130" s="94">
        <v>44652</v>
      </c>
      <c r="G130" s="82">
        <v>10.110000000000049</v>
      </c>
      <c r="H130" s="85" t="s">
        <v>133</v>
      </c>
      <c r="I130" s="86">
        <v>4.8000000000000001E-2</v>
      </c>
      <c r="J130" s="86">
        <v>4.8500000000000085E-2</v>
      </c>
      <c r="K130" s="82">
        <v>15931286.220444001</v>
      </c>
      <c r="L130" s="84">
        <v>107.888125</v>
      </c>
      <c r="M130" s="82">
        <v>17187.965925701003</v>
      </c>
      <c r="N130" s="72"/>
      <c r="O130" s="83">
        <f t="shared" si="1"/>
        <v>1.0492459911482825E-3</v>
      </c>
      <c r="P130" s="83">
        <f>M130/'סכום נכסי הקרן'!$C$42</f>
        <v>2.7716381201496691E-4</v>
      </c>
    </row>
    <row r="131" spans="2:16">
      <c r="B131" s="75" t="s">
        <v>1937</v>
      </c>
      <c r="C131" s="72" t="s">
        <v>1938</v>
      </c>
      <c r="D131" s="72" t="s">
        <v>238</v>
      </c>
      <c r="E131" s="72"/>
      <c r="F131" s="94">
        <v>40057</v>
      </c>
      <c r="G131" s="82">
        <v>1.1399999999999921</v>
      </c>
      <c r="H131" s="85" t="s">
        <v>133</v>
      </c>
      <c r="I131" s="86">
        <v>4.8000000000000001E-2</v>
      </c>
      <c r="J131" s="86">
        <v>4.8199999999999819E-2</v>
      </c>
      <c r="K131" s="82">
        <v>55924429.41172801</v>
      </c>
      <c r="L131" s="84">
        <v>122.365416</v>
      </c>
      <c r="M131" s="82">
        <v>68432.160602804011</v>
      </c>
      <c r="N131" s="72"/>
      <c r="O131" s="83">
        <f t="shared" si="1"/>
        <v>4.177467565882385E-3</v>
      </c>
      <c r="P131" s="83">
        <f>M131/'סכום נכסי הקרן'!$C$42</f>
        <v>1.1034998893459838E-3</v>
      </c>
    </row>
    <row r="132" spans="2:16">
      <c r="B132" s="75" t="s">
        <v>1939</v>
      </c>
      <c r="C132" s="72" t="s">
        <v>1940</v>
      </c>
      <c r="D132" s="72" t="s">
        <v>238</v>
      </c>
      <c r="E132" s="72"/>
      <c r="F132" s="94">
        <v>40087</v>
      </c>
      <c r="G132" s="82">
        <v>1.2200000000000017</v>
      </c>
      <c r="H132" s="85" t="s">
        <v>133</v>
      </c>
      <c r="I132" s="86">
        <v>4.8000000000000001E-2</v>
      </c>
      <c r="J132" s="86">
        <v>4.8299999999999947E-2</v>
      </c>
      <c r="K132" s="82">
        <v>51873103.429272011</v>
      </c>
      <c r="L132" s="84">
        <v>121.30183100000001</v>
      </c>
      <c r="M132" s="82">
        <v>62923.024427404016</v>
      </c>
      <c r="N132" s="72"/>
      <c r="O132" s="83">
        <f t="shared" si="1"/>
        <v>3.8411602290098468E-3</v>
      </c>
      <c r="P132" s="83">
        <f>M132/'סכום נכסי הקרן'!$C$42</f>
        <v>1.01466254873896E-3</v>
      </c>
    </row>
    <row r="133" spans="2:16">
      <c r="B133" s="75" t="s">
        <v>1941</v>
      </c>
      <c r="C133" s="72" t="s">
        <v>1942</v>
      </c>
      <c r="D133" s="72" t="s">
        <v>238</v>
      </c>
      <c r="E133" s="72"/>
      <c r="F133" s="94">
        <v>40118</v>
      </c>
      <c r="G133" s="82">
        <v>1.3099999999999923</v>
      </c>
      <c r="H133" s="85" t="s">
        <v>133</v>
      </c>
      <c r="I133" s="86">
        <v>4.8000000000000001E-2</v>
      </c>
      <c r="J133" s="86">
        <v>4.8299999999999753E-2</v>
      </c>
      <c r="K133" s="82">
        <v>63503345.641542017</v>
      </c>
      <c r="L133" s="84">
        <v>121.16885499999999</v>
      </c>
      <c r="M133" s="82">
        <v>76946.276769089018</v>
      </c>
      <c r="N133" s="72"/>
      <c r="O133" s="83">
        <f t="shared" si="1"/>
        <v>4.6972150621400598E-3</v>
      </c>
      <c r="P133" s="83">
        <f>M133/'סכום נכסי הקרן'!$C$42</f>
        <v>1.2407939067292284E-3</v>
      </c>
    </row>
    <row r="134" spans="2:16">
      <c r="B134" s="75" t="s">
        <v>1943</v>
      </c>
      <c r="C134" s="72" t="s">
        <v>1944</v>
      </c>
      <c r="D134" s="72" t="s">
        <v>238</v>
      </c>
      <c r="E134" s="72"/>
      <c r="F134" s="94">
        <v>39630</v>
      </c>
      <c r="G134" s="84">
        <v>0</v>
      </c>
      <c r="H134" s="85" t="s">
        <v>133</v>
      </c>
      <c r="I134" s="86">
        <v>4.8000000000000001E-2</v>
      </c>
      <c r="J134" s="86">
        <v>9.0999999999998842E-3</v>
      </c>
      <c r="K134" s="82">
        <v>10587940.887534002</v>
      </c>
      <c r="L134" s="84">
        <v>129.25723400000001</v>
      </c>
      <c r="M134" s="82">
        <v>13685.679486976001</v>
      </c>
      <c r="N134" s="72"/>
      <c r="O134" s="83">
        <f t="shared" si="1"/>
        <v>8.3544756836979829E-4</v>
      </c>
      <c r="P134" s="83">
        <f>M134/'סכום נכסי הקרן'!$C$42</f>
        <v>2.2068784130840091E-4</v>
      </c>
    </row>
    <row r="135" spans="2:16">
      <c r="B135" s="75" t="s">
        <v>1945</v>
      </c>
      <c r="C135" s="72" t="s">
        <v>1946</v>
      </c>
      <c r="D135" s="72" t="s">
        <v>238</v>
      </c>
      <c r="E135" s="72"/>
      <c r="F135" s="94">
        <v>39904</v>
      </c>
      <c r="G135" s="82">
        <v>0.73999999999999833</v>
      </c>
      <c r="H135" s="85" t="s">
        <v>133</v>
      </c>
      <c r="I135" s="86">
        <v>4.8000000000000001E-2</v>
      </c>
      <c r="J135" s="86">
        <v>4.8200000000000028E-2</v>
      </c>
      <c r="K135" s="82">
        <v>80804203.394340008</v>
      </c>
      <c r="L135" s="84">
        <v>126.607923</v>
      </c>
      <c r="M135" s="82">
        <v>102304.52331610702</v>
      </c>
      <c r="N135" s="72"/>
      <c r="O135" s="83">
        <f t="shared" si="1"/>
        <v>6.2452189764498475E-3</v>
      </c>
      <c r="P135" s="83">
        <f>M135/'סכום נכסי הקרן'!$C$42</f>
        <v>1.6497072307007053E-3</v>
      </c>
    </row>
    <row r="136" spans="2:16">
      <c r="B136" s="75" t="s">
        <v>1947</v>
      </c>
      <c r="C136" s="72" t="s">
        <v>1948</v>
      </c>
      <c r="D136" s="72" t="s">
        <v>238</v>
      </c>
      <c r="E136" s="72"/>
      <c r="F136" s="94">
        <v>39965</v>
      </c>
      <c r="G136" s="82">
        <v>0.90999999999999814</v>
      </c>
      <c r="H136" s="85" t="s">
        <v>133</v>
      </c>
      <c r="I136" s="86">
        <v>4.8000000000000001E-2</v>
      </c>
      <c r="J136" s="86">
        <v>4.8299999999999968E-2</v>
      </c>
      <c r="K136" s="82">
        <v>38071917.138348006</v>
      </c>
      <c r="L136" s="84">
        <v>123.76357299999999</v>
      </c>
      <c r="M136" s="82">
        <v>47119.164879499003</v>
      </c>
      <c r="N136" s="72"/>
      <c r="O136" s="83">
        <f t="shared" si="1"/>
        <v>2.8764075440795883E-3</v>
      </c>
      <c r="P136" s="83">
        <f>M136/'סכום נכסי הקרן'!$C$42</f>
        <v>7.5981808513103958E-4</v>
      </c>
    </row>
    <row r="137" spans="2:16">
      <c r="B137" s="75" t="s">
        <v>1949</v>
      </c>
      <c r="C137" s="72" t="s">
        <v>1950</v>
      </c>
      <c r="D137" s="72" t="s">
        <v>238</v>
      </c>
      <c r="E137" s="72"/>
      <c r="F137" s="94">
        <v>39995</v>
      </c>
      <c r="G137" s="82">
        <v>0.96999999999999909</v>
      </c>
      <c r="H137" s="85" t="s">
        <v>133</v>
      </c>
      <c r="I137" s="86">
        <v>4.8000000000000001E-2</v>
      </c>
      <c r="J137" s="86">
        <v>4.8500000000000092E-2</v>
      </c>
      <c r="K137" s="82">
        <v>58162068.366816007</v>
      </c>
      <c r="L137" s="84">
        <v>125.72881599999999</v>
      </c>
      <c r="M137" s="82">
        <v>73126.480204431005</v>
      </c>
      <c r="N137" s="72"/>
      <c r="O137" s="83">
        <f t="shared" si="1"/>
        <v>4.4640341115962595E-3</v>
      </c>
      <c r="P137" s="83">
        <f>M137/'סכום נכסי הקרן'!$C$42</f>
        <v>1.1791979400186351E-3</v>
      </c>
    </row>
    <row r="138" spans="2:16">
      <c r="B138" s="75" t="s">
        <v>1951</v>
      </c>
      <c r="C138" s="72" t="s">
        <v>1952</v>
      </c>
      <c r="D138" s="72" t="s">
        <v>238</v>
      </c>
      <c r="E138" s="72"/>
      <c r="F138" s="94">
        <v>40027</v>
      </c>
      <c r="G138" s="82">
        <v>1.0600000000000056</v>
      </c>
      <c r="H138" s="85" t="s">
        <v>133</v>
      </c>
      <c r="I138" s="86">
        <v>4.8000000000000001E-2</v>
      </c>
      <c r="J138" s="86">
        <v>4.8300000000000037E-2</v>
      </c>
      <c r="K138" s="82">
        <v>73235110.440900013</v>
      </c>
      <c r="L138" s="84">
        <v>124.14088</v>
      </c>
      <c r="M138" s="82">
        <v>90914.710673708018</v>
      </c>
      <c r="N138" s="72"/>
      <c r="O138" s="83">
        <f t="shared" si="1"/>
        <v>5.5499234826941043E-3</v>
      </c>
      <c r="P138" s="83">
        <f>M138/'סכום נכסי הקרן'!$C$42</f>
        <v>1.466041292348851E-3</v>
      </c>
    </row>
    <row r="139" spans="2:16">
      <c r="B139" s="75" t="s">
        <v>1953</v>
      </c>
      <c r="C139" s="72" t="s">
        <v>1954</v>
      </c>
      <c r="D139" s="72" t="s">
        <v>238</v>
      </c>
      <c r="E139" s="72"/>
      <c r="F139" s="94">
        <v>40179</v>
      </c>
      <c r="G139" s="82">
        <v>1.4400000000000299</v>
      </c>
      <c r="H139" s="85" t="s">
        <v>133</v>
      </c>
      <c r="I139" s="86">
        <v>4.8000000000000001E-2</v>
      </c>
      <c r="J139" s="86">
        <v>4.8300000000000669E-2</v>
      </c>
      <c r="K139" s="82">
        <v>28493705.659152009</v>
      </c>
      <c r="L139" s="84">
        <v>122.51553699999999</v>
      </c>
      <c r="M139" s="82">
        <v>34909.216478083996</v>
      </c>
      <c r="N139" s="72"/>
      <c r="O139" s="83">
        <f t="shared" si="1"/>
        <v>2.1310465474560407E-3</v>
      </c>
      <c r="P139" s="83">
        <f>M139/'סכום נכסי הקרן'!$C$42</f>
        <v>5.6292708254987098E-4</v>
      </c>
    </row>
    <row r="140" spans="2:16">
      <c r="B140" s="75" t="s">
        <v>1955</v>
      </c>
      <c r="C140" s="72" t="s">
        <v>1956</v>
      </c>
      <c r="D140" s="72" t="s">
        <v>238</v>
      </c>
      <c r="E140" s="72"/>
      <c r="F140" s="94">
        <v>40210</v>
      </c>
      <c r="G140" s="82">
        <v>1.5199999999999858</v>
      </c>
      <c r="H140" s="85" t="s">
        <v>133</v>
      </c>
      <c r="I140" s="86">
        <v>4.8000000000000001E-2</v>
      </c>
      <c r="J140" s="86">
        <v>4.8199999999999604E-2</v>
      </c>
      <c r="K140" s="82">
        <v>41743754.444040008</v>
      </c>
      <c r="L140" s="84">
        <v>122.0322</v>
      </c>
      <c r="M140" s="82">
        <v>50940.821936511013</v>
      </c>
      <c r="N140" s="72"/>
      <c r="O140" s="83">
        <f t="shared" si="1"/>
        <v>3.1097020690947614E-3</v>
      </c>
      <c r="P140" s="83">
        <f>M140/'סכום נכסי הקרן'!$C$42</f>
        <v>8.2144405313179644E-4</v>
      </c>
    </row>
    <row r="141" spans="2:16">
      <c r="B141" s="75" t="s">
        <v>1957</v>
      </c>
      <c r="C141" s="72" t="s">
        <v>1958</v>
      </c>
      <c r="D141" s="72" t="s">
        <v>238</v>
      </c>
      <c r="E141" s="72"/>
      <c r="F141" s="94">
        <v>40238</v>
      </c>
      <c r="G141" s="82">
        <v>1.6000000000000056</v>
      </c>
      <c r="H141" s="85" t="s">
        <v>133</v>
      </c>
      <c r="I141" s="86">
        <v>4.8000000000000001E-2</v>
      </c>
      <c r="J141" s="86">
        <v>4.8399999999999908E-2</v>
      </c>
      <c r="K141" s="82">
        <v>59549735.408280008</v>
      </c>
      <c r="L141" s="84">
        <v>122.364876</v>
      </c>
      <c r="M141" s="82">
        <v>72867.959949196011</v>
      </c>
      <c r="N141" s="72"/>
      <c r="O141" s="83">
        <f t="shared" si="1"/>
        <v>4.4482526431776871E-3</v>
      </c>
      <c r="P141" s="83">
        <f>M141/'סכום נכסי הקרן'!$C$42</f>
        <v>1.1750291826605073E-3</v>
      </c>
    </row>
    <row r="142" spans="2:16">
      <c r="B142" s="75" t="s">
        <v>1959</v>
      </c>
      <c r="C142" s="72" t="s">
        <v>1960</v>
      </c>
      <c r="D142" s="72" t="s">
        <v>238</v>
      </c>
      <c r="E142" s="72"/>
      <c r="F142" s="94">
        <v>40300</v>
      </c>
      <c r="G142" s="82">
        <v>1.7700000000000395</v>
      </c>
      <c r="H142" s="85" t="s">
        <v>133</v>
      </c>
      <c r="I142" s="86">
        <v>4.8000000000000001E-2</v>
      </c>
      <c r="J142" s="86">
        <v>4.8400000000000352E-2</v>
      </c>
      <c r="K142" s="82">
        <v>9306778.8425460011</v>
      </c>
      <c r="L142" s="84">
        <v>121.62039</v>
      </c>
      <c r="M142" s="82">
        <v>11318.940707215002</v>
      </c>
      <c r="N142" s="72"/>
      <c r="O142" s="83">
        <f t="shared" ref="O142:O158" si="2">IFERROR(M142/$M$11,0)</f>
        <v>6.9096908921211246E-4</v>
      </c>
      <c r="P142" s="83">
        <f>M142/'סכום נכסי הקרן'!$C$42</f>
        <v>1.8252309598147789E-4</v>
      </c>
    </row>
    <row r="143" spans="2:16">
      <c r="B143" s="75" t="s">
        <v>1961</v>
      </c>
      <c r="C143" s="72" t="s">
        <v>1962</v>
      </c>
      <c r="D143" s="72" t="s">
        <v>238</v>
      </c>
      <c r="E143" s="72"/>
      <c r="F143" s="94">
        <v>40360</v>
      </c>
      <c r="G143" s="82">
        <v>1.8900000000000039</v>
      </c>
      <c r="H143" s="85" t="s">
        <v>133</v>
      </c>
      <c r="I143" s="86">
        <v>4.8000000000000001E-2</v>
      </c>
      <c r="J143" s="86">
        <v>4.8499999999999828E-2</v>
      </c>
      <c r="K143" s="82">
        <v>26137153.358484007</v>
      </c>
      <c r="L143" s="84">
        <v>122.050555</v>
      </c>
      <c r="M143" s="82">
        <v>31900.540805183005</v>
      </c>
      <c r="N143" s="72"/>
      <c r="O143" s="83">
        <f t="shared" si="2"/>
        <v>1.9473807837407234E-3</v>
      </c>
      <c r="P143" s="83">
        <f>M143/'סכום נכסי הקרן'!$C$42</f>
        <v>5.1441081121080478E-4</v>
      </c>
    </row>
    <row r="144" spans="2:16">
      <c r="B144" s="75" t="s">
        <v>1963</v>
      </c>
      <c r="C144" s="72" t="s">
        <v>1964</v>
      </c>
      <c r="D144" s="72" t="s">
        <v>238</v>
      </c>
      <c r="E144" s="72"/>
      <c r="F144" s="94">
        <v>40422</v>
      </c>
      <c r="G144" s="82">
        <v>2.0600000000000187</v>
      </c>
      <c r="H144" s="85" t="s">
        <v>133</v>
      </c>
      <c r="I144" s="86">
        <v>4.8000000000000001E-2</v>
      </c>
      <c r="J144" s="86">
        <v>4.8400000000000359E-2</v>
      </c>
      <c r="K144" s="82">
        <v>51918600.709320009</v>
      </c>
      <c r="L144" s="84">
        <v>120.177226</v>
      </c>
      <c r="M144" s="82">
        <v>62394.334245314007</v>
      </c>
      <c r="N144" s="72"/>
      <c r="O144" s="83">
        <f t="shared" si="2"/>
        <v>3.8088861334877049E-3</v>
      </c>
      <c r="P144" s="83">
        <f>M144/'סכום נכסי הקרן'!$C$42</f>
        <v>1.006137177739484E-3</v>
      </c>
    </row>
    <row r="145" spans="2:16">
      <c r="B145" s="75" t="s">
        <v>1965</v>
      </c>
      <c r="C145" s="72" t="s">
        <v>1966</v>
      </c>
      <c r="D145" s="72" t="s">
        <v>238</v>
      </c>
      <c r="E145" s="72"/>
      <c r="F145" s="94">
        <v>40483</v>
      </c>
      <c r="G145" s="82">
        <v>2.2300000000000075</v>
      </c>
      <c r="H145" s="85" t="s">
        <v>133</v>
      </c>
      <c r="I145" s="86">
        <v>4.8000000000000001E-2</v>
      </c>
      <c r="J145" s="86">
        <v>4.8400000000000089E-2</v>
      </c>
      <c r="K145" s="82">
        <v>100909348.04464202</v>
      </c>
      <c r="L145" s="84">
        <v>118.34103</v>
      </c>
      <c r="M145" s="82">
        <v>119417.16193894402</v>
      </c>
      <c r="N145" s="72"/>
      <c r="O145" s="83">
        <f t="shared" si="2"/>
        <v>7.2898665834207508E-3</v>
      </c>
      <c r="P145" s="83">
        <f>M145/'סכום נכסי הקרן'!$C$42</f>
        <v>1.9256563555036517E-3</v>
      </c>
    </row>
    <row r="146" spans="2:16">
      <c r="B146" s="75" t="s">
        <v>1967</v>
      </c>
      <c r="C146" s="72" t="s">
        <v>1968</v>
      </c>
      <c r="D146" s="72" t="s">
        <v>238</v>
      </c>
      <c r="E146" s="72"/>
      <c r="F146" s="94">
        <v>40513</v>
      </c>
      <c r="G146" s="82">
        <v>2.3100000000000054</v>
      </c>
      <c r="H146" s="85" t="s">
        <v>133</v>
      </c>
      <c r="I146" s="86">
        <v>4.8000000000000001E-2</v>
      </c>
      <c r="J146" s="86">
        <v>4.8400000000000262E-2</v>
      </c>
      <c r="K146" s="82">
        <v>34299779.01073201</v>
      </c>
      <c r="L146" s="84">
        <v>117.546156</v>
      </c>
      <c r="M146" s="82">
        <v>40318.071664238007</v>
      </c>
      <c r="N146" s="72"/>
      <c r="O146" s="83">
        <f t="shared" si="2"/>
        <v>2.4612321927677755E-3</v>
      </c>
      <c r="P146" s="83">
        <f>M146/'סכום נכסי הקרן'!$C$42</f>
        <v>6.5014734633860244E-4</v>
      </c>
    </row>
    <row r="147" spans="2:16">
      <c r="B147" s="75" t="s">
        <v>1969</v>
      </c>
      <c r="C147" s="72" t="s">
        <v>1970</v>
      </c>
      <c r="D147" s="72" t="s">
        <v>238</v>
      </c>
      <c r="E147" s="72"/>
      <c r="F147" s="94">
        <v>40544</v>
      </c>
      <c r="G147" s="82">
        <v>2.3400000000000007</v>
      </c>
      <c r="H147" s="85" t="s">
        <v>133</v>
      </c>
      <c r="I147" s="86">
        <v>4.8000000000000001E-2</v>
      </c>
      <c r="J147" s="86">
        <v>4.8400000000000054E-2</v>
      </c>
      <c r="K147" s="82">
        <v>86204420.327310011</v>
      </c>
      <c r="L147" s="84">
        <v>119.781476</v>
      </c>
      <c r="M147" s="82">
        <v>103256.92744929102</v>
      </c>
      <c r="N147" s="72"/>
      <c r="O147" s="83">
        <f t="shared" si="2"/>
        <v>6.3033588530947105E-3</v>
      </c>
      <c r="P147" s="83">
        <f>M147/'סכום נכסי הקרן'!$C$42</f>
        <v>1.6650651829606276E-3</v>
      </c>
    </row>
    <row r="148" spans="2:16">
      <c r="B148" s="75" t="s">
        <v>1971</v>
      </c>
      <c r="C148" s="72" t="s">
        <v>1972</v>
      </c>
      <c r="D148" s="72" t="s">
        <v>238</v>
      </c>
      <c r="E148" s="72"/>
      <c r="F148" s="94">
        <v>40575</v>
      </c>
      <c r="G148" s="82">
        <v>2.4200000000000177</v>
      </c>
      <c r="H148" s="85" t="s">
        <v>133</v>
      </c>
      <c r="I148" s="86">
        <v>4.8000000000000001E-2</v>
      </c>
      <c r="J148" s="86">
        <v>4.8400000000000595E-2</v>
      </c>
      <c r="K148" s="82">
        <v>33977161.934028007</v>
      </c>
      <c r="L148" s="84">
        <v>118.867741</v>
      </c>
      <c r="M148" s="82">
        <v>40387.884877715005</v>
      </c>
      <c r="N148" s="72"/>
      <c r="O148" s="83">
        <f t="shared" si="2"/>
        <v>2.4654939672375739E-3</v>
      </c>
      <c r="P148" s="83">
        <f>M148/'סכום נכסי הקרן'!$C$42</f>
        <v>6.5127311633721326E-4</v>
      </c>
    </row>
    <row r="149" spans="2:16">
      <c r="B149" s="75" t="s">
        <v>1973</v>
      </c>
      <c r="C149" s="72" t="s">
        <v>1974</v>
      </c>
      <c r="D149" s="72" t="s">
        <v>238</v>
      </c>
      <c r="E149" s="72"/>
      <c r="F149" s="94">
        <v>40603</v>
      </c>
      <c r="G149" s="82">
        <v>2.500000000000008</v>
      </c>
      <c r="H149" s="85" t="s">
        <v>133</v>
      </c>
      <c r="I149" s="86">
        <v>4.8000000000000001E-2</v>
      </c>
      <c r="J149" s="86">
        <v>4.8500000000000237E-2</v>
      </c>
      <c r="K149" s="82">
        <v>52681197.164670013</v>
      </c>
      <c r="L149" s="84">
        <v>118.15514400000001</v>
      </c>
      <c r="M149" s="82">
        <v>62245.544128463007</v>
      </c>
      <c r="N149" s="72"/>
      <c r="O149" s="83">
        <f t="shared" si="2"/>
        <v>3.7998031835736051E-3</v>
      </c>
      <c r="P149" s="83">
        <f>M149/'סכום נכסי הקרן'!$C$42</f>
        <v>1.003737869051368E-3</v>
      </c>
    </row>
    <row r="150" spans="2:16">
      <c r="B150" s="75" t="s">
        <v>1975</v>
      </c>
      <c r="C150" s="72" t="s">
        <v>1976</v>
      </c>
      <c r="D150" s="72" t="s">
        <v>238</v>
      </c>
      <c r="E150" s="72"/>
      <c r="F150" s="94">
        <v>40634</v>
      </c>
      <c r="G150" s="82">
        <v>2.5899999999999439</v>
      </c>
      <c r="H150" s="85" t="s">
        <v>133</v>
      </c>
      <c r="I150" s="86">
        <v>4.8000000000000001E-2</v>
      </c>
      <c r="J150" s="86">
        <v>4.8499999999998877E-2</v>
      </c>
      <c r="K150" s="82">
        <v>18683871.663348004</v>
      </c>
      <c r="L150" s="84">
        <v>117.34350499999999</v>
      </c>
      <c r="M150" s="82">
        <v>21924.309860397003</v>
      </c>
      <c r="N150" s="72"/>
      <c r="O150" s="83">
        <f t="shared" si="2"/>
        <v>1.3383779284386792E-3</v>
      </c>
      <c r="P150" s="83">
        <f>M150/'סכום נכסי הקרן'!$C$42</f>
        <v>3.5353952427952164E-4</v>
      </c>
    </row>
    <row r="151" spans="2:16">
      <c r="B151" s="75" t="s">
        <v>1977</v>
      </c>
      <c r="C151" s="72" t="s">
        <v>1978</v>
      </c>
      <c r="D151" s="72" t="s">
        <v>238</v>
      </c>
      <c r="E151" s="72"/>
      <c r="F151" s="94">
        <v>40664</v>
      </c>
      <c r="G151" s="82">
        <v>2.6699999999999968</v>
      </c>
      <c r="H151" s="85" t="s">
        <v>133</v>
      </c>
      <c r="I151" s="86">
        <v>4.8000000000000001E-2</v>
      </c>
      <c r="J151" s="86">
        <v>4.8499999999999856E-2</v>
      </c>
      <c r="K151" s="82">
        <v>69338371.807697996</v>
      </c>
      <c r="L151" s="84">
        <v>116.655061</v>
      </c>
      <c r="M151" s="82">
        <v>80886.720130866015</v>
      </c>
      <c r="N151" s="72"/>
      <c r="O151" s="83">
        <f t="shared" si="2"/>
        <v>4.9377609428198146E-3</v>
      </c>
      <c r="P151" s="83">
        <f>M151/'סכום נכסי הקרן'!$C$42</f>
        <v>1.3043353582250161E-3</v>
      </c>
    </row>
    <row r="152" spans="2:16">
      <c r="B152" s="75" t="s">
        <v>1979</v>
      </c>
      <c r="C152" s="72" t="s">
        <v>1980</v>
      </c>
      <c r="D152" s="72" t="s">
        <v>238</v>
      </c>
      <c r="E152" s="72"/>
      <c r="F152" s="94">
        <v>40756</v>
      </c>
      <c r="G152" s="82">
        <v>2.8600000000000194</v>
      </c>
      <c r="H152" s="85" t="s">
        <v>133</v>
      </c>
      <c r="I152" s="86">
        <v>4.8000000000000001E-2</v>
      </c>
      <c r="J152" s="86">
        <v>4.85000000000003E-2</v>
      </c>
      <c r="K152" s="82">
        <v>38154122.45116201</v>
      </c>
      <c r="L152" s="84">
        <v>116.340991</v>
      </c>
      <c r="M152" s="82">
        <v>44388.884147249002</v>
      </c>
      <c r="N152" s="72"/>
      <c r="O152" s="83">
        <f t="shared" si="2"/>
        <v>2.7097365065987017E-3</v>
      </c>
      <c r="P152" s="83">
        <f>M152/'סכום נכסי הקרן'!$C$42</f>
        <v>7.1579105954275367E-4</v>
      </c>
    </row>
    <row r="153" spans="2:16">
      <c r="B153" s="75" t="s">
        <v>1981</v>
      </c>
      <c r="C153" s="72" t="s">
        <v>1982</v>
      </c>
      <c r="D153" s="72" t="s">
        <v>238</v>
      </c>
      <c r="E153" s="72"/>
      <c r="F153" s="94">
        <v>40848</v>
      </c>
      <c r="G153" s="82">
        <v>3.099999999999997</v>
      </c>
      <c r="H153" s="85" t="s">
        <v>133</v>
      </c>
      <c r="I153" s="86">
        <v>4.8000000000000001E-2</v>
      </c>
      <c r="J153" s="86">
        <v>4.8399999999999978E-2</v>
      </c>
      <c r="K153" s="82">
        <v>107594346.12442201</v>
      </c>
      <c r="L153" s="84">
        <v>114.970302</v>
      </c>
      <c r="M153" s="82">
        <v>123701.54478112301</v>
      </c>
      <c r="N153" s="72"/>
      <c r="O153" s="83">
        <f t="shared" si="2"/>
        <v>7.5514083819752213E-3</v>
      </c>
      <c r="P153" s="83">
        <f>M153/'סכום נכסי הקרן'!$C$42</f>
        <v>1.9947439884325851E-3</v>
      </c>
    </row>
    <row r="154" spans="2:16">
      <c r="B154" s="75" t="s">
        <v>1983</v>
      </c>
      <c r="C154" s="72" t="s">
        <v>1984</v>
      </c>
      <c r="D154" s="72" t="s">
        <v>238</v>
      </c>
      <c r="E154" s="72"/>
      <c r="F154" s="94">
        <v>40940</v>
      </c>
      <c r="G154" s="82">
        <v>3.2799999999999896</v>
      </c>
      <c r="H154" s="85" t="s">
        <v>133</v>
      </c>
      <c r="I154" s="86">
        <v>4.8000000000000001E-2</v>
      </c>
      <c r="J154" s="86">
        <v>4.839999999999986E-2</v>
      </c>
      <c r="K154" s="82">
        <v>135321836.22640204</v>
      </c>
      <c r="L154" s="84">
        <v>116.346996</v>
      </c>
      <c r="M154" s="82">
        <v>157442.89187752403</v>
      </c>
      <c r="N154" s="72"/>
      <c r="O154" s="83">
        <f t="shared" si="2"/>
        <v>9.6111618938147913E-3</v>
      </c>
      <c r="P154" s="83">
        <f>M154/'סכום נכסי הקרן'!$C$42</f>
        <v>2.5388386430406015E-3</v>
      </c>
    </row>
    <row r="155" spans="2:16">
      <c r="B155" s="75" t="s">
        <v>1985</v>
      </c>
      <c r="C155" s="72" t="s">
        <v>1986</v>
      </c>
      <c r="D155" s="72" t="s">
        <v>238</v>
      </c>
      <c r="E155" s="72"/>
      <c r="F155" s="94">
        <v>40969</v>
      </c>
      <c r="G155" s="82">
        <v>3.3600000000000114</v>
      </c>
      <c r="H155" s="85" t="s">
        <v>133</v>
      </c>
      <c r="I155" s="86">
        <v>4.8000000000000001E-2</v>
      </c>
      <c r="J155" s="86">
        <v>4.850000000000021E-2</v>
      </c>
      <c r="K155" s="82">
        <v>82449860.694258019</v>
      </c>
      <c r="L155" s="84">
        <v>115.876114</v>
      </c>
      <c r="M155" s="82">
        <v>95539.694628194033</v>
      </c>
      <c r="N155" s="72"/>
      <c r="O155" s="83">
        <f t="shared" si="2"/>
        <v>5.8322574071588548E-3</v>
      </c>
      <c r="P155" s="83">
        <f>M155/'סכום נכסי הקרן'!$C$42</f>
        <v>1.54062127399849E-3</v>
      </c>
    </row>
    <row r="156" spans="2:16">
      <c r="B156" s="75" t="s">
        <v>1987</v>
      </c>
      <c r="C156" s="72" t="s">
        <v>1988</v>
      </c>
      <c r="D156" s="72" t="s">
        <v>238</v>
      </c>
      <c r="E156" s="72"/>
      <c r="F156" s="94">
        <v>41000</v>
      </c>
      <c r="G156" s="82">
        <v>3.4400000000000017</v>
      </c>
      <c r="H156" s="85" t="s">
        <v>133</v>
      </c>
      <c r="I156" s="86">
        <v>4.8000000000000001E-2</v>
      </c>
      <c r="J156" s="86">
        <v>4.8499999999999995E-2</v>
      </c>
      <c r="K156" s="82">
        <v>45047994.407526009</v>
      </c>
      <c r="L156" s="84">
        <v>115.425898</v>
      </c>
      <c r="M156" s="82">
        <v>51997.052243193008</v>
      </c>
      <c r="N156" s="72"/>
      <c r="O156" s="83">
        <f t="shared" si="2"/>
        <v>3.1741800544367181E-3</v>
      </c>
      <c r="P156" s="83">
        <f>M156/'סכום נכסי הקרן'!$C$42</f>
        <v>8.3847624992757755E-4</v>
      </c>
    </row>
    <row r="157" spans="2:16">
      <c r="B157" s="75" t="s">
        <v>1989</v>
      </c>
      <c r="C157" s="72" t="s">
        <v>1990</v>
      </c>
      <c r="D157" s="72" t="s">
        <v>238</v>
      </c>
      <c r="E157" s="72"/>
      <c r="F157" s="94">
        <v>41640</v>
      </c>
      <c r="G157" s="82">
        <v>4.7999999999999812</v>
      </c>
      <c r="H157" s="85" t="s">
        <v>133</v>
      </c>
      <c r="I157" s="86">
        <v>4.8000000000000001E-2</v>
      </c>
      <c r="J157" s="86">
        <v>4.8499999999999828E-2</v>
      </c>
      <c r="K157" s="82">
        <v>84555660.940116018</v>
      </c>
      <c r="L157" s="84">
        <v>112.976168</v>
      </c>
      <c r="M157" s="82">
        <v>95527.745331136015</v>
      </c>
      <c r="N157" s="72"/>
      <c r="O157" s="83">
        <f t="shared" si="2"/>
        <v>5.8315279577237462E-3</v>
      </c>
      <c r="P157" s="83">
        <f>M157/'סכום נכסי הקרן'!$C$42</f>
        <v>1.5404285861180384E-3</v>
      </c>
    </row>
    <row r="158" spans="2:16">
      <c r="B158" s="75" t="s">
        <v>1991</v>
      </c>
      <c r="C158" s="72" t="s">
        <v>1992</v>
      </c>
      <c r="D158" s="72" t="s">
        <v>238</v>
      </c>
      <c r="E158" s="72"/>
      <c r="F158" s="94">
        <v>44774</v>
      </c>
      <c r="G158" s="82">
        <v>10.210000000017718</v>
      </c>
      <c r="H158" s="85" t="s">
        <v>133</v>
      </c>
      <c r="I158" s="86">
        <v>4.8000000000000001E-2</v>
      </c>
      <c r="J158" s="86">
        <v>4.850000000009165E-2</v>
      </c>
      <c r="K158" s="82">
        <v>215595.06568200004</v>
      </c>
      <c r="L158" s="84">
        <v>106.27995900000001</v>
      </c>
      <c r="M158" s="82">
        <v>229.13434791400005</v>
      </c>
      <c r="N158" s="72"/>
      <c r="O158" s="83">
        <f t="shared" si="2"/>
        <v>1.398759440310765E-5</v>
      </c>
      <c r="P158" s="83">
        <f>M158/'סכום נכסי הקרן'!$C$42</f>
        <v>3.6948961619970051E-6</v>
      </c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39" t="s">
        <v>112</v>
      </c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39" t="s">
        <v>207</v>
      </c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39" t="s">
        <v>215</v>
      </c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2:16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2:16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2:16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2:16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2:16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2:16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2:16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2:16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2:16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2:16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2:16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2:16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2:16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2:16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2:16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2:16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2:16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2:16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2:16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2:16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2:16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2:16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2:16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2:16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2:16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2:16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2:16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2:16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2:16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2:16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2:16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2:16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</row>
    <row r="383" spans="2:16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</row>
    <row r="384" spans="2:16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</row>
    <row r="385" spans="2:16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</row>
    <row r="386" spans="2:16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</row>
    <row r="387" spans="2:16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</row>
    <row r="388" spans="2:16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</row>
    <row r="389" spans="2:16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</row>
    <row r="390" spans="2:16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</row>
    <row r="391" spans="2:16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</row>
    <row r="392" spans="2:16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</row>
    <row r="393" spans="2:16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</row>
    <row r="394" spans="2:16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</row>
    <row r="395" spans="2:16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</row>
    <row r="396" spans="2:16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</row>
    <row r="397" spans="2:16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</row>
    <row r="398" spans="2:16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</row>
    <row r="399" spans="2:16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</row>
    <row r="400" spans="2:16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</row>
    <row r="401" spans="2:16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</row>
    <row r="402" spans="2:16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</row>
    <row r="403" spans="2:16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</row>
    <row r="404" spans="2:16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</row>
    <row r="405" spans="2:16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</row>
    <row r="406" spans="2:16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</row>
    <row r="407" spans="2:16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</row>
    <row r="408" spans="2:16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</row>
    <row r="409" spans="2:16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</row>
    <row r="410" spans="2:16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</row>
    <row r="411" spans="2:16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</row>
    <row r="412" spans="2:16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</row>
    <row r="413" spans="2:16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</row>
    <row r="414" spans="2:16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</row>
    <row r="415" spans="2:16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</row>
    <row r="416" spans="2:16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</row>
    <row r="417" spans="2:16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</row>
    <row r="418" spans="2:16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</row>
    <row r="419" spans="2:16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</row>
    <row r="420" spans="2:16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</row>
    <row r="421" spans="2:16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</row>
    <row r="422" spans="2:16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</row>
    <row r="423" spans="2:16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</row>
    <row r="424" spans="2:16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</row>
    <row r="425" spans="2:16">
      <c r="B425" s="129"/>
      <c r="C425" s="129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</row>
    <row r="426" spans="2:16">
      <c r="B426" s="129"/>
      <c r="C426" s="129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</row>
    <row r="427" spans="2:16">
      <c r="B427" s="129"/>
      <c r="C427" s="129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</row>
    <row r="428" spans="2:16">
      <c r="B428" s="129"/>
      <c r="C428" s="129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</row>
    <row r="429" spans="2:16">
      <c r="B429" s="129"/>
      <c r="C429" s="129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</row>
    <row r="430" spans="2:16">
      <c r="B430" s="129"/>
      <c r="C430" s="129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</row>
    <row r="431" spans="2:16">
      <c r="B431" s="129"/>
      <c r="C431" s="129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</row>
    <row r="432" spans="2:16">
      <c r="B432" s="129"/>
      <c r="C432" s="129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</row>
    <row r="433" spans="2:16">
      <c r="B433" s="129"/>
      <c r="C433" s="129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</row>
    <row r="434" spans="2:16">
      <c r="B434" s="129"/>
      <c r="C434" s="129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</row>
    <row r="435" spans="2:16">
      <c r="B435" s="129"/>
      <c r="C435" s="129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</row>
    <row r="436" spans="2:16">
      <c r="B436" s="129"/>
      <c r="C436" s="129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</row>
    <row r="437" spans="2:16">
      <c r="B437" s="129"/>
      <c r="C437" s="129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</row>
    <row r="438" spans="2:16">
      <c r="B438" s="129"/>
      <c r="C438" s="129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</row>
    <row r="439" spans="2:16">
      <c r="B439" s="129"/>
      <c r="C439" s="129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</row>
    <row r="440" spans="2:16">
      <c r="B440" s="129"/>
      <c r="C440" s="129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</row>
    <row r="441" spans="2:16">
      <c r="B441" s="129"/>
      <c r="C441" s="129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</row>
    <row r="442" spans="2:16">
      <c r="B442" s="129"/>
      <c r="C442" s="129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</row>
    <row r="443" spans="2:16">
      <c r="B443" s="129"/>
      <c r="C443" s="129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</row>
    <row r="444" spans="2:16">
      <c r="B444" s="129"/>
      <c r="C444" s="129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</row>
    <row r="445" spans="2:16">
      <c r="B445" s="129"/>
      <c r="C445" s="129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</row>
    <row r="446" spans="2:16">
      <c r="B446" s="129"/>
      <c r="C446" s="129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</row>
    <row r="447" spans="2:16">
      <c r="B447" s="129"/>
      <c r="C447" s="129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</row>
    <row r="448" spans="2:16">
      <c r="B448" s="129"/>
      <c r="C448" s="129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</row>
    <row r="449" spans="2:16">
      <c r="B449" s="129"/>
      <c r="C449" s="129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</row>
    <row r="450" spans="2:16">
      <c r="B450" s="129"/>
      <c r="C450" s="129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</row>
    <row r="451" spans="2:16">
      <c r="B451" s="129"/>
      <c r="C451" s="129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</row>
    <row r="452" spans="2:16">
      <c r="B452" s="129"/>
      <c r="C452" s="129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A1:B1048576 C5:C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5" t="s">
        <v>146</v>
      </c>
      <c r="C1" s="66" t="s" vm="1">
        <v>233</v>
      </c>
    </row>
    <row r="2" spans="2:19">
      <c r="B2" s="45" t="s">
        <v>145</v>
      </c>
      <c r="C2" s="66" t="s">
        <v>234</v>
      </c>
    </row>
    <row r="3" spans="2:19">
      <c r="B3" s="45" t="s">
        <v>147</v>
      </c>
      <c r="C3" s="66" t="s">
        <v>235</v>
      </c>
    </row>
    <row r="4" spans="2:19">
      <c r="B4" s="45" t="s">
        <v>148</v>
      </c>
      <c r="C4" s="66">
        <v>2102</v>
      </c>
    </row>
    <row r="6" spans="2:19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</row>
    <row r="7" spans="2:19" ht="26.25" customHeight="1">
      <c r="B7" s="190" t="s">
        <v>90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</row>
    <row r="8" spans="2:19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65</v>
      </c>
      <c r="G8" s="29" t="s">
        <v>14</v>
      </c>
      <c r="H8" s="29" t="s">
        <v>66</v>
      </c>
      <c r="I8" s="29" t="s">
        <v>104</v>
      </c>
      <c r="J8" s="29" t="s">
        <v>17</v>
      </c>
      <c r="K8" s="29" t="s">
        <v>103</v>
      </c>
      <c r="L8" s="29" t="s">
        <v>16</v>
      </c>
      <c r="M8" s="57" t="s">
        <v>18</v>
      </c>
      <c r="N8" s="29" t="s">
        <v>209</v>
      </c>
      <c r="O8" s="29" t="s">
        <v>208</v>
      </c>
      <c r="P8" s="29" t="s">
        <v>111</v>
      </c>
      <c r="Q8" s="29" t="s">
        <v>59</v>
      </c>
      <c r="R8" s="29" t="s">
        <v>149</v>
      </c>
      <c r="S8" s="30" t="s">
        <v>151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</row>
    <row r="11" spans="2:19" s="4" customFormat="1" ht="18" customHeight="1">
      <c r="B11" s="136" t="s">
        <v>3508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137">
        <v>0</v>
      </c>
      <c r="Q11" s="88"/>
      <c r="R11" s="138">
        <v>0</v>
      </c>
      <c r="S11" s="138">
        <v>0</v>
      </c>
    </row>
    <row r="12" spans="2:19" ht="20.25" customHeight="1">
      <c r="B12" s="139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</row>
    <row r="13" spans="2:19">
      <c r="B13" s="13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</row>
    <row r="14" spans="2:19">
      <c r="B14" s="139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</row>
    <row r="15" spans="2:19">
      <c r="B15" s="139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</row>
    <row r="16" spans="2:19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</row>
    <row r="17" spans="2:19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</row>
    <row r="18" spans="2:19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</row>
    <row r="19" spans="2:19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</row>
    <row r="20" spans="2:19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spans="2:19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</row>
    <row r="22" spans="2:19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</row>
    <row r="23" spans="2:19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</row>
    <row r="24" spans="2:19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2:19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</row>
    <row r="26" spans="2:19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</row>
    <row r="27" spans="2:19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</row>
    <row r="28" spans="2:19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</row>
    <row r="29" spans="2:19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</row>
    <row r="30" spans="2:19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</row>
    <row r="31" spans="2:19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</row>
    <row r="32" spans="2:19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</row>
    <row r="33" spans="2:19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</row>
    <row r="112" spans="2:19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</row>
    <row r="113" spans="2:19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</row>
    <row r="114" spans="2:19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</row>
    <row r="115" spans="2:19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</row>
    <row r="116" spans="2:19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</row>
    <row r="117" spans="2:19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</row>
    <row r="118" spans="2:19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</row>
    <row r="119" spans="2:19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</row>
    <row r="120" spans="2:19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</row>
    <row r="121" spans="2:19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</row>
    <row r="122" spans="2:19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</row>
    <row r="123" spans="2:19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</row>
    <row r="124" spans="2:19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</row>
    <row r="125" spans="2:19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</row>
    <row r="126" spans="2:19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</row>
    <row r="127" spans="2:19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</row>
    <row r="128" spans="2:19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2:19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</row>
    <row r="130" spans="2:19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</row>
    <row r="131" spans="2:19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</row>
    <row r="132" spans="2:19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</row>
    <row r="133" spans="2:19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2:19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2:19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</row>
    <row r="155" spans="2:19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2:19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</row>
    <row r="157" spans="2:19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2:19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</row>
    <row r="159" spans="2:19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2:19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</row>
    <row r="161" spans="2:19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2:19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</row>
    <row r="163" spans="2:19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2:19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</row>
    <row r="165" spans="2:19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2:19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</row>
    <row r="167" spans="2:19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2:19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</row>
    <row r="169" spans="2:19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2:19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2:19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2:19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</row>
    <row r="173" spans="2:19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2:19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</row>
    <row r="175" spans="2:19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2:19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</row>
    <row r="177" spans="2:19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2:19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</row>
    <row r="179" spans="2:19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2:19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</row>
    <row r="181" spans="2:19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2:19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</row>
    <row r="183" spans="2:19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2:19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</row>
    <row r="185" spans="2:19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2:19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</row>
    <row r="187" spans="2:19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2:19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</row>
    <row r="189" spans="2:19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2:19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</row>
    <row r="191" spans="2:19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2:19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</row>
    <row r="193" spans="2:19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2:19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</row>
    <row r="195" spans="2:19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2:19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</row>
    <row r="197" spans="2:19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2:19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</row>
    <row r="199" spans="2:19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2:19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</row>
    <row r="201" spans="2:19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2:19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</row>
    <row r="203" spans="2:19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2:19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</row>
    <row r="205" spans="2:19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2:19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</row>
    <row r="207" spans="2:19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2:19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</row>
    <row r="209" spans="2:19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2:19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</row>
    <row r="211" spans="2:19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2:19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</row>
    <row r="213" spans="2:19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2:19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</row>
    <row r="215" spans="2:19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2:19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</row>
    <row r="217" spans="2:19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2:19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</row>
    <row r="219" spans="2:19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2:19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</row>
    <row r="221" spans="2:19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2:19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</row>
    <row r="223" spans="2:19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2:19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</row>
    <row r="225" spans="2:19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2:19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</row>
    <row r="227" spans="2:19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2:19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</row>
    <row r="229" spans="2:19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2:19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</row>
    <row r="231" spans="2:19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2:19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</row>
    <row r="233" spans="2:19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2:19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</row>
    <row r="235" spans="2:19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2:19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</row>
    <row r="237" spans="2:19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2:19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</row>
    <row r="239" spans="2:19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2:19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</row>
    <row r="241" spans="2:19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2:19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</row>
    <row r="243" spans="2:19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2:19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</row>
    <row r="245" spans="2:19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2:19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</row>
    <row r="247" spans="2:19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2:19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</row>
    <row r="249" spans="2:19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2:19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</row>
    <row r="251" spans="2:19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2:19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</row>
    <row r="253" spans="2:19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2:19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</row>
    <row r="255" spans="2:19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2:19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</row>
    <row r="257" spans="2:19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2:19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</row>
    <row r="259" spans="2:19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2:19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</row>
    <row r="261" spans="2:19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2:19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</row>
    <row r="263" spans="2:19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2:19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</row>
    <row r="265" spans="2:19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2:19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</row>
    <row r="267" spans="2:19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2:19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</row>
    <row r="269" spans="2:19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2:19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</row>
    <row r="271" spans="2:19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2:19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</row>
    <row r="273" spans="2:19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2:19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</row>
    <row r="275" spans="2:19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2:19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</row>
    <row r="277" spans="2:19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2:19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</row>
    <row r="279" spans="2:19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2:19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</row>
    <row r="281" spans="2:19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2:19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</row>
    <row r="283" spans="2:19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2:19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</row>
    <row r="285" spans="2:19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2:19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</row>
    <row r="287" spans="2:19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2:19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</row>
    <row r="289" spans="2:19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2:19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</row>
    <row r="291" spans="2:19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2:19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</row>
    <row r="293" spans="2:19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2:19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</row>
    <row r="295" spans="2:19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2:19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</row>
    <row r="297" spans="2:19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2:19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</row>
    <row r="299" spans="2:19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2:19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</row>
    <row r="301" spans="2:19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2:19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</row>
    <row r="303" spans="2:19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2:19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</row>
    <row r="305" spans="2:19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2:19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</row>
    <row r="307" spans="2:19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2:19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</row>
    <row r="309" spans="2:19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2:19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</row>
    <row r="311" spans="2:19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0"/>
      <c r="D398" s="1"/>
      <c r="E398" s="1"/>
      <c r="F398" s="1"/>
    </row>
    <row r="399" spans="2:6">
      <c r="B399" s="40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8.42578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4.28515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5" t="s">
        <v>146</v>
      </c>
      <c r="C1" s="66" t="s" vm="1">
        <v>233</v>
      </c>
    </row>
    <row r="2" spans="2:30">
      <c r="B2" s="45" t="s">
        <v>145</v>
      </c>
      <c r="C2" s="66" t="s">
        <v>234</v>
      </c>
    </row>
    <row r="3" spans="2:30">
      <c r="B3" s="45" t="s">
        <v>147</v>
      </c>
      <c r="C3" s="66" t="s">
        <v>235</v>
      </c>
    </row>
    <row r="4" spans="2:30">
      <c r="B4" s="45" t="s">
        <v>148</v>
      </c>
      <c r="C4" s="66">
        <v>2102</v>
      </c>
    </row>
    <row r="6" spans="2:30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2"/>
    </row>
    <row r="7" spans="2:30" ht="26.25" customHeight="1">
      <c r="B7" s="190" t="s">
        <v>91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2"/>
    </row>
    <row r="8" spans="2:30" s="3" customFormat="1" ht="78.75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65</v>
      </c>
      <c r="G8" s="29" t="s">
        <v>14</v>
      </c>
      <c r="H8" s="29" t="s">
        <v>66</v>
      </c>
      <c r="I8" s="29" t="s">
        <v>104</v>
      </c>
      <c r="J8" s="29" t="s">
        <v>17</v>
      </c>
      <c r="K8" s="29" t="s">
        <v>103</v>
      </c>
      <c r="L8" s="29" t="s">
        <v>16</v>
      </c>
      <c r="M8" s="57" t="s">
        <v>18</v>
      </c>
      <c r="N8" s="57" t="s">
        <v>209</v>
      </c>
      <c r="O8" s="29" t="s">
        <v>208</v>
      </c>
      <c r="P8" s="29" t="s">
        <v>111</v>
      </c>
      <c r="Q8" s="29" t="s">
        <v>59</v>
      </c>
      <c r="R8" s="29" t="s">
        <v>149</v>
      </c>
      <c r="S8" s="30" t="s">
        <v>151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216</v>
      </c>
      <c r="O9" s="31"/>
      <c r="P9" s="31" t="s">
        <v>212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19" t="s">
        <v>152</v>
      </c>
      <c r="AA10" s="1"/>
    </row>
    <row r="11" spans="2:30" s="4" customFormat="1" ht="18" customHeight="1">
      <c r="B11" s="95" t="s">
        <v>53</v>
      </c>
      <c r="C11" s="72"/>
      <c r="D11" s="72"/>
      <c r="E11" s="72"/>
      <c r="F11" s="72"/>
      <c r="G11" s="72"/>
      <c r="H11" s="72"/>
      <c r="I11" s="72"/>
      <c r="J11" s="84">
        <v>7.2804479189453328</v>
      </c>
      <c r="K11" s="72"/>
      <c r="L11" s="72"/>
      <c r="M11" s="83">
        <v>2.6337492097675348E-2</v>
      </c>
      <c r="N11" s="82"/>
      <c r="O11" s="84"/>
      <c r="P11" s="82">
        <v>47130.567319201</v>
      </c>
      <c r="Q11" s="72"/>
      <c r="R11" s="83">
        <f>IFERROR(P11/$P$11,0)</f>
        <v>1</v>
      </c>
      <c r="S11" s="83">
        <f>P11/'סכום נכסי הקרן'!$C$42</f>
        <v>7.6000195468650287E-4</v>
      </c>
      <c r="AA11" s="1"/>
      <c r="AD11" s="1"/>
    </row>
    <row r="12" spans="2:30" ht="17.25" customHeight="1">
      <c r="B12" s="96" t="s">
        <v>201</v>
      </c>
      <c r="C12" s="72"/>
      <c r="D12" s="72"/>
      <c r="E12" s="72"/>
      <c r="F12" s="72"/>
      <c r="G12" s="72"/>
      <c r="H12" s="72"/>
      <c r="I12" s="72"/>
      <c r="J12" s="84">
        <v>7.2022859182513814</v>
      </c>
      <c r="K12" s="72"/>
      <c r="L12" s="72"/>
      <c r="M12" s="83">
        <v>2.5820760737205326E-2</v>
      </c>
      <c r="N12" s="82"/>
      <c r="O12" s="84"/>
      <c r="P12" s="82">
        <v>46458.567440624996</v>
      </c>
      <c r="Q12" s="72"/>
      <c r="R12" s="83">
        <f t="shared" ref="R12:R32" si="0">IFERROR(P12/$P$11,0)</f>
        <v>0.98574174008929805</v>
      </c>
      <c r="S12" s="83">
        <f>P12/'סכום נכסי הקרן'!$C$42</f>
        <v>7.4916564928394116E-4</v>
      </c>
    </row>
    <row r="13" spans="2:30">
      <c r="B13" s="97" t="s">
        <v>60</v>
      </c>
      <c r="C13" s="70"/>
      <c r="D13" s="70"/>
      <c r="E13" s="70"/>
      <c r="F13" s="70"/>
      <c r="G13" s="70"/>
      <c r="H13" s="70"/>
      <c r="I13" s="70"/>
      <c r="J13" s="81">
        <v>7.2045890773708194</v>
      </c>
      <c r="K13" s="70"/>
      <c r="L13" s="70"/>
      <c r="M13" s="80">
        <v>2.5806918579389701E-2</v>
      </c>
      <c r="N13" s="79"/>
      <c r="O13" s="81"/>
      <c r="P13" s="79">
        <v>43524.610039813007</v>
      </c>
      <c r="Q13" s="70"/>
      <c r="R13" s="80">
        <f t="shared" si="0"/>
        <v>0.92349005147835506</v>
      </c>
      <c r="S13" s="80">
        <f>P13/'סכום נכסי הקרן'!$C$42</f>
        <v>7.0185424425708897E-4</v>
      </c>
    </row>
    <row r="14" spans="2:30">
      <c r="B14" s="98" t="s">
        <v>1993</v>
      </c>
      <c r="C14" s="72" t="s">
        <v>1994</v>
      </c>
      <c r="D14" s="85" t="s">
        <v>1995</v>
      </c>
      <c r="E14" s="72" t="s">
        <v>307</v>
      </c>
      <c r="F14" s="85" t="s">
        <v>129</v>
      </c>
      <c r="G14" s="72" t="s">
        <v>308</v>
      </c>
      <c r="H14" s="72" t="s">
        <v>309</v>
      </c>
      <c r="I14" s="94">
        <v>39076</v>
      </c>
      <c r="J14" s="84">
        <v>6.0300000000000358</v>
      </c>
      <c r="K14" s="85" t="s">
        <v>133</v>
      </c>
      <c r="L14" s="86">
        <v>4.9000000000000002E-2</v>
      </c>
      <c r="M14" s="83">
        <v>2.4800000000000492E-2</v>
      </c>
      <c r="N14" s="82">
        <v>7261990.5109400013</v>
      </c>
      <c r="O14" s="84">
        <v>156.71</v>
      </c>
      <c r="P14" s="82">
        <v>11380.265095953002</v>
      </c>
      <c r="Q14" s="83">
        <v>4.4919482550810604E-3</v>
      </c>
      <c r="R14" s="83">
        <f t="shared" si="0"/>
        <v>0.24146251028293225</v>
      </c>
      <c r="S14" s="83">
        <f>P14/'סכום נכסי הקרן'!$C$42</f>
        <v>1.8351197979853831E-4</v>
      </c>
    </row>
    <row r="15" spans="2:30">
      <c r="B15" s="98" t="s">
        <v>1996</v>
      </c>
      <c r="C15" s="72" t="s">
        <v>1997</v>
      </c>
      <c r="D15" s="85" t="s">
        <v>1995</v>
      </c>
      <c r="E15" s="72" t="s">
        <v>307</v>
      </c>
      <c r="F15" s="85" t="s">
        <v>129</v>
      </c>
      <c r="G15" s="72" t="s">
        <v>308</v>
      </c>
      <c r="H15" s="72" t="s">
        <v>309</v>
      </c>
      <c r="I15" s="94">
        <v>40738</v>
      </c>
      <c r="J15" s="84">
        <v>9.7699999999999871</v>
      </c>
      <c r="K15" s="85" t="s">
        <v>133</v>
      </c>
      <c r="L15" s="86">
        <v>4.0999999999999995E-2</v>
      </c>
      <c r="M15" s="83">
        <v>2.4799999999999885E-2</v>
      </c>
      <c r="N15" s="82">
        <v>14822023.748288002</v>
      </c>
      <c r="O15" s="84">
        <v>137.80000000000001</v>
      </c>
      <c r="P15" s="82">
        <v>20424.750223938005</v>
      </c>
      <c r="Q15" s="83">
        <v>3.9247688880328794E-3</v>
      </c>
      <c r="R15" s="83">
        <f t="shared" si="0"/>
        <v>0.4333652528646087</v>
      </c>
      <c r="S15" s="83">
        <f>P15/'סכום נכסי הקרן'!$C$42</f>
        <v>3.2935843927031318E-4</v>
      </c>
    </row>
    <row r="16" spans="2:30">
      <c r="B16" s="98" t="s">
        <v>1998</v>
      </c>
      <c r="C16" s="72" t="s">
        <v>1999</v>
      </c>
      <c r="D16" s="85" t="s">
        <v>1995</v>
      </c>
      <c r="E16" s="72" t="s">
        <v>2000</v>
      </c>
      <c r="F16" s="85" t="s">
        <v>524</v>
      </c>
      <c r="G16" s="72" t="s">
        <v>301</v>
      </c>
      <c r="H16" s="72" t="s">
        <v>131</v>
      </c>
      <c r="I16" s="94">
        <v>42795</v>
      </c>
      <c r="J16" s="84">
        <v>5.2900000000003065</v>
      </c>
      <c r="K16" s="85" t="s">
        <v>133</v>
      </c>
      <c r="L16" s="86">
        <v>2.1400000000000002E-2</v>
      </c>
      <c r="M16" s="83">
        <v>1.9600000000001439E-2</v>
      </c>
      <c r="N16" s="82">
        <v>4876152.5855769999</v>
      </c>
      <c r="O16" s="84">
        <v>113.84</v>
      </c>
      <c r="P16" s="82">
        <v>5551.0123523700013</v>
      </c>
      <c r="Q16" s="83">
        <v>1.1462785051489179E-2</v>
      </c>
      <c r="R16" s="83">
        <f t="shared" si="0"/>
        <v>0.11777945117389915</v>
      </c>
      <c r="S16" s="83">
        <f>P16/'סכום נכסי הקרן'!$C$42</f>
        <v>8.9512613114066888E-5</v>
      </c>
    </row>
    <row r="17" spans="2:19">
      <c r="B17" s="98" t="s">
        <v>2001</v>
      </c>
      <c r="C17" s="72" t="s">
        <v>2002</v>
      </c>
      <c r="D17" s="85" t="s">
        <v>1995</v>
      </c>
      <c r="E17" s="72" t="s">
        <v>299</v>
      </c>
      <c r="F17" s="85" t="s">
        <v>300</v>
      </c>
      <c r="G17" s="72" t="s">
        <v>331</v>
      </c>
      <c r="H17" s="72" t="s">
        <v>309</v>
      </c>
      <c r="I17" s="94">
        <v>36489</v>
      </c>
      <c r="J17" s="84">
        <v>3.0900000002870827</v>
      </c>
      <c r="K17" s="85" t="s">
        <v>133</v>
      </c>
      <c r="L17" s="86">
        <v>6.0499999999999998E-2</v>
      </c>
      <c r="M17" s="83">
        <v>1.6800000001581036E-2</v>
      </c>
      <c r="N17" s="82">
        <v>2799.6436260000005</v>
      </c>
      <c r="O17" s="84">
        <v>171.7</v>
      </c>
      <c r="P17" s="82">
        <v>4.8069889180000001</v>
      </c>
      <c r="Q17" s="72"/>
      <c r="R17" s="83">
        <f t="shared" si="0"/>
        <v>1.0199302048379189E-4</v>
      </c>
      <c r="S17" s="83">
        <f>P17/'סכום נכסי הקרן'!$C$42</f>
        <v>7.7514894932062365E-8</v>
      </c>
    </row>
    <row r="18" spans="2:19">
      <c r="B18" s="98" t="s">
        <v>2003</v>
      </c>
      <c r="C18" s="72" t="s">
        <v>2004</v>
      </c>
      <c r="D18" s="85" t="s">
        <v>1995</v>
      </c>
      <c r="E18" s="72" t="s">
        <v>328</v>
      </c>
      <c r="F18" s="85" t="s">
        <v>129</v>
      </c>
      <c r="G18" s="72" t="s">
        <v>321</v>
      </c>
      <c r="H18" s="72" t="s">
        <v>131</v>
      </c>
      <c r="I18" s="94">
        <v>39084</v>
      </c>
      <c r="J18" s="84">
        <v>1.9200000000003361</v>
      </c>
      <c r="K18" s="85" t="s">
        <v>133</v>
      </c>
      <c r="L18" s="86">
        <v>5.5999999999999994E-2</v>
      </c>
      <c r="M18" s="83">
        <v>2.4800000000000839E-2</v>
      </c>
      <c r="N18" s="82">
        <v>1346856.9526700003</v>
      </c>
      <c r="O18" s="84">
        <v>141.53</v>
      </c>
      <c r="P18" s="82">
        <v>1906.2066427580003</v>
      </c>
      <c r="Q18" s="83">
        <v>3.124823643425147E-3</v>
      </c>
      <c r="R18" s="83">
        <f t="shared" si="0"/>
        <v>4.0445230159184005E-2</v>
      </c>
      <c r="S18" s="83">
        <f>P18/'סכום נכסי הקרן'!$C$42</f>
        <v>3.0738453978725343E-5</v>
      </c>
    </row>
    <row r="19" spans="2:19">
      <c r="B19" s="98" t="s">
        <v>2005</v>
      </c>
      <c r="C19" s="72" t="s">
        <v>2006</v>
      </c>
      <c r="D19" s="85" t="s">
        <v>1995</v>
      </c>
      <c r="E19" s="72" t="s">
        <v>2007</v>
      </c>
      <c r="F19" s="85" t="s">
        <v>300</v>
      </c>
      <c r="G19" s="72" t="s">
        <v>400</v>
      </c>
      <c r="H19" s="72" t="s">
        <v>131</v>
      </c>
      <c r="I19" s="94">
        <v>44381</v>
      </c>
      <c r="J19" s="84">
        <v>2.9700000000003097</v>
      </c>
      <c r="K19" s="85" t="s">
        <v>133</v>
      </c>
      <c r="L19" s="86">
        <v>8.5000000000000006E-3</v>
      </c>
      <c r="M19" s="83">
        <v>4.2800000000002475E-2</v>
      </c>
      <c r="N19" s="82">
        <v>4066294.3000000007</v>
      </c>
      <c r="O19" s="84">
        <v>99.05</v>
      </c>
      <c r="P19" s="82">
        <v>4027.6646651750011</v>
      </c>
      <c r="Q19" s="83">
        <v>1.2707169687500002E-2</v>
      </c>
      <c r="R19" s="83">
        <f t="shared" si="0"/>
        <v>8.5457589294371389E-2</v>
      </c>
      <c r="S19" s="83">
        <f>P19/'סכום נכסי הקרן'!$C$42</f>
        <v>6.4947934906518616E-5</v>
      </c>
    </row>
    <row r="20" spans="2:19">
      <c r="B20" s="98" t="s">
        <v>2008</v>
      </c>
      <c r="C20" s="72" t="s">
        <v>2009</v>
      </c>
      <c r="D20" s="85" t="s">
        <v>26</v>
      </c>
      <c r="E20" s="72" t="s">
        <v>2010</v>
      </c>
      <c r="F20" s="85" t="s">
        <v>455</v>
      </c>
      <c r="G20" s="72" t="s">
        <v>507</v>
      </c>
      <c r="H20" s="72"/>
      <c r="I20" s="94">
        <v>39104</v>
      </c>
      <c r="J20" s="84">
        <v>1.7499999999967377</v>
      </c>
      <c r="K20" s="85" t="s">
        <v>133</v>
      </c>
      <c r="L20" s="86">
        <v>5.5999999999999994E-2</v>
      </c>
      <c r="M20" s="142">
        <v>0</v>
      </c>
      <c r="N20" s="82">
        <v>1722854.7006280003</v>
      </c>
      <c r="O20" s="84">
        <v>13.344352000000001</v>
      </c>
      <c r="P20" s="82">
        <v>229.90407070100002</v>
      </c>
      <c r="Q20" s="83">
        <v>4.5822838578441103E-3</v>
      </c>
      <c r="R20" s="83">
        <f t="shared" si="0"/>
        <v>4.8780246828757584E-3</v>
      </c>
      <c r="S20" s="83">
        <f>P20/'סכום נכסי הקרן'!$C$42</f>
        <v>3.7073082939945844E-6</v>
      </c>
    </row>
    <row r="21" spans="2:19">
      <c r="B21" s="99"/>
      <c r="C21" s="72"/>
      <c r="D21" s="72"/>
      <c r="E21" s="72"/>
      <c r="F21" s="72"/>
      <c r="G21" s="72"/>
      <c r="H21" s="72"/>
      <c r="I21" s="72"/>
      <c r="J21" s="84"/>
      <c r="K21" s="72"/>
      <c r="L21" s="72"/>
      <c r="M21" s="83"/>
      <c r="N21" s="82"/>
      <c r="O21" s="84"/>
      <c r="P21" s="72"/>
      <c r="Q21" s="72"/>
      <c r="R21" s="83"/>
      <c r="S21" s="72"/>
    </row>
    <row r="22" spans="2:19" s="87" customFormat="1">
      <c r="B22" s="143" t="s">
        <v>3516</v>
      </c>
      <c r="C22" s="119"/>
      <c r="D22" s="119"/>
      <c r="E22" s="119"/>
      <c r="F22" s="119"/>
      <c r="G22" s="119"/>
      <c r="H22" s="119"/>
      <c r="I22" s="119"/>
      <c r="J22" s="120">
        <v>0</v>
      </c>
      <c r="K22" s="119"/>
      <c r="L22" s="119"/>
      <c r="M22" s="144">
        <v>0</v>
      </c>
      <c r="N22" s="117"/>
      <c r="O22" s="120"/>
      <c r="P22" s="117">
        <f>P23+P24</f>
        <v>2914.9799913940005</v>
      </c>
      <c r="Q22" s="119"/>
      <c r="R22" s="80">
        <f>IFERROR(P22/$P$11,0)</f>
        <v>6.1849032532363284E-2</v>
      </c>
      <c r="S22" s="80">
        <f>P22/'סכום נכסי הקרן'!$C$42</f>
        <v>4.7005385620065205E-5</v>
      </c>
    </row>
    <row r="23" spans="2:19">
      <c r="B23" s="98" t="s">
        <v>2014</v>
      </c>
      <c r="C23" s="72">
        <v>9555</v>
      </c>
      <c r="D23" s="85" t="s">
        <v>1995</v>
      </c>
      <c r="E23" s="72" t="s">
        <v>2015</v>
      </c>
      <c r="F23" s="85" t="s">
        <v>473</v>
      </c>
      <c r="G23" s="72" t="s">
        <v>507</v>
      </c>
      <c r="H23" s="72"/>
      <c r="I23" s="94">
        <v>44074</v>
      </c>
      <c r="J23" s="145">
        <v>0</v>
      </c>
      <c r="K23" s="85" t="s">
        <v>133</v>
      </c>
      <c r="L23" s="128">
        <v>0</v>
      </c>
      <c r="M23" s="128">
        <v>0</v>
      </c>
      <c r="N23" s="82">
        <v>4935478.1777290013</v>
      </c>
      <c r="O23" s="84">
        <v>59</v>
      </c>
      <c r="P23" s="82">
        <v>2911.9321246010004</v>
      </c>
      <c r="Q23" s="142">
        <v>8.5190382320246422E-3</v>
      </c>
      <c r="R23" s="83">
        <f>IFERROR(P23/$P$11,0)</f>
        <v>6.1784363953851215E-2</v>
      </c>
      <c r="S23" s="83">
        <f>P23/'סכום נכסי הקרן'!$C$42</f>
        <v>4.6956237373989235E-5</v>
      </c>
    </row>
    <row r="24" spans="2:19">
      <c r="B24" s="98" t="s">
        <v>2016</v>
      </c>
      <c r="C24" s="72">
        <v>9556</v>
      </c>
      <c r="D24" s="85" t="s">
        <v>1995</v>
      </c>
      <c r="E24" s="72" t="s">
        <v>2015</v>
      </c>
      <c r="F24" s="85" t="s">
        <v>473</v>
      </c>
      <c r="G24" s="72" t="s">
        <v>507</v>
      </c>
      <c r="H24" s="72"/>
      <c r="I24" s="94">
        <v>45046</v>
      </c>
      <c r="J24" s="145">
        <v>0</v>
      </c>
      <c r="K24" s="85" t="s">
        <v>133</v>
      </c>
      <c r="L24" s="128">
        <v>0</v>
      </c>
      <c r="M24" s="128">
        <v>0</v>
      </c>
      <c r="N24" s="82">
        <v>10360.789096000002</v>
      </c>
      <c r="O24" s="84">
        <v>29.41732</v>
      </c>
      <c r="P24" s="82">
        <v>3.0478667930000007</v>
      </c>
      <c r="Q24" s="142">
        <v>0</v>
      </c>
      <c r="R24" s="83">
        <f>IFERROR(P24/$P$11,0)</f>
        <v>6.4668578512066822E-5</v>
      </c>
      <c r="S24" s="83">
        <f>P24/'סכום נכסי הקרן'!$C$42</f>
        <v>4.9148246075968364E-8</v>
      </c>
    </row>
    <row r="25" spans="2:19">
      <c r="B25" s="99"/>
      <c r="C25" s="72"/>
      <c r="D25" s="72"/>
      <c r="E25" s="72"/>
      <c r="F25" s="72"/>
      <c r="G25" s="72"/>
      <c r="H25" s="72"/>
      <c r="I25" s="72"/>
      <c r="J25" s="84"/>
      <c r="K25" s="72"/>
      <c r="L25" s="72"/>
      <c r="M25" s="83"/>
      <c r="N25" s="82"/>
      <c r="O25" s="84"/>
      <c r="P25" s="72"/>
      <c r="Q25" s="72"/>
      <c r="R25" s="83"/>
      <c r="S25" s="72"/>
    </row>
    <row r="26" spans="2:19">
      <c r="B26" s="97" t="s">
        <v>48</v>
      </c>
      <c r="C26" s="70"/>
      <c r="D26" s="70"/>
      <c r="E26" s="70"/>
      <c r="F26" s="70"/>
      <c r="G26" s="70"/>
      <c r="H26" s="70"/>
      <c r="I26" s="70"/>
      <c r="J26" s="81">
        <v>1.9200000000231856</v>
      </c>
      <c r="K26" s="70"/>
      <c r="L26" s="70"/>
      <c r="M26" s="80">
        <v>5.7400000000358317E-2</v>
      </c>
      <c r="N26" s="79"/>
      <c r="O26" s="81"/>
      <c r="P26" s="79">
        <f>P27</f>
        <v>18.977409418000004</v>
      </c>
      <c r="Q26" s="70"/>
      <c r="R26" s="80">
        <f t="shared" si="0"/>
        <v>4.0265607857999634E-4</v>
      </c>
      <c r="S26" s="80">
        <f>P26/'סכום נכסי הקרן'!$C$42</f>
        <v>3.0601940678719928E-7</v>
      </c>
    </row>
    <row r="27" spans="2:19">
      <c r="B27" s="98" t="s">
        <v>2011</v>
      </c>
      <c r="C27" s="72" t="s">
        <v>2012</v>
      </c>
      <c r="D27" s="85" t="s">
        <v>1995</v>
      </c>
      <c r="E27" s="72" t="s">
        <v>2013</v>
      </c>
      <c r="F27" s="85" t="s">
        <v>455</v>
      </c>
      <c r="G27" s="72" t="s">
        <v>321</v>
      </c>
      <c r="H27" s="72" t="s">
        <v>131</v>
      </c>
      <c r="I27" s="94">
        <v>38118</v>
      </c>
      <c r="J27" s="84">
        <v>1.9200000000231856</v>
      </c>
      <c r="K27" s="85" t="s">
        <v>132</v>
      </c>
      <c r="L27" s="86">
        <v>7.9699999999999993E-2</v>
      </c>
      <c r="M27" s="83">
        <v>5.7400000000358317E-2</v>
      </c>
      <c r="N27" s="82">
        <v>4731.5771210000012</v>
      </c>
      <c r="O27" s="84">
        <v>108.4</v>
      </c>
      <c r="P27" s="82">
        <v>18.977409418000004</v>
      </c>
      <c r="Q27" s="83">
        <v>1.043008876265365E-4</v>
      </c>
      <c r="R27" s="83">
        <f t="shared" si="0"/>
        <v>4.0265607857999634E-4</v>
      </c>
      <c r="S27" s="83">
        <f>P27/'סכום נכסי הקרן'!$C$42</f>
        <v>3.0601940678719928E-7</v>
      </c>
    </row>
    <row r="28" spans="2:19">
      <c r="B28" s="99"/>
      <c r="C28" s="72"/>
      <c r="D28" s="72"/>
      <c r="E28" s="72"/>
      <c r="F28" s="72"/>
      <c r="G28" s="72"/>
      <c r="H28" s="72"/>
      <c r="I28" s="72"/>
      <c r="J28" s="84"/>
      <c r="K28" s="72"/>
      <c r="L28" s="72"/>
      <c r="M28" s="83"/>
      <c r="N28" s="82"/>
      <c r="O28" s="84"/>
      <c r="P28" s="72"/>
      <c r="Q28" s="72"/>
      <c r="R28" s="83"/>
      <c r="S28" s="72"/>
    </row>
    <row r="29" spans="2:19">
      <c r="B29" s="96" t="s">
        <v>200</v>
      </c>
      <c r="C29" s="72"/>
      <c r="D29" s="72"/>
      <c r="E29" s="72"/>
      <c r="F29" s="72"/>
      <c r="G29" s="72"/>
      <c r="H29" s="72"/>
      <c r="I29" s="72"/>
      <c r="J29" s="84">
        <v>12.345112394236502</v>
      </c>
      <c r="K29" s="72"/>
      <c r="L29" s="72"/>
      <c r="M29" s="83">
        <v>5.9643359037091129E-2</v>
      </c>
      <c r="N29" s="82"/>
      <c r="O29" s="84"/>
      <c r="P29" s="82">
        <v>671.99987857600001</v>
      </c>
      <c r="Q29" s="72"/>
      <c r="R29" s="83">
        <f t="shared" si="0"/>
        <v>1.4258259910701884E-2</v>
      </c>
      <c r="S29" s="83">
        <f>P29/'סכום נכסי הקרן'!$C$42</f>
        <v>1.0836305402561634E-5</v>
      </c>
    </row>
    <row r="30" spans="2:19">
      <c r="B30" s="97" t="s">
        <v>68</v>
      </c>
      <c r="C30" s="70"/>
      <c r="D30" s="70"/>
      <c r="E30" s="70"/>
      <c r="F30" s="70"/>
      <c r="G30" s="70"/>
      <c r="H30" s="70"/>
      <c r="I30" s="70"/>
      <c r="J30" s="81">
        <v>12.345112394236502</v>
      </c>
      <c r="K30" s="70"/>
      <c r="L30" s="70"/>
      <c r="M30" s="80">
        <v>5.9643359037091129E-2</v>
      </c>
      <c r="N30" s="79"/>
      <c r="O30" s="81"/>
      <c r="P30" s="79">
        <v>671.99987857600001</v>
      </c>
      <c r="Q30" s="70"/>
      <c r="R30" s="80">
        <f t="shared" si="0"/>
        <v>1.4258259910701884E-2</v>
      </c>
      <c r="S30" s="80">
        <f>P30/'סכום נכסי הקרן'!$C$42</f>
        <v>1.0836305402561634E-5</v>
      </c>
    </row>
    <row r="31" spans="2:19">
      <c r="B31" s="98" t="s">
        <v>2017</v>
      </c>
      <c r="C31" s="72">
        <v>4824</v>
      </c>
      <c r="D31" s="85" t="s">
        <v>1995</v>
      </c>
      <c r="E31" s="72"/>
      <c r="F31" s="85" t="s">
        <v>694</v>
      </c>
      <c r="G31" s="72" t="s">
        <v>780</v>
      </c>
      <c r="H31" s="72" t="s">
        <v>675</v>
      </c>
      <c r="I31" s="94">
        <v>42206</v>
      </c>
      <c r="J31" s="84">
        <v>14.33999999998216</v>
      </c>
      <c r="K31" s="85" t="s">
        <v>140</v>
      </c>
      <c r="L31" s="86">
        <v>4.555E-2</v>
      </c>
      <c r="M31" s="83">
        <v>6.2499999999929001E-2</v>
      </c>
      <c r="N31" s="82">
        <v>158137.90627500002</v>
      </c>
      <c r="O31" s="84">
        <v>79.8</v>
      </c>
      <c r="P31" s="82">
        <v>352.05614854200002</v>
      </c>
      <c r="Q31" s="83">
        <v>9.4932678353814117E-4</v>
      </c>
      <c r="R31" s="83">
        <f t="shared" si="0"/>
        <v>7.4698050239376665E-3</v>
      </c>
      <c r="S31" s="83">
        <f>P31/'סכום נכסי הקרן'!$C$42</f>
        <v>5.677066419319686E-6</v>
      </c>
    </row>
    <row r="32" spans="2:19">
      <c r="B32" s="98" t="s">
        <v>2018</v>
      </c>
      <c r="C32" s="72">
        <v>5168</v>
      </c>
      <c r="D32" s="85" t="s">
        <v>1995</v>
      </c>
      <c r="E32" s="72"/>
      <c r="F32" s="85" t="s">
        <v>694</v>
      </c>
      <c r="G32" s="72" t="s">
        <v>854</v>
      </c>
      <c r="H32" s="72" t="s">
        <v>2019</v>
      </c>
      <c r="I32" s="94">
        <v>42408</v>
      </c>
      <c r="J32" s="84">
        <v>10.150000000009063</v>
      </c>
      <c r="K32" s="85" t="s">
        <v>140</v>
      </c>
      <c r="L32" s="86">
        <v>3.9510000000000003E-2</v>
      </c>
      <c r="M32" s="83">
        <v>5.6500000000059378E-2</v>
      </c>
      <c r="N32" s="82">
        <v>135736.05524500003</v>
      </c>
      <c r="O32" s="84">
        <v>84.49</v>
      </c>
      <c r="P32" s="82">
        <v>319.94373003400005</v>
      </c>
      <c r="Q32" s="83">
        <v>3.4403012884396544E-4</v>
      </c>
      <c r="R32" s="83">
        <f t="shared" si="0"/>
        <v>6.7884548867642195E-3</v>
      </c>
      <c r="S32" s="83">
        <f>P32/'סכום נכסי הקרן'!$C$42</f>
        <v>5.1592389832419492E-6</v>
      </c>
    </row>
    <row r="33" spans="2:19">
      <c r="B33" s="100"/>
      <c r="C33" s="101"/>
      <c r="D33" s="101"/>
      <c r="E33" s="101"/>
      <c r="F33" s="101"/>
      <c r="G33" s="101"/>
      <c r="H33" s="101"/>
      <c r="I33" s="101"/>
      <c r="J33" s="102"/>
      <c r="K33" s="101"/>
      <c r="L33" s="101"/>
      <c r="M33" s="103"/>
      <c r="N33" s="104"/>
      <c r="O33" s="102"/>
      <c r="P33" s="101"/>
      <c r="Q33" s="101"/>
      <c r="R33" s="103"/>
      <c r="S33" s="101"/>
    </row>
    <row r="34" spans="2:19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</row>
    <row r="35" spans="2:19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</row>
    <row r="36" spans="2:19">
      <c r="B36" s="139" t="s">
        <v>224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</row>
    <row r="37" spans="2:19">
      <c r="B37" s="139" t="s">
        <v>112</v>
      </c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</row>
    <row r="38" spans="2:19">
      <c r="B38" s="139" t="s">
        <v>207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</row>
    <row r="39" spans="2:19">
      <c r="B39" s="139" t="s">
        <v>215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</row>
    <row r="40" spans="2:19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  <row r="41" spans="2:19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</row>
    <row r="42" spans="2:19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</row>
    <row r="43" spans="2:19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</row>
    <row r="44" spans="2:19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</row>
    <row r="45" spans="2:19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</row>
    <row r="46" spans="2:19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</row>
    <row r="47" spans="2:19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</row>
    <row r="48" spans="2:19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</row>
    <row r="49" spans="2:19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</row>
    <row r="50" spans="2:19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</row>
    <row r="51" spans="2:19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</row>
    <row r="52" spans="2:19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19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</row>
    <row r="54" spans="2:19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</row>
    <row r="55" spans="2:19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</row>
    <row r="56" spans="2:19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</row>
    <row r="57" spans="2:19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</row>
    <row r="58" spans="2:19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</row>
    <row r="59" spans="2:19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</row>
    <row r="60" spans="2:19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</row>
    <row r="61" spans="2:19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</row>
    <row r="62" spans="2:19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2:19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</row>
    <row r="64" spans="2:19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</row>
    <row r="65" spans="2:19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</row>
    <row r="66" spans="2:19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</row>
    <row r="67" spans="2:19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</row>
    <row r="68" spans="2:19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</row>
    <row r="69" spans="2:19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</row>
    <row r="70" spans="2:19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</row>
    <row r="71" spans="2:19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</row>
    <row r="72" spans="2:19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</row>
    <row r="73" spans="2:19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</row>
    <row r="74" spans="2:19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</row>
    <row r="75" spans="2:19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</row>
    <row r="76" spans="2:19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</row>
    <row r="77" spans="2:19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</row>
    <row r="78" spans="2:19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</row>
    <row r="79" spans="2:19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</row>
    <row r="80" spans="2:19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</row>
    <row r="81" spans="2:19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</row>
    <row r="82" spans="2:19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</row>
    <row r="83" spans="2:19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</row>
    <row r="84" spans="2:19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</row>
    <row r="85" spans="2:19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</row>
    <row r="86" spans="2:19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</row>
    <row r="87" spans="2:19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</row>
    <row r="88" spans="2:19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</row>
    <row r="89" spans="2:19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</row>
    <row r="90" spans="2:19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</row>
    <row r="91" spans="2:19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</row>
    <row r="92" spans="2:19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</row>
    <row r="93" spans="2:19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</row>
    <row r="94" spans="2:19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</row>
    <row r="95" spans="2:19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</row>
    <row r="96" spans="2:19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</row>
    <row r="97" spans="2:19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</row>
    <row r="98" spans="2:19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</row>
    <row r="99" spans="2:19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</row>
    <row r="100" spans="2:19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</row>
    <row r="101" spans="2:19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</row>
    <row r="102" spans="2:19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</row>
    <row r="103" spans="2:19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</row>
    <row r="104" spans="2:19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</row>
    <row r="105" spans="2:19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</row>
    <row r="106" spans="2:19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</row>
    <row r="107" spans="2:19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</row>
    <row r="108" spans="2:19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</row>
    <row r="109" spans="2:19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</row>
    <row r="110" spans="2:19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</row>
    <row r="111" spans="2:19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</row>
    <row r="112" spans="2:19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</row>
    <row r="113" spans="2:19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</row>
    <row r="114" spans="2:19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</row>
    <row r="115" spans="2:19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</row>
    <row r="116" spans="2:19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</row>
    <row r="117" spans="2:19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</row>
    <row r="118" spans="2:19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</row>
    <row r="119" spans="2:19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</row>
    <row r="120" spans="2:19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</row>
    <row r="121" spans="2:19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</row>
    <row r="122" spans="2:19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</row>
    <row r="123" spans="2:19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</row>
    <row r="124" spans="2:19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</row>
    <row r="125" spans="2:19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</row>
    <row r="126" spans="2:19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</row>
    <row r="127" spans="2:19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</row>
    <row r="128" spans="2:19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</row>
    <row r="129" spans="2:19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</row>
    <row r="130" spans="2:19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</row>
    <row r="131" spans="2:19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</row>
    <row r="132" spans="2:19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</row>
    <row r="133" spans="2:19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</row>
    <row r="134" spans="2:19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</row>
    <row r="135" spans="2:19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</row>
    <row r="136" spans="2:19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</row>
    <row r="137" spans="2:19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</row>
    <row r="138" spans="2:19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</row>
    <row r="139" spans="2:19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</row>
    <row r="140" spans="2:19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</row>
    <row r="141" spans="2:19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</row>
    <row r="142" spans="2:19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</row>
    <row r="143" spans="2:19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</row>
    <row r="144" spans="2:19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</row>
    <row r="145" spans="2:19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</row>
    <row r="146" spans="2:19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</row>
    <row r="147" spans="2:19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</row>
    <row r="148" spans="2:19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</row>
    <row r="149" spans="2:19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</row>
    <row r="150" spans="2:19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</row>
    <row r="151" spans="2:19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</row>
    <row r="152" spans="2:19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</row>
    <row r="153" spans="2:19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  <row r="154" spans="2:19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</row>
    <row r="155" spans="2:19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</row>
    <row r="156" spans="2:19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</row>
    <row r="157" spans="2:19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</row>
    <row r="158" spans="2:19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</row>
    <row r="159" spans="2:19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</row>
    <row r="160" spans="2:19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</row>
    <row r="161" spans="2:19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</row>
    <row r="162" spans="2:19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</row>
    <row r="163" spans="2:19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</row>
    <row r="164" spans="2:19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</row>
    <row r="165" spans="2:19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</row>
    <row r="166" spans="2:19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</row>
    <row r="167" spans="2:19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</row>
    <row r="168" spans="2:19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</row>
    <row r="169" spans="2:19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</row>
    <row r="170" spans="2:19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</row>
    <row r="171" spans="2:19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</row>
    <row r="172" spans="2:19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</row>
    <row r="173" spans="2:19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</row>
    <row r="174" spans="2:19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</row>
    <row r="175" spans="2:19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</row>
    <row r="176" spans="2:19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</row>
    <row r="177" spans="2:19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</row>
    <row r="178" spans="2:19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  <c r="S178" s="130"/>
    </row>
    <row r="179" spans="2:19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  <c r="S179" s="130"/>
    </row>
    <row r="180" spans="2:19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  <c r="S180" s="130"/>
    </row>
    <row r="181" spans="2:19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</row>
    <row r="182" spans="2:19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  <c r="S182" s="130"/>
    </row>
    <row r="183" spans="2:19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  <c r="S183" s="130"/>
    </row>
    <row r="184" spans="2:19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  <c r="S184" s="130"/>
    </row>
    <row r="185" spans="2:19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  <c r="S185" s="130"/>
    </row>
    <row r="186" spans="2:19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  <c r="S186" s="130"/>
    </row>
    <row r="187" spans="2:19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</row>
    <row r="188" spans="2:19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</row>
    <row r="189" spans="2:19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  <c r="S189" s="130"/>
    </row>
    <row r="190" spans="2:19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  <c r="S190" s="130"/>
    </row>
    <row r="191" spans="2:19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  <c r="S191" s="130"/>
    </row>
    <row r="192" spans="2:19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  <c r="S192" s="130"/>
    </row>
    <row r="193" spans="2:19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  <c r="S193" s="130"/>
    </row>
    <row r="194" spans="2:19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  <c r="S194" s="130"/>
    </row>
    <row r="195" spans="2:19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  <c r="S195" s="130"/>
    </row>
    <row r="196" spans="2:19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  <c r="S196" s="130"/>
    </row>
    <row r="197" spans="2:19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  <c r="S197" s="130"/>
    </row>
    <row r="198" spans="2:19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  <c r="S198" s="130"/>
    </row>
    <row r="199" spans="2:19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  <c r="S199" s="130"/>
    </row>
    <row r="200" spans="2:19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  <c r="S200" s="130"/>
    </row>
    <row r="201" spans="2:19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  <c r="S201" s="130"/>
    </row>
    <row r="202" spans="2:19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  <c r="S202" s="130"/>
    </row>
    <row r="203" spans="2:19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  <c r="S203" s="130"/>
    </row>
    <row r="204" spans="2:19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  <c r="S204" s="130"/>
    </row>
    <row r="205" spans="2:19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  <c r="S205" s="130"/>
    </row>
    <row r="206" spans="2:19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  <c r="S206" s="130"/>
    </row>
    <row r="207" spans="2:19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  <c r="S207" s="130"/>
    </row>
    <row r="208" spans="2:19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</row>
    <row r="209" spans="2:19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  <c r="S209" s="130"/>
    </row>
    <row r="210" spans="2:19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</row>
    <row r="211" spans="2:19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</row>
    <row r="212" spans="2:19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  <c r="S212" s="130"/>
    </row>
    <row r="213" spans="2:19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  <c r="S213" s="130"/>
    </row>
    <row r="214" spans="2:19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  <c r="S214" s="130"/>
    </row>
    <row r="215" spans="2:19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  <c r="S215" s="130"/>
    </row>
    <row r="216" spans="2:19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  <c r="S216" s="130"/>
    </row>
    <row r="217" spans="2:19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</row>
    <row r="218" spans="2:19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</row>
    <row r="219" spans="2:19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  <c r="S219" s="130"/>
    </row>
    <row r="220" spans="2:19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  <c r="S220" s="130"/>
    </row>
    <row r="221" spans="2:19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  <c r="S221" s="130"/>
    </row>
    <row r="222" spans="2:19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  <c r="S222" s="130"/>
    </row>
    <row r="223" spans="2:19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  <c r="S223" s="130"/>
    </row>
    <row r="224" spans="2:19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  <c r="S224" s="130"/>
    </row>
    <row r="225" spans="2:19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  <c r="S225" s="130"/>
    </row>
    <row r="226" spans="2:19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</row>
    <row r="227" spans="2:19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</row>
    <row r="228" spans="2:19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</row>
    <row r="229" spans="2:19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</row>
    <row r="230" spans="2:19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</row>
    <row r="231" spans="2:19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</row>
    <row r="232" spans="2:19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</row>
    <row r="233" spans="2:19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</row>
    <row r="234" spans="2:19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</row>
    <row r="235" spans="2:19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</row>
    <row r="236" spans="2:19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</row>
    <row r="237" spans="2:19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</row>
    <row r="238" spans="2:19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</row>
    <row r="239" spans="2:19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</row>
    <row r="240" spans="2:19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</row>
    <row r="241" spans="2:19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</row>
    <row r="242" spans="2:19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</row>
    <row r="243" spans="2:19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</row>
    <row r="244" spans="2:19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</row>
    <row r="245" spans="2:19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</row>
    <row r="246" spans="2:19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  <c r="S246" s="130"/>
    </row>
    <row r="247" spans="2:19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  <c r="S247" s="130"/>
    </row>
    <row r="248" spans="2:19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  <c r="S248" s="130"/>
    </row>
    <row r="249" spans="2:19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  <c r="S249" s="130"/>
    </row>
    <row r="250" spans="2:19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  <c r="S250" s="130"/>
    </row>
    <row r="251" spans="2:19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  <c r="S251" s="130"/>
    </row>
    <row r="252" spans="2:19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  <c r="S252" s="130"/>
    </row>
    <row r="253" spans="2:19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  <c r="S253" s="130"/>
    </row>
    <row r="254" spans="2:19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  <c r="S254" s="130"/>
    </row>
    <row r="255" spans="2:19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  <c r="S255" s="130"/>
    </row>
    <row r="256" spans="2:19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  <c r="S256" s="130"/>
    </row>
    <row r="257" spans="2:19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  <c r="S257" s="130"/>
    </row>
    <row r="258" spans="2:19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  <c r="S258" s="130"/>
    </row>
    <row r="259" spans="2:19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  <c r="S259" s="130"/>
    </row>
    <row r="260" spans="2:19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  <c r="S260" s="130"/>
    </row>
    <row r="261" spans="2:19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  <c r="S261" s="130"/>
    </row>
    <row r="262" spans="2:19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  <c r="S262" s="130"/>
    </row>
    <row r="263" spans="2:19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  <c r="S263" s="130"/>
    </row>
    <row r="264" spans="2:19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  <c r="S264" s="130"/>
    </row>
    <row r="265" spans="2:19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  <c r="S265" s="130"/>
    </row>
    <row r="266" spans="2:19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  <c r="S266" s="130"/>
    </row>
    <row r="267" spans="2:19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  <c r="S267" s="130"/>
    </row>
    <row r="268" spans="2:19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  <c r="S268" s="130"/>
    </row>
    <row r="269" spans="2:19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  <c r="S269" s="130"/>
    </row>
    <row r="270" spans="2:19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  <c r="S270" s="130"/>
    </row>
    <row r="271" spans="2:19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  <c r="S271" s="130"/>
    </row>
    <row r="272" spans="2:19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  <c r="S272" s="130"/>
    </row>
    <row r="273" spans="2:19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  <c r="S273" s="130"/>
    </row>
    <row r="274" spans="2:19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  <c r="S274" s="130"/>
    </row>
    <row r="275" spans="2:19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  <c r="S275" s="130"/>
    </row>
    <row r="276" spans="2:19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  <c r="S276" s="130"/>
    </row>
    <row r="277" spans="2:19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  <c r="S277" s="130"/>
    </row>
    <row r="278" spans="2:19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</row>
    <row r="279" spans="2:19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  <c r="S279" s="130"/>
    </row>
    <row r="280" spans="2:19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  <c r="S280" s="130"/>
    </row>
    <row r="281" spans="2:19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  <c r="S281" s="130"/>
    </row>
    <row r="282" spans="2:19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  <c r="S282" s="130"/>
    </row>
    <row r="283" spans="2:19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  <c r="S283" s="130"/>
    </row>
    <row r="284" spans="2:19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  <c r="S284" s="130"/>
    </row>
    <row r="285" spans="2:19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  <c r="S285" s="130"/>
    </row>
    <row r="286" spans="2:19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  <c r="S286" s="130"/>
    </row>
    <row r="287" spans="2:19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  <c r="S287" s="130"/>
    </row>
    <row r="288" spans="2:19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  <c r="S288" s="130"/>
    </row>
    <row r="289" spans="2:19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  <c r="S289" s="130"/>
    </row>
    <row r="290" spans="2:19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  <c r="S290" s="130"/>
    </row>
    <row r="291" spans="2:19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  <c r="S291" s="130"/>
    </row>
    <row r="292" spans="2:19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</row>
    <row r="293" spans="2:19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  <c r="S293" s="130"/>
    </row>
    <row r="294" spans="2:19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  <c r="S294" s="130"/>
    </row>
    <row r="295" spans="2:19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  <c r="S295" s="130"/>
    </row>
    <row r="296" spans="2:19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  <c r="S296" s="130"/>
    </row>
    <row r="297" spans="2:19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</row>
    <row r="298" spans="2:19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  <c r="S298" s="130"/>
    </row>
    <row r="299" spans="2:19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  <c r="S299" s="130"/>
    </row>
    <row r="300" spans="2:19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  <c r="S300" s="130"/>
    </row>
    <row r="301" spans="2:19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</row>
    <row r="302" spans="2:19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  <c r="S302" s="130"/>
    </row>
    <row r="303" spans="2:19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  <c r="S303" s="130"/>
    </row>
    <row r="304" spans="2:19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</row>
    <row r="305" spans="2:19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  <c r="S305" s="130"/>
    </row>
    <row r="306" spans="2:19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  <c r="S306" s="130"/>
    </row>
    <row r="307" spans="2:19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  <c r="S307" s="130"/>
    </row>
    <row r="308" spans="2:19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  <c r="S308" s="130"/>
    </row>
    <row r="309" spans="2:19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  <c r="S309" s="130"/>
    </row>
    <row r="310" spans="2:19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  <c r="S310" s="130"/>
    </row>
    <row r="311" spans="2:19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  <c r="S311" s="130"/>
    </row>
    <row r="312" spans="2:19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  <c r="S312" s="130"/>
    </row>
    <row r="313" spans="2:19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  <c r="S313" s="130"/>
    </row>
    <row r="314" spans="2:19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  <c r="S314" s="130"/>
    </row>
    <row r="315" spans="2:19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  <c r="S315" s="130"/>
    </row>
    <row r="316" spans="2:19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  <c r="S316" s="130"/>
    </row>
    <row r="317" spans="2:19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  <c r="S317" s="130"/>
    </row>
    <row r="318" spans="2:19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  <c r="S318" s="130"/>
    </row>
    <row r="319" spans="2:19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  <c r="S319" s="130"/>
    </row>
    <row r="320" spans="2:19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  <c r="S320" s="130"/>
    </row>
    <row r="321" spans="2:19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  <c r="S321" s="130"/>
    </row>
    <row r="322" spans="2:19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  <c r="S322" s="130"/>
    </row>
    <row r="323" spans="2:19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  <c r="S323" s="130"/>
    </row>
    <row r="324" spans="2:19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</row>
    <row r="325" spans="2:19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</row>
    <row r="326" spans="2:19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  <c r="S326" s="130"/>
    </row>
    <row r="327" spans="2:19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  <c r="S327" s="130"/>
    </row>
    <row r="328" spans="2:19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  <c r="S328" s="130"/>
    </row>
    <row r="329" spans="2:19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</row>
    <row r="330" spans="2:19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</row>
    <row r="331" spans="2:19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  <c r="S331" s="130"/>
    </row>
    <row r="332" spans="2:19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  <c r="S332" s="130"/>
    </row>
    <row r="333" spans="2:19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</row>
    <row r="334" spans="2:19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</row>
    <row r="335" spans="2:19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</row>
    <row r="336" spans="2:19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</row>
    <row r="337" spans="2:19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</row>
    <row r="338" spans="2:19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</row>
    <row r="339" spans="2:19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</row>
    <row r="340" spans="2:19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  <c r="S340" s="130"/>
    </row>
    <row r="341" spans="2:19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  <c r="S341" s="130"/>
    </row>
    <row r="342" spans="2:19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</row>
    <row r="343" spans="2:19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</row>
    <row r="344" spans="2:19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</row>
    <row r="345" spans="2:19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</row>
    <row r="346" spans="2:19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</row>
    <row r="347" spans="2:19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</row>
    <row r="348" spans="2:19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</row>
    <row r="349" spans="2:19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</row>
    <row r="350" spans="2:19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</row>
    <row r="351" spans="2:19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</row>
    <row r="352" spans="2:19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  <c r="S352" s="130"/>
    </row>
    <row r="353" spans="2:19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  <c r="S353" s="130"/>
    </row>
    <row r="354" spans="2:19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  <c r="S354" s="130"/>
    </row>
    <row r="355" spans="2:19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  <c r="S355" s="130"/>
    </row>
    <row r="356" spans="2:19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  <c r="S356" s="130"/>
    </row>
    <row r="357" spans="2:19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  <c r="S357" s="130"/>
    </row>
    <row r="358" spans="2:19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</row>
    <row r="359" spans="2:19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</row>
    <row r="360" spans="2:19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</row>
    <row r="361" spans="2:19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</row>
    <row r="362" spans="2:19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  <c r="S362" s="130"/>
    </row>
    <row r="363" spans="2:19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  <c r="S363" s="130"/>
    </row>
    <row r="364" spans="2:19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  <c r="S364" s="130"/>
    </row>
    <row r="365" spans="2:19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  <c r="S365" s="130"/>
    </row>
    <row r="366" spans="2:19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  <c r="S366" s="130"/>
    </row>
    <row r="367" spans="2:19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</row>
    <row r="368" spans="2:19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</row>
    <row r="369" spans="2:19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</row>
    <row r="370" spans="2:19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</row>
    <row r="371" spans="2:19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</row>
    <row r="372" spans="2:19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</row>
    <row r="373" spans="2:19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  <c r="S373" s="130"/>
    </row>
    <row r="374" spans="2:19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  <c r="S374" s="130"/>
    </row>
    <row r="375" spans="2:19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  <c r="S375" s="130"/>
    </row>
    <row r="376" spans="2:19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  <c r="S376" s="130"/>
    </row>
    <row r="377" spans="2:19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  <c r="S377" s="130"/>
    </row>
    <row r="378" spans="2:19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  <c r="S378" s="130"/>
    </row>
    <row r="379" spans="2:19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  <c r="S379" s="130"/>
    </row>
    <row r="380" spans="2:19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  <c r="S380" s="130"/>
    </row>
    <row r="381" spans="2:19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  <c r="S381" s="130"/>
    </row>
    <row r="382" spans="2:19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  <c r="S382" s="130"/>
    </row>
    <row r="383" spans="2:19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</row>
    <row r="384" spans="2:19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</row>
    <row r="385" spans="2:19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</row>
    <row r="386" spans="2:19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</row>
    <row r="387" spans="2:19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</row>
    <row r="388" spans="2:19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</row>
    <row r="389" spans="2:19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  <c r="S389" s="130"/>
    </row>
    <row r="390" spans="2:19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</row>
    <row r="391" spans="2:19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  <c r="S391" s="130"/>
    </row>
    <row r="392" spans="2:19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</row>
    <row r="393" spans="2:19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  <c r="S393" s="130"/>
    </row>
    <row r="394" spans="2:19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  <c r="S394" s="130"/>
    </row>
    <row r="395" spans="2:19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  <c r="S395" s="130"/>
    </row>
    <row r="396" spans="2:19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  <c r="S396" s="130"/>
    </row>
    <row r="397" spans="2:19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  <c r="S397" s="130"/>
    </row>
    <row r="398" spans="2:19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  <c r="S398" s="130"/>
    </row>
    <row r="399" spans="2:19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  <c r="S399" s="130"/>
    </row>
    <row r="400" spans="2:19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  <c r="S400" s="130"/>
    </row>
    <row r="401" spans="2:19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  <c r="S401" s="130"/>
    </row>
    <row r="402" spans="2:19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</row>
    <row r="403" spans="2:19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  <c r="S403" s="130"/>
    </row>
    <row r="404" spans="2:19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  <c r="S404" s="130"/>
    </row>
    <row r="405" spans="2:19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  <c r="S405" s="130"/>
    </row>
    <row r="406" spans="2:19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  <c r="S406" s="130"/>
    </row>
    <row r="407" spans="2:19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  <c r="S407" s="130"/>
    </row>
    <row r="408" spans="2:19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  <c r="S408" s="130"/>
    </row>
    <row r="409" spans="2:19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  <c r="S409" s="130"/>
    </row>
    <row r="410" spans="2:19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  <c r="S410" s="130"/>
    </row>
    <row r="411" spans="2:19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  <c r="S411" s="130"/>
    </row>
    <row r="412" spans="2:19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  <c r="S412" s="130"/>
    </row>
    <row r="413" spans="2:19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  <c r="S413" s="130"/>
    </row>
    <row r="414" spans="2:19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  <c r="S414" s="130"/>
    </row>
    <row r="415" spans="2:19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  <c r="S415" s="130"/>
    </row>
    <row r="416" spans="2:19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  <c r="S416" s="130"/>
    </row>
    <row r="417" spans="2:19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  <c r="S417" s="130"/>
    </row>
    <row r="418" spans="2:19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  <c r="S418" s="130"/>
    </row>
    <row r="419" spans="2:19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  <c r="S419" s="130"/>
    </row>
    <row r="420" spans="2:19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  <c r="S420" s="130"/>
    </row>
    <row r="421" spans="2:19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  <c r="S421" s="130"/>
    </row>
    <row r="422" spans="2:19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  <c r="S422" s="130"/>
    </row>
    <row r="423" spans="2:19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  <c r="S423" s="130"/>
    </row>
    <row r="424" spans="2:19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  <c r="S424" s="130"/>
    </row>
    <row r="425" spans="2:19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  <c r="S425" s="130"/>
    </row>
    <row r="426" spans="2:19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  <c r="S426" s="130"/>
    </row>
    <row r="427" spans="2:19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  <c r="S427" s="130"/>
    </row>
    <row r="428" spans="2:19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</row>
    <row r="429" spans="2:19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  <c r="S429" s="130"/>
    </row>
    <row r="430" spans="2:19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  <c r="S430" s="130"/>
    </row>
    <row r="431" spans="2:19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  <c r="S431" s="130"/>
    </row>
    <row r="432" spans="2:19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  <c r="S432" s="130"/>
    </row>
    <row r="433" spans="2:19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  <c r="S433" s="130"/>
    </row>
    <row r="434" spans="2:19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  <c r="S434" s="130"/>
    </row>
    <row r="435" spans="2:19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  <c r="S435" s="130"/>
    </row>
    <row r="436" spans="2:19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</row>
    <row r="437" spans="2:19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  <c r="S437" s="130"/>
    </row>
    <row r="438" spans="2:19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  <c r="S438" s="130"/>
    </row>
    <row r="439" spans="2:19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  <c r="S439" s="130"/>
    </row>
    <row r="440" spans="2:19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  <c r="S440" s="130"/>
    </row>
    <row r="441" spans="2:19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  <c r="S441" s="130"/>
    </row>
    <row r="442" spans="2:19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  <c r="S442" s="130"/>
    </row>
    <row r="443" spans="2:19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  <c r="S443" s="130"/>
    </row>
    <row r="444" spans="2:19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  <c r="S444" s="130"/>
    </row>
    <row r="445" spans="2:19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  <c r="S445" s="130"/>
    </row>
    <row r="446" spans="2:19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  <c r="S446" s="130"/>
    </row>
    <row r="447" spans="2:19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  <c r="S447" s="130"/>
    </row>
    <row r="448" spans="2:19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  <c r="S448" s="130"/>
    </row>
    <row r="449" spans="2:19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  <c r="S449" s="130"/>
    </row>
    <row r="450" spans="2:19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  <c r="S450" s="130"/>
    </row>
    <row r="451" spans="2:19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  <c r="S451" s="130"/>
    </row>
    <row r="452" spans="2:19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  <c r="S452" s="130"/>
    </row>
    <row r="453" spans="2:19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  <c r="S453" s="130"/>
    </row>
    <row r="454" spans="2:19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  <c r="S454" s="130"/>
    </row>
    <row r="455" spans="2:19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  <c r="S455" s="130"/>
    </row>
    <row r="456" spans="2:19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  <c r="S456" s="130"/>
    </row>
    <row r="457" spans="2:19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  <c r="S457" s="130"/>
    </row>
    <row r="458" spans="2:19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  <c r="S458" s="130"/>
    </row>
    <row r="459" spans="2:19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  <c r="S459" s="130"/>
    </row>
    <row r="460" spans="2:19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  <c r="S460" s="130"/>
    </row>
    <row r="461" spans="2:19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</row>
    <row r="462" spans="2:19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</row>
    <row r="463" spans="2:19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  <c r="S463" s="130"/>
    </row>
    <row r="464" spans="2:19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  <c r="S464" s="130"/>
    </row>
    <row r="465" spans="2:19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</row>
    <row r="466" spans="2:19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  <c r="S466" s="130"/>
    </row>
    <row r="467" spans="2:19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  <c r="S467" s="130"/>
    </row>
    <row r="468" spans="2:19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  <c r="S468" s="130"/>
    </row>
    <row r="469" spans="2:19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  <c r="S469" s="130"/>
    </row>
    <row r="470" spans="2:19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  <c r="S470" s="130"/>
    </row>
    <row r="471" spans="2:19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  <c r="S471" s="130"/>
    </row>
    <row r="472" spans="2:19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  <c r="S472" s="130"/>
    </row>
    <row r="473" spans="2:19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  <c r="S473" s="130"/>
    </row>
    <row r="474" spans="2:19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  <c r="S474" s="130"/>
    </row>
    <row r="475" spans="2:19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  <c r="S475" s="130"/>
    </row>
    <row r="476" spans="2:19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  <c r="S476" s="130"/>
    </row>
    <row r="477" spans="2:19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  <c r="S477" s="130"/>
    </row>
    <row r="478" spans="2:19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  <c r="S478" s="130"/>
    </row>
    <row r="479" spans="2:19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  <c r="S479" s="130"/>
    </row>
    <row r="480" spans="2:19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  <c r="S480" s="130"/>
    </row>
    <row r="481" spans="2:19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  <c r="S481" s="130"/>
    </row>
    <row r="482" spans="2:19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  <c r="S482" s="130"/>
    </row>
    <row r="483" spans="2:19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  <c r="S483" s="130"/>
    </row>
    <row r="484" spans="2:19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  <c r="S484" s="130"/>
    </row>
    <row r="485" spans="2:19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  <c r="S485" s="130"/>
    </row>
    <row r="486" spans="2:19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  <c r="S486" s="130"/>
    </row>
    <row r="487" spans="2:19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  <c r="S487" s="130"/>
    </row>
    <row r="488" spans="2:19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  <c r="S488" s="130"/>
    </row>
    <row r="489" spans="2:19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  <c r="S489" s="130"/>
    </row>
    <row r="490" spans="2:19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  <c r="S490" s="130"/>
    </row>
    <row r="491" spans="2:19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  <c r="S491" s="130"/>
    </row>
    <row r="492" spans="2:19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  <c r="S492" s="130"/>
    </row>
    <row r="493" spans="2:19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  <c r="S493" s="130"/>
    </row>
    <row r="494" spans="2:19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  <c r="S494" s="130"/>
    </row>
    <row r="495" spans="2:19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  <c r="S495" s="130"/>
    </row>
    <row r="496" spans="2:19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  <c r="S496" s="130"/>
    </row>
    <row r="497" spans="2:19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  <c r="S497" s="130"/>
    </row>
    <row r="498" spans="2:19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  <c r="S498" s="130"/>
    </row>
    <row r="499" spans="2:19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  <c r="S499" s="130"/>
    </row>
    <row r="500" spans="2:19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  <c r="S500" s="130"/>
    </row>
    <row r="501" spans="2:19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  <c r="S501" s="130"/>
    </row>
    <row r="502" spans="2:19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  <c r="S502" s="130"/>
    </row>
    <row r="503" spans="2:19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</row>
    <row r="504" spans="2:19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</row>
    <row r="505" spans="2:19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</row>
    <row r="506" spans="2:19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</row>
    <row r="507" spans="2:19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</row>
    <row r="508" spans="2:19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</row>
    <row r="509" spans="2:19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</row>
    <row r="510" spans="2:19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</row>
    <row r="511" spans="2:19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</row>
    <row r="512" spans="2:19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</row>
    <row r="513" spans="2:19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</row>
    <row r="514" spans="2:19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</row>
    <row r="515" spans="2:19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</row>
    <row r="516" spans="2:19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</row>
    <row r="517" spans="2:19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</row>
    <row r="518" spans="2:19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</row>
    <row r="519" spans="2:19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</row>
    <row r="520" spans="2:19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</row>
    <row r="521" spans="2:19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</row>
    <row r="522" spans="2:19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</row>
    <row r="523" spans="2:19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</row>
    <row r="524" spans="2:19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</row>
    <row r="525" spans="2:19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</row>
    <row r="526" spans="2:19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</row>
    <row r="527" spans="2:19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  <c r="S527" s="130"/>
    </row>
    <row r="528" spans="2:19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  <c r="S528" s="130"/>
    </row>
    <row r="529" spans="2:19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  <c r="S529" s="130"/>
    </row>
    <row r="530" spans="2:19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  <c r="S530" s="130"/>
    </row>
    <row r="531" spans="2:19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  <c r="S531" s="130"/>
    </row>
    <row r="532" spans="2:19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  <c r="S532" s="130"/>
    </row>
    <row r="533" spans="2:19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  <c r="S533" s="130"/>
    </row>
    <row r="534" spans="2:19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  <c r="S534" s="130"/>
    </row>
    <row r="535" spans="2:19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  <c r="S535" s="130"/>
    </row>
    <row r="536" spans="2:19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  <c r="S536" s="130"/>
    </row>
    <row r="537" spans="2:19">
      <c r="B537" s="129"/>
      <c r="C537" s="129"/>
      <c r="D537" s="129"/>
      <c r="E537" s="129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  <c r="S537" s="130"/>
    </row>
    <row r="538" spans="2:19">
      <c r="B538" s="129"/>
      <c r="C538" s="129"/>
      <c r="D538" s="129"/>
      <c r="E538" s="129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  <c r="S538" s="130"/>
    </row>
    <row r="539" spans="2:19">
      <c r="B539" s="129"/>
      <c r="C539" s="129"/>
      <c r="D539" s="129"/>
      <c r="E539" s="129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</row>
    <row r="540" spans="2:19">
      <c r="B540" s="141"/>
      <c r="C540" s="129"/>
      <c r="D540" s="129"/>
      <c r="E540" s="129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  <c r="S540" s="130"/>
    </row>
    <row r="541" spans="2:19">
      <c r="B541" s="141"/>
      <c r="C541" s="129"/>
      <c r="D541" s="129"/>
      <c r="E541" s="129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</row>
    <row r="542" spans="2:19">
      <c r="B542" s="140"/>
      <c r="C542" s="129"/>
      <c r="D542" s="129"/>
      <c r="E542" s="129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  <c r="S542" s="130"/>
    </row>
    <row r="543" spans="2:19">
      <c r="B543" s="129"/>
      <c r="C543" s="129"/>
      <c r="D543" s="129"/>
      <c r="E543" s="129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  <c r="S543" s="130"/>
    </row>
    <row r="544" spans="2:19">
      <c r="B544" s="129"/>
      <c r="C544" s="129"/>
      <c r="D544" s="129"/>
      <c r="E544" s="129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</row>
    <row r="545" spans="2:19">
      <c r="B545" s="129"/>
      <c r="C545" s="129"/>
      <c r="D545" s="129"/>
      <c r="E545" s="129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  <c r="S545" s="130"/>
    </row>
    <row r="546" spans="2:19">
      <c r="B546" s="129"/>
      <c r="C546" s="129"/>
      <c r="D546" s="129"/>
      <c r="E546" s="129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  <c r="S546" s="130"/>
    </row>
    <row r="547" spans="2:19">
      <c r="B547" s="129"/>
      <c r="C547" s="129"/>
      <c r="D547" s="129"/>
      <c r="E547" s="129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  <c r="S547" s="130"/>
    </row>
    <row r="548" spans="2:19">
      <c r="B548" s="129"/>
      <c r="C548" s="129"/>
      <c r="D548" s="129"/>
      <c r="E548" s="129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  <c r="S548" s="130"/>
    </row>
    <row r="549" spans="2:19">
      <c r="B549" s="129"/>
      <c r="C549" s="129"/>
      <c r="D549" s="129"/>
      <c r="E549" s="129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  <c r="S549" s="130"/>
    </row>
    <row r="550" spans="2:19">
      <c r="B550" s="129"/>
      <c r="C550" s="129"/>
      <c r="D550" s="129"/>
      <c r="E550" s="129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  <c r="S550" s="130"/>
    </row>
    <row r="551" spans="2:19">
      <c r="B551" s="129"/>
      <c r="C551" s="129"/>
      <c r="D551" s="129"/>
      <c r="E551" s="129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  <c r="S551" s="130"/>
    </row>
    <row r="552" spans="2:19">
      <c r="B552" s="129"/>
      <c r="C552" s="129"/>
      <c r="D552" s="129"/>
      <c r="E552" s="129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  <c r="S552" s="130"/>
    </row>
    <row r="553" spans="2:19">
      <c r="B553" s="129"/>
      <c r="C553" s="129"/>
      <c r="D553" s="129"/>
      <c r="E553" s="129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  <c r="S553" s="130"/>
    </row>
    <row r="554" spans="2:19">
      <c r="B554" s="129"/>
      <c r="C554" s="129"/>
      <c r="D554" s="129"/>
      <c r="E554" s="129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  <c r="S554" s="130"/>
    </row>
    <row r="555" spans="2:19">
      <c r="B555" s="129"/>
      <c r="C555" s="129"/>
      <c r="D555" s="129"/>
      <c r="E555" s="129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  <c r="S555" s="130"/>
    </row>
    <row r="556" spans="2:19">
      <c r="B556" s="129"/>
      <c r="C556" s="129"/>
      <c r="D556" s="129"/>
      <c r="E556" s="129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  <c r="S556" s="130"/>
    </row>
    <row r="557" spans="2:19">
      <c r="B557" s="129"/>
      <c r="C557" s="129"/>
      <c r="D557" s="129"/>
      <c r="E557" s="129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  <c r="S557" s="130"/>
    </row>
    <row r="558" spans="2:19">
      <c r="B558" s="129"/>
      <c r="C558" s="129"/>
      <c r="D558" s="129"/>
      <c r="E558" s="129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  <c r="S558" s="130"/>
    </row>
    <row r="559" spans="2:19">
      <c r="B559" s="129"/>
      <c r="C559" s="129"/>
      <c r="D559" s="129"/>
      <c r="E559" s="129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  <c r="S559" s="130"/>
    </row>
    <row r="560" spans="2:19">
      <c r="B560" s="129"/>
      <c r="C560" s="129"/>
      <c r="D560" s="129"/>
      <c r="E560" s="129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  <c r="S560" s="130"/>
    </row>
    <row r="561" spans="2:19">
      <c r="B561" s="129"/>
      <c r="C561" s="129"/>
      <c r="D561" s="129"/>
      <c r="E561" s="129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  <c r="S561" s="130"/>
    </row>
    <row r="562" spans="2:19">
      <c r="B562" s="129"/>
      <c r="C562" s="129"/>
      <c r="D562" s="129"/>
      <c r="E562" s="129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  <c r="S562" s="130"/>
    </row>
    <row r="563" spans="2:19">
      <c r="B563" s="129"/>
      <c r="C563" s="129"/>
      <c r="D563" s="129"/>
      <c r="E563" s="129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  <c r="S563" s="130"/>
    </row>
    <row r="564" spans="2:19">
      <c r="B564" s="129"/>
      <c r="C564" s="129"/>
      <c r="D564" s="129"/>
      <c r="E564" s="129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  <c r="S564" s="130"/>
    </row>
    <row r="565" spans="2:19">
      <c r="B565" s="129"/>
      <c r="C565" s="129"/>
      <c r="D565" s="129"/>
      <c r="E565" s="129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  <c r="S565" s="130"/>
    </row>
    <row r="566" spans="2:19">
      <c r="B566" s="129"/>
      <c r="C566" s="129"/>
      <c r="D566" s="129"/>
      <c r="E566" s="129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  <c r="S566" s="130"/>
    </row>
    <row r="567" spans="2:19">
      <c r="B567" s="129"/>
      <c r="C567" s="129"/>
      <c r="D567" s="129"/>
      <c r="E567" s="129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  <c r="S567" s="130"/>
    </row>
    <row r="568" spans="2:19">
      <c r="B568" s="129"/>
      <c r="C568" s="129"/>
      <c r="D568" s="129"/>
      <c r="E568" s="129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  <c r="S568" s="130"/>
    </row>
    <row r="569" spans="2:19">
      <c r="B569" s="129"/>
      <c r="C569" s="129"/>
      <c r="D569" s="129"/>
      <c r="E569" s="129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  <c r="S569" s="130"/>
    </row>
    <row r="570" spans="2:19">
      <c r="B570" s="129"/>
      <c r="C570" s="129"/>
      <c r="D570" s="129"/>
      <c r="E570" s="129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  <c r="S570" s="130"/>
    </row>
    <row r="571" spans="2:19">
      <c r="B571" s="129"/>
      <c r="C571" s="129"/>
      <c r="D571" s="129"/>
      <c r="E571" s="129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  <c r="S571" s="130"/>
    </row>
    <row r="572" spans="2:19">
      <c r="B572" s="129"/>
      <c r="C572" s="129"/>
      <c r="D572" s="129"/>
      <c r="E572" s="129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  <c r="S572" s="130"/>
    </row>
    <row r="573" spans="2:19">
      <c r="B573" s="129"/>
      <c r="C573" s="129"/>
      <c r="D573" s="129"/>
      <c r="E573" s="129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  <c r="S573" s="130"/>
    </row>
    <row r="574" spans="2:19">
      <c r="B574" s="129"/>
      <c r="C574" s="129"/>
      <c r="D574" s="129"/>
      <c r="E574" s="129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  <c r="S574" s="130"/>
    </row>
    <row r="575" spans="2:19">
      <c r="B575" s="129"/>
      <c r="C575" s="129"/>
      <c r="D575" s="129"/>
      <c r="E575" s="129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</row>
    <row r="576" spans="2:19">
      <c r="B576" s="129"/>
      <c r="C576" s="129"/>
      <c r="D576" s="129"/>
      <c r="E576" s="129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</row>
    <row r="577" spans="2:19">
      <c r="B577" s="129"/>
      <c r="C577" s="129"/>
      <c r="D577" s="129"/>
      <c r="E577" s="129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  <c r="S577" s="130"/>
    </row>
    <row r="578" spans="2:19">
      <c r="B578" s="129"/>
      <c r="C578" s="129"/>
      <c r="D578" s="129"/>
      <c r="E578" s="129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  <c r="S578" s="130"/>
    </row>
    <row r="579" spans="2:19">
      <c r="B579" s="129"/>
      <c r="C579" s="129"/>
      <c r="D579" s="129"/>
      <c r="E579" s="129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  <c r="S579" s="130"/>
    </row>
    <row r="580" spans="2:19">
      <c r="B580" s="129"/>
      <c r="C580" s="129"/>
      <c r="D580" s="129"/>
      <c r="E580" s="129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</row>
    <row r="581" spans="2:19">
      <c r="B581" s="129"/>
      <c r="C581" s="129"/>
      <c r="D581" s="129"/>
      <c r="E581" s="129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</row>
    <row r="582" spans="2:19">
      <c r="B582" s="129"/>
      <c r="C582" s="129"/>
      <c r="D582" s="129"/>
      <c r="E582" s="129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</row>
    <row r="583" spans="2:19">
      <c r="B583" s="129"/>
      <c r="C583" s="129"/>
      <c r="D583" s="129"/>
      <c r="E583" s="129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</row>
    <row r="584" spans="2:19">
      <c r="B584" s="129"/>
      <c r="C584" s="129"/>
      <c r="D584" s="129"/>
      <c r="E584" s="129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</row>
    <row r="585" spans="2:19">
      <c r="B585" s="129"/>
      <c r="C585" s="129"/>
      <c r="D585" s="129"/>
      <c r="E585" s="129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</row>
    <row r="586" spans="2:19">
      <c r="B586" s="129"/>
      <c r="C586" s="129"/>
      <c r="D586" s="129"/>
      <c r="E586" s="129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</row>
    <row r="587" spans="2:19">
      <c r="B587" s="129"/>
      <c r="C587" s="129"/>
      <c r="D587" s="129"/>
      <c r="E587" s="129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</row>
    <row r="588" spans="2:19">
      <c r="B588" s="129"/>
      <c r="C588" s="129"/>
      <c r="D588" s="129"/>
      <c r="E588" s="129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</row>
    <row r="589" spans="2:19">
      <c r="B589" s="129"/>
      <c r="C589" s="129"/>
      <c r="D589" s="129"/>
      <c r="E589" s="129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</row>
    <row r="590" spans="2:19">
      <c r="B590" s="129"/>
      <c r="C590" s="129"/>
      <c r="D590" s="129"/>
      <c r="E590" s="129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</row>
    <row r="591" spans="2:19">
      <c r="B591" s="129"/>
      <c r="C591" s="129"/>
      <c r="D591" s="129"/>
      <c r="E591" s="129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  <c r="S591" s="130"/>
    </row>
    <row r="592" spans="2:19">
      <c r="B592" s="129"/>
      <c r="C592" s="129"/>
      <c r="D592" s="129"/>
      <c r="E592" s="129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</row>
    <row r="593" spans="2:19">
      <c r="B593" s="129"/>
      <c r="C593" s="129"/>
      <c r="D593" s="129"/>
      <c r="E593" s="129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</row>
    <row r="594" spans="2:19">
      <c r="B594" s="129"/>
      <c r="C594" s="129"/>
      <c r="D594" s="129"/>
      <c r="E594" s="129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</row>
    <row r="595" spans="2:19">
      <c r="B595" s="129"/>
      <c r="C595" s="129"/>
      <c r="D595" s="129"/>
      <c r="E595" s="129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</row>
    <row r="596" spans="2:19">
      <c r="B596" s="129"/>
      <c r="C596" s="129"/>
      <c r="D596" s="129"/>
      <c r="E596" s="129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  <c r="S596" s="130"/>
    </row>
    <row r="597" spans="2:19">
      <c r="B597" s="129"/>
      <c r="C597" s="129"/>
      <c r="D597" s="129"/>
      <c r="E597" s="129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  <c r="S597" s="130"/>
    </row>
    <row r="598" spans="2:19">
      <c r="B598" s="129"/>
      <c r="C598" s="129"/>
      <c r="D598" s="129"/>
      <c r="E598" s="129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  <c r="S598" s="130"/>
    </row>
    <row r="599" spans="2:19">
      <c r="B599" s="129"/>
      <c r="C599" s="129"/>
      <c r="D599" s="129"/>
      <c r="E599" s="129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  <c r="S599" s="130"/>
    </row>
    <row r="600" spans="2:19">
      <c r="B600" s="129"/>
      <c r="C600" s="129"/>
      <c r="D600" s="129"/>
      <c r="E600" s="129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  <c r="S600" s="130"/>
    </row>
    <row r="601" spans="2:19">
      <c r="B601" s="129"/>
      <c r="C601" s="129"/>
      <c r="D601" s="129"/>
      <c r="E601" s="129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  <c r="S601" s="130"/>
    </row>
    <row r="602" spans="2:19">
      <c r="B602" s="129"/>
      <c r="C602" s="129"/>
      <c r="D602" s="129"/>
      <c r="E602" s="129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  <c r="S602" s="130"/>
    </row>
    <row r="603" spans="2:19">
      <c r="B603" s="129"/>
      <c r="C603" s="129"/>
      <c r="D603" s="129"/>
      <c r="E603" s="129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  <c r="S603" s="130"/>
    </row>
    <row r="604" spans="2:19">
      <c r="B604" s="129"/>
      <c r="C604" s="129"/>
      <c r="D604" s="129"/>
      <c r="E604" s="129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  <c r="S604" s="130"/>
    </row>
    <row r="605" spans="2:19">
      <c r="B605" s="129"/>
      <c r="C605" s="129"/>
      <c r="D605" s="129"/>
      <c r="E605" s="129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  <c r="S605" s="130"/>
    </row>
    <row r="606" spans="2:19">
      <c r="B606" s="129"/>
      <c r="C606" s="129"/>
      <c r="D606" s="129"/>
      <c r="E606" s="129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  <c r="S606" s="130"/>
    </row>
    <row r="607" spans="2:19">
      <c r="B607" s="129"/>
      <c r="C607" s="129"/>
      <c r="D607" s="129"/>
      <c r="E607" s="129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  <c r="S607" s="130"/>
    </row>
    <row r="608" spans="2:19">
      <c r="B608" s="129"/>
      <c r="C608" s="129"/>
      <c r="D608" s="129"/>
      <c r="E608" s="129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  <c r="S608" s="130"/>
    </row>
    <row r="609" spans="2:19">
      <c r="B609" s="129"/>
      <c r="C609" s="129"/>
      <c r="D609" s="129"/>
      <c r="E609" s="129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</row>
    <row r="610" spans="2:19">
      <c r="B610" s="129"/>
      <c r="C610" s="129"/>
      <c r="D610" s="129"/>
      <c r="E610" s="129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</row>
    <row r="611" spans="2:19">
      <c r="B611" s="129"/>
      <c r="C611" s="129"/>
      <c r="D611" s="129"/>
      <c r="E611" s="129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</row>
    <row r="612" spans="2:19">
      <c r="B612" s="129"/>
      <c r="C612" s="129"/>
      <c r="D612" s="129"/>
      <c r="E612" s="129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</row>
    <row r="613" spans="2:19">
      <c r="B613" s="129"/>
      <c r="C613" s="129"/>
      <c r="D613" s="129"/>
      <c r="E613" s="129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</row>
    <row r="614" spans="2:19">
      <c r="B614" s="129"/>
      <c r="C614" s="129"/>
      <c r="D614" s="129"/>
      <c r="E614" s="129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</row>
    <row r="615" spans="2:19">
      <c r="B615" s="129"/>
      <c r="C615" s="129"/>
      <c r="D615" s="129"/>
      <c r="E615" s="129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</row>
    <row r="616" spans="2:19">
      <c r="B616" s="129"/>
      <c r="C616" s="129"/>
      <c r="D616" s="129"/>
      <c r="E616" s="129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</row>
    <row r="617" spans="2:19">
      <c r="B617" s="129"/>
      <c r="C617" s="129"/>
      <c r="D617" s="129"/>
      <c r="E617" s="129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</row>
    <row r="618" spans="2:19">
      <c r="B618" s="129"/>
      <c r="C618" s="129"/>
      <c r="D618" s="129"/>
      <c r="E618" s="129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  <c r="S618" s="130"/>
    </row>
    <row r="619" spans="2:19">
      <c r="B619" s="129"/>
      <c r="C619" s="129"/>
      <c r="D619" s="129"/>
      <c r="E619" s="129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  <c r="S619" s="130"/>
    </row>
    <row r="620" spans="2:19">
      <c r="B620" s="129"/>
      <c r="C620" s="129"/>
      <c r="D620" s="129"/>
      <c r="E620" s="129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  <c r="S620" s="130"/>
    </row>
    <row r="621" spans="2:19">
      <c r="B621" s="129"/>
      <c r="C621" s="129"/>
      <c r="D621" s="129"/>
      <c r="E621" s="129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  <c r="S621" s="130"/>
    </row>
    <row r="622" spans="2:19">
      <c r="B622" s="129"/>
      <c r="C622" s="129"/>
      <c r="D622" s="129"/>
      <c r="E622" s="129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  <c r="S622" s="130"/>
    </row>
    <row r="623" spans="2:19">
      <c r="B623" s="129"/>
      <c r="C623" s="129"/>
      <c r="D623" s="129"/>
      <c r="E623" s="129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  <c r="S623" s="130"/>
    </row>
    <row r="624" spans="2:19">
      <c r="B624" s="129"/>
      <c r="C624" s="129"/>
      <c r="D624" s="129"/>
      <c r="E624" s="129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  <c r="S624" s="130"/>
    </row>
    <row r="625" spans="2:19">
      <c r="B625" s="129"/>
      <c r="C625" s="129"/>
      <c r="D625" s="129"/>
      <c r="E625" s="129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  <c r="S625" s="130"/>
    </row>
    <row r="626" spans="2:19">
      <c r="B626" s="129"/>
      <c r="C626" s="129"/>
      <c r="D626" s="129"/>
      <c r="E626" s="129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  <c r="S626" s="130"/>
    </row>
    <row r="627" spans="2:19">
      <c r="B627" s="129"/>
      <c r="C627" s="129"/>
      <c r="D627" s="129"/>
      <c r="E627" s="129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  <c r="S627" s="130"/>
    </row>
    <row r="628" spans="2:19">
      <c r="B628" s="129"/>
      <c r="C628" s="129"/>
      <c r="D628" s="129"/>
      <c r="E628" s="129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  <c r="S628" s="130"/>
    </row>
    <row r="629" spans="2:19">
      <c r="B629" s="129"/>
      <c r="C629" s="129"/>
      <c r="D629" s="129"/>
      <c r="E629" s="129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  <c r="S629" s="130"/>
    </row>
    <row r="630" spans="2:19">
      <c r="B630" s="129"/>
      <c r="C630" s="129"/>
      <c r="D630" s="129"/>
      <c r="E630" s="129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  <c r="S630" s="130"/>
    </row>
    <row r="631" spans="2:19">
      <c r="B631" s="129"/>
      <c r="C631" s="129"/>
      <c r="D631" s="129"/>
      <c r="E631" s="129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  <c r="S631" s="130"/>
    </row>
    <row r="632" spans="2:19">
      <c r="B632" s="129"/>
      <c r="C632" s="129"/>
      <c r="D632" s="129"/>
      <c r="E632" s="129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  <c r="S632" s="130"/>
    </row>
    <row r="633" spans="2:19">
      <c r="B633" s="129"/>
      <c r="C633" s="129"/>
      <c r="D633" s="129"/>
      <c r="E633" s="129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  <c r="S633" s="130"/>
    </row>
    <row r="634" spans="2:19">
      <c r="B634" s="129"/>
      <c r="C634" s="129"/>
      <c r="D634" s="129"/>
      <c r="E634" s="129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</row>
    <row r="635" spans="2:19">
      <c r="B635" s="129"/>
      <c r="C635" s="129"/>
      <c r="D635" s="129"/>
      <c r="E635" s="129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</row>
    <row r="636" spans="2:19">
      <c r="B636" s="129"/>
      <c r="C636" s="129"/>
      <c r="D636" s="129"/>
      <c r="E636" s="129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</row>
    <row r="637" spans="2:19">
      <c r="B637" s="129"/>
      <c r="C637" s="129"/>
      <c r="D637" s="129"/>
      <c r="E637" s="129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</row>
    <row r="638" spans="2:19">
      <c r="B638" s="129"/>
      <c r="C638" s="129"/>
      <c r="D638" s="129"/>
      <c r="E638" s="129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</row>
    <row r="639" spans="2:19">
      <c r="B639" s="129"/>
      <c r="C639" s="129"/>
      <c r="D639" s="129"/>
      <c r="E639" s="129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</row>
    <row r="640" spans="2:19">
      <c r="B640" s="129"/>
      <c r="C640" s="129"/>
      <c r="D640" s="129"/>
      <c r="E640" s="129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</row>
    <row r="641" spans="2:19">
      <c r="B641" s="129"/>
      <c r="C641" s="129"/>
      <c r="D641" s="129"/>
      <c r="E641" s="129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</row>
    <row r="642" spans="2:19">
      <c r="B642" s="129"/>
      <c r="C642" s="129"/>
      <c r="D642" s="129"/>
      <c r="E642" s="129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</row>
    <row r="643" spans="2:19">
      <c r="B643" s="129"/>
      <c r="C643" s="129"/>
      <c r="D643" s="129"/>
      <c r="E643" s="129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</row>
    <row r="644" spans="2:19">
      <c r="B644" s="129"/>
      <c r="C644" s="129"/>
      <c r="D644" s="129"/>
      <c r="E644" s="129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</row>
    <row r="645" spans="2:19">
      <c r="B645" s="129"/>
      <c r="C645" s="129"/>
      <c r="D645" s="129"/>
      <c r="E645" s="129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</row>
    <row r="646" spans="2:19">
      <c r="B646" s="129"/>
      <c r="C646" s="129"/>
      <c r="D646" s="129"/>
      <c r="E646" s="129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</row>
    <row r="647" spans="2:19">
      <c r="B647" s="129"/>
      <c r="C647" s="129"/>
      <c r="D647" s="129"/>
      <c r="E647" s="129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</row>
    <row r="648" spans="2:19">
      <c r="B648" s="129"/>
      <c r="C648" s="129"/>
      <c r="D648" s="129"/>
      <c r="E648" s="129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</row>
    <row r="649" spans="2:19">
      <c r="B649" s="129"/>
      <c r="C649" s="129"/>
      <c r="D649" s="129"/>
      <c r="E649" s="129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</row>
    <row r="650" spans="2:19">
      <c r="B650" s="129"/>
      <c r="C650" s="129"/>
      <c r="D650" s="129"/>
      <c r="E650" s="129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</row>
    <row r="651" spans="2:19">
      <c r="B651" s="129"/>
      <c r="C651" s="129"/>
      <c r="D651" s="129"/>
      <c r="E651" s="129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</row>
    <row r="652" spans="2:19">
      <c r="B652" s="129"/>
      <c r="C652" s="129"/>
      <c r="D652" s="129"/>
      <c r="E652" s="129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</row>
    <row r="653" spans="2:19">
      <c r="B653" s="129"/>
      <c r="C653" s="129"/>
      <c r="D653" s="129"/>
      <c r="E653" s="129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</row>
    <row r="654" spans="2:19">
      <c r="B654" s="129"/>
      <c r="C654" s="129"/>
      <c r="D654" s="129"/>
      <c r="E654" s="129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</row>
    <row r="655" spans="2:19">
      <c r="B655" s="129"/>
      <c r="C655" s="129"/>
      <c r="D655" s="129"/>
      <c r="E655" s="129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</row>
    <row r="656" spans="2:19">
      <c r="B656" s="129"/>
      <c r="C656" s="129"/>
      <c r="D656" s="129"/>
      <c r="E656" s="129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</row>
    <row r="657" spans="2:19">
      <c r="B657" s="129"/>
      <c r="C657" s="129"/>
      <c r="D657" s="129"/>
      <c r="E657" s="129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</row>
    <row r="658" spans="2:19">
      <c r="B658" s="129"/>
      <c r="C658" s="129"/>
      <c r="D658" s="129"/>
      <c r="E658" s="129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</row>
    <row r="659" spans="2:19">
      <c r="B659" s="129"/>
      <c r="C659" s="129"/>
      <c r="D659" s="129"/>
      <c r="E659" s="129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</row>
    <row r="660" spans="2:19">
      <c r="B660" s="129"/>
      <c r="C660" s="129"/>
      <c r="D660" s="129"/>
      <c r="E660" s="129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</row>
    <row r="661" spans="2:19">
      <c r="B661" s="129"/>
      <c r="C661" s="129"/>
      <c r="D661" s="129"/>
      <c r="E661" s="129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</row>
    <row r="662" spans="2:19">
      <c r="B662" s="129"/>
      <c r="C662" s="129"/>
      <c r="D662" s="129"/>
      <c r="E662" s="129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</row>
    <row r="663" spans="2:19">
      <c r="B663" s="129"/>
      <c r="C663" s="129"/>
      <c r="D663" s="129"/>
      <c r="E663" s="129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</row>
    <row r="664" spans="2:19">
      <c r="B664" s="129"/>
      <c r="C664" s="129"/>
      <c r="D664" s="129"/>
      <c r="E664" s="129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</row>
    <row r="665" spans="2:19">
      <c r="B665" s="129"/>
      <c r="C665" s="129"/>
      <c r="D665" s="129"/>
      <c r="E665" s="129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</row>
    <row r="666" spans="2:19">
      <c r="B666" s="129"/>
      <c r="C666" s="129"/>
      <c r="D666" s="129"/>
      <c r="E666" s="129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  <c r="S666" s="130"/>
    </row>
    <row r="667" spans="2:19">
      <c r="B667" s="129"/>
      <c r="C667" s="129"/>
      <c r="D667" s="129"/>
      <c r="E667" s="129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  <c r="S667" s="130"/>
    </row>
    <row r="668" spans="2:19">
      <c r="B668" s="129"/>
      <c r="C668" s="129"/>
      <c r="D668" s="129"/>
      <c r="E668" s="129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  <c r="S668" s="130"/>
    </row>
  </sheetData>
  <sheetProtection sheet="1" objects="1" scenarios="1"/>
  <mergeCells count="2">
    <mergeCell ref="B6:S6"/>
    <mergeCell ref="B7:S7"/>
  </mergeCells>
  <phoneticPr fontId="3" type="noConversion"/>
  <conditionalFormatting sqref="B40:B132 B12:B21 B23:B35">
    <cfRule type="cellIs" dxfId="8" priority="2" operator="equal">
      <formula>"NR3"</formula>
    </cfRule>
  </conditionalFormatting>
  <conditionalFormatting sqref="B22">
    <cfRule type="cellIs" dxfId="7" priority="1" operator="equal">
      <formula>"NR3"</formula>
    </cfRule>
  </conditionalFormatting>
  <dataValidations count="1">
    <dataValidation allowBlank="1" showInputMessage="1" showErrorMessage="1" sqref="B1:B27 C5:C27 B28:C1048576 A1:A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AW404"/>
  <sheetViews>
    <sheetView rightToLeft="1" zoomScale="85" zoomScaleNormal="85" workbookViewId="0">
      <selection activeCell="E17" sqref="E17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8.42578125" style="2" bestFit="1" customWidth="1"/>
    <col min="4" max="4" width="5.7109375" style="2" bestFit="1" customWidth="1"/>
    <col min="5" max="5" width="12" style="2" bestFit="1" customWidth="1"/>
    <col min="6" max="6" width="34.71093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49">
      <c r="B1" s="45" t="s">
        <v>146</v>
      </c>
      <c r="C1" s="66" t="s" vm="1">
        <v>233</v>
      </c>
    </row>
    <row r="2" spans="2:49">
      <c r="B2" s="45" t="s">
        <v>145</v>
      </c>
      <c r="C2" s="66" t="s">
        <v>234</v>
      </c>
    </row>
    <row r="3" spans="2:49">
      <c r="B3" s="45" t="s">
        <v>147</v>
      </c>
      <c r="C3" s="66" t="s">
        <v>235</v>
      </c>
    </row>
    <row r="4" spans="2:49">
      <c r="B4" s="45" t="s">
        <v>148</v>
      </c>
      <c r="C4" s="66">
        <v>2102</v>
      </c>
    </row>
    <row r="6" spans="2:49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2"/>
    </row>
    <row r="7" spans="2:49" ht="26.25" customHeight="1">
      <c r="B7" s="190" t="s">
        <v>92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2"/>
    </row>
    <row r="8" spans="2:49" s="3" customFormat="1" ht="63">
      <c r="B8" s="21" t="s">
        <v>116</v>
      </c>
      <c r="C8" s="29" t="s">
        <v>46</v>
      </c>
      <c r="D8" s="29" t="s">
        <v>118</v>
      </c>
      <c r="E8" s="29" t="s">
        <v>117</v>
      </c>
      <c r="F8" s="29" t="s">
        <v>65</v>
      </c>
      <c r="G8" s="29" t="s">
        <v>103</v>
      </c>
      <c r="H8" s="29" t="s">
        <v>209</v>
      </c>
      <c r="I8" s="29" t="s">
        <v>208</v>
      </c>
      <c r="J8" s="29" t="s">
        <v>111</v>
      </c>
      <c r="K8" s="29" t="s">
        <v>59</v>
      </c>
      <c r="L8" s="29" t="s">
        <v>149</v>
      </c>
      <c r="M8" s="30" t="s">
        <v>151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216</v>
      </c>
      <c r="I9" s="31"/>
      <c r="J9" s="31" t="s">
        <v>212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67" t="s">
        <v>28</v>
      </c>
      <c r="C11" s="68"/>
      <c r="D11" s="68"/>
      <c r="E11" s="68"/>
      <c r="F11" s="68"/>
      <c r="G11" s="68"/>
      <c r="H11" s="76"/>
      <c r="I11" s="76"/>
      <c r="J11" s="76">
        <v>1955198.805363718</v>
      </c>
      <c r="K11" s="68"/>
      <c r="L11" s="77">
        <f>IFERROR(J11/$J$11,0)</f>
        <v>1</v>
      </c>
      <c r="M11" s="77">
        <f>J11/'סכום נכסי הקרן'!$C$42</f>
        <v>3.1528475008866755E-2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>
      <c r="B12" s="89" t="s">
        <v>201</v>
      </c>
      <c r="C12" s="70"/>
      <c r="D12" s="70"/>
      <c r="E12" s="70"/>
      <c r="F12" s="70"/>
      <c r="G12" s="70"/>
      <c r="H12" s="79"/>
      <c r="I12" s="79"/>
      <c r="J12" s="79">
        <v>262202.03973371704</v>
      </c>
      <c r="K12" s="70"/>
      <c r="L12" s="80">
        <f t="shared" ref="L12:L73" si="0">IFERROR(J12/$J$11,0)</f>
        <v>0.13410505316104704</v>
      </c>
      <c r="M12" s="80">
        <f>J12/'סכום נכסי הקרן'!$C$42</f>
        <v>4.2281278171508192E-3</v>
      </c>
    </row>
    <row r="13" spans="2:49">
      <c r="B13" s="75" t="s">
        <v>2020</v>
      </c>
      <c r="C13" s="72">
        <v>9114</v>
      </c>
      <c r="D13" s="85" t="s">
        <v>26</v>
      </c>
      <c r="E13" s="72" t="s">
        <v>2021</v>
      </c>
      <c r="F13" s="85" t="s">
        <v>1166</v>
      </c>
      <c r="G13" s="85" t="s">
        <v>132</v>
      </c>
      <c r="H13" s="82">
        <v>110481.45000000001</v>
      </c>
      <c r="I13" s="82">
        <v>824.19640000000004</v>
      </c>
      <c r="J13" s="82">
        <v>3369.1612799999998</v>
      </c>
      <c r="K13" s="83">
        <v>1.3281651540633328E-2</v>
      </c>
      <c r="L13" s="83">
        <f t="shared" si="0"/>
        <v>1.7231809219386506E-3</v>
      </c>
      <c r="M13" s="83">
        <f>J13/'סכום נכסי הקרן'!$C$42</f>
        <v>5.4329266633098719E-5</v>
      </c>
    </row>
    <row r="14" spans="2:49">
      <c r="B14" s="75" t="s">
        <v>2022</v>
      </c>
      <c r="C14" s="72">
        <v>8423</v>
      </c>
      <c r="D14" s="85" t="s">
        <v>26</v>
      </c>
      <c r="E14" s="72" t="s">
        <v>2023</v>
      </c>
      <c r="F14" s="85" t="s">
        <v>465</v>
      </c>
      <c r="G14" s="85" t="s">
        <v>132</v>
      </c>
      <c r="H14" s="82">
        <v>92364854.360000014</v>
      </c>
      <c r="I14" s="146">
        <v>0</v>
      </c>
      <c r="J14" s="146">
        <v>0</v>
      </c>
      <c r="K14" s="83">
        <v>1.8789460766163533E-2</v>
      </c>
      <c r="L14" s="142">
        <f t="shared" si="0"/>
        <v>0</v>
      </c>
      <c r="M14" s="142">
        <f>J14/'סכום נכסי הקרן'!$C$42</f>
        <v>0</v>
      </c>
    </row>
    <row r="15" spans="2:49">
      <c r="B15" s="75" t="s">
        <v>2024</v>
      </c>
      <c r="C15" s="72">
        <v>8113</v>
      </c>
      <c r="D15" s="85" t="s">
        <v>26</v>
      </c>
      <c r="E15" s="72" t="s">
        <v>2025</v>
      </c>
      <c r="F15" s="85" t="s">
        <v>155</v>
      </c>
      <c r="G15" s="85" t="s">
        <v>132</v>
      </c>
      <c r="H15" s="82">
        <v>1050930.0000000002</v>
      </c>
      <c r="I15" s="82">
        <v>222.5001</v>
      </c>
      <c r="J15" s="82">
        <v>8651.7851100000007</v>
      </c>
      <c r="K15" s="83">
        <v>1.2274862399450089E-2</v>
      </c>
      <c r="L15" s="83">
        <f t="shared" si="0"/>
        <v>4.4250155463809952E-3</v>
      </c>
      <c r="M15" s="83">
        <f>J15/'סכום נכסי הקרן'!$C$42</f>
        <v>1.3951399206792007E-4</v>
      </c>
    </row>
    <row r="16" spans="2:49">
      <c r="B16" s="75" t="s">
        <v>2026</v>
      </c>
      <c r="C16" s="72">
        <v>8460</v>
      </c>
      <c r="D16" s="85" t="s">
        <v>26</v>
      </c>
      <c r="E16" s="72">
        <v>513644005</v>
      </c>
      <c r="F16" s="85" t="s">
        <v>1166</v>
      </c>
      <c r="G16" s="85" t="s">
        <v>132</v>
      </c>
      <c r="H16" s="82">
        <v>410074.69000000006</v>
      </c>
      <c r="I16" s="82">
        <v>322.17919999999998</v>
      </c>
      <c r="J16" s="82">
        <v>4888.3488300000008</v>
      </c>
      <c r="K16" s="83">
        <v>3.5871514353589581E-2</v>
      </c>
      <c r="L16" s="83">
        <f t="shared" si="0"/>
        <v>2.5001799390372685E-3</v>
      </c>
      <c r="M16" s="83">
        <f>J16/'סכום נכסי הקרן'!$C$42</f>
        <v>7.8826860725606532E-5</v>
      </c>
    </row>
    <row r="17" spans="2:13">
      <c r="B17" s="75" t="s">
        <v>2027</v>
      </c>
      <c r="C17" s="72">
        <v>8525</v>
      </c>
      <c r="D17" s="85" t="s">
        <v>26</v>
      </c>
      <c r="E17" s="72" t="s">
        <v>2028</v>
      </c>
      <c r="F17" s="85" t="s">
        <v>1166</v>
      </c>
      <c r="G17" s="85" t="s">
        <v>132</v>
      </c>
      <c r="H17" s="82">
        <v>158528.29000000004</v>
      </c>
      <c r="I17" s="82">
        <v>580.20000000000005</v>
      </c>
      <c r="J17" s="82">
        <v>3403.1902200000009</v>
      </c>
      <c r="K17" s="83">
        <v>1.5820250326861397E-2</v>
      </c>
      <c r="L17" s="83">
        <f t="shared" si="0"/>
        <v>1.7405852594958593E-3</v>
      </c>
      <c r="M17" s="83">
        <f>J17/'סכום נכסי הקרן'!$C$42</f>
        <v>5.4877998854817051E-5</v>
      </c>
    </row>
    <row r="18" spans="2:13">
      <c r="B18" s="75" t="s">
        <v>2029</v>
      </c>
      <c r="C18" s="72">
        <v>9326</v>
      </c>
      <c r="D18" s="85" t="s">
        <v>26</v>
      </c>
      <c r="E18" s="72" t="s">
        <v>2030</v>
      </c>
      <c r="F18" s="85" t="s">
        <v>1342</v>
      </c>
      <c r="G18" s="85" t="s">
        <v>132</v>
      </c>
      <c r="H18" s="82">
        <v>324292.63359400001</v>
      </c>
      <c r="I18" s="82">
        <v>100</v>
      </c>
      <c r="J18" s="82">
        <v>1199.8827442960003</v>
      </c>
      <c r="K18" s="83">
        <v>1.6214631679700001E-4</v>
      </c>
      <c r="L18" s="83">
        <f t="shared" si="0"/>
        <v>6.1368835793288595E-4</v>
      </c>
      <c r="M18" s="83">
        <f>J18/'סכום נכסי הקרן'!$C$42</f>
        <v>1.934865805631947E-5</v>
      </c>
    </row>
    <row r="19" spans="2:13">
      <c r="B19" s="75" t="s">
        <v>2031</v>
      </c>
      <c r="C19" s="72">
        <v>8561</v>
      </c>
      <c r="D19" s="85" t="s">
        <v>26</v>
      </c>
      <c r="E19" s="72" t="s">
        <v>2032</v>
      </c>
      <c r="F19" s="85" t="s">
        <v>480</v>
      </c>
      <c r="G19" s="85" t="s">
        <v>133</v>
      </c>
      <c r="H19" s="82">
        <v>29182821.170000006</v>
      </c>
      <c r="I19" s="82">
        <v>101.42910000000001</v>
      </c>
      <c r="J19" s="82">
        <v>29599.872870000007</v>
      </c>
      <c r="K19" s="83">
        <v>4.4960997911053444E-2</v>
      </c>
      <c r="L19" s="83">
        <f t="shared" si="0"/>
        <v>1.5139060431501062E-2</v>
      </c>
      <c r="M19" s="83">
        <f>J19/'סכום נכסי הקרן'!$C$42</f>
        <v>4.7731148847230477E-4</v>
      </c>
    </row>
    <row r="20" spans="2:13">
      <c r="B20" s="75" t="s">
        <v>2033</v>
      </c>
      <c r="C20" s="72">
        <v>9398</v>
      </c>
      <c r="D20" s="85" t="s">
        <v>26</v>
      </c>
      <c r="E20" s="72" t="s">
        <v>2034</v>
      </c>
      <c r="F20" s="85" t="s">
        <v>1342</v>
      </c>
      <c r="G20" s="85" t="s">
        <v>132</v>
      </c>
      <c r="H20" s="82">
        <v>324292.63359400001</v>
      </c>
      <c r="I20" s="82">
        <v>100</v>
      </c>
      <c r="J20" s="82">
        <v>1199.8827442960003</v>
      </c>
      <c r="K20" s="83">
        <v>1.6214631679700001E-4</v>
      </c>
      <c r="L20" s="83">
        <f t="shared" si="0"/>
        <v>6.1368835793288595E-4</v>
      </c>
      <c r="M20" s="83">
        <f>J20/'סכום נכסי הקרן'!$C$42</f>
        <v>1.934865805631947E-5</v>
      </c>
    </row>
    <row r="21" spans="2:13">
      <c r="B21" s="75" t="s">
        <v>2035</v>
      </c>
      <c r="C21" s="72">
        <v>9113</v>
      </c>
      <c r="D21" s="85" t="s">
        <v>26</v>
      </c>
      <c r="E21" s="72" t="s">
        <v>2036</v>
      </c>
      <c r="F21" s="85" t="s">
        <v>1393</v>
      </c>
      <c r="G21" s="85" t="s">
        <v>133</v>
      </c>
      <c r="H21" s="82">
        <v>691457.21208300011</v>
      </c>
      <c r="I21" s="82">
        <v>2168.9050000000002</v>
      </c>
      <c r="J21" s="82">
        <v>14997.050044022002</v>
      </c>
      <c r="K21" s="83">
        <v>2.3046770994626035E-2</v>
      </c>
      <c r="L21" s="83">
        <f t="shared" si="0"/>
        <v>7.6703453392465426E-3</v>
      </c>
      <c r="M21" s="83">
        <f>J21/'סכום נכסי הקרן'!$C$42</f>
        <v>2.4183429133781221E-4</v>
      </c>
    </row>
    <row r="22" spans="2:13">
      <c r="B22" s="75" t="s">
        <v>2037</v>
      </c>
      <c r="C22" s="72">
        <v>9266</v>
      </c>
      <c r="D22" s="85" t="s">
        <v>26</v>
      </c>
      <c r="E22" s="72" t="s">
        <v>2036</v>
      </c>
      <c r="F22" s="85" t="s">
        <v>1393</v>
      </c>
      <c r="G22" s="85" t="s">
        <v>133</v>
      </c>
      <c r="H22" s="82">
        <v>16669190.746937001</v>
      </c>
      <c r="I22" s="82">
        <v>96.629199999999997</v>
      </c>
      <c r="J22" s="82">
        <v>16107.305667338003</v>
      </c>
      <c r="K22" s="83">
        <v>3.1810822005160007E-2</v>
      </c>
      <c r="L22" s="83">
        <f t="shared" si="0"/>
        <v>8.2381932840541114E-3</v>
      </c>
      <c r="M22" s="83">
        <f>J22/'סכום נכסי הקרן'!$C$42</f>
        <v>2.59737671074514E-4</v>
      </c>
    </row>
    <row r="23" spans="2:13">
      <c r="B23" s="75" t="s">
        <v>2038</v>
      </c>
      <c r="C23" s="72">
        <v>8652</v>
      </c>
      <c r="D23" s="85" t="s">
        <v>26</v>
      </c>
      <c r="E23" s="72" t="s">
        <v>2039</v>
      </c>
      <c r="F23" s="85" t="s">
        <v>1166</v>
      </c>
      <c r="G23" s="85" t="s">
        <v>132</v>
      </c>
      <c r="H23" s="82">
        <v>457892.70000000007</v>
      </c>
      <c r="I23" s="82">
        <v>704.57380000000001</v>
      </c>
      <c r="J23" s="82">
        <v>11936.910400000002</v>
      </c>
      <c r="K23" s="83">
        <v>2.4563427475496774E-3</v>
      </c>
      <c r="L23" s="83">
        <f t="shared" si="0"/>
        <v>6.105215677941981E-3</v>
      </c>
      <c r="M23" s="83">
        <f>J23/'סכום נכסי הקרן'!$C$42</f>
        <v>1.9248813992573524E-4</v>
      </c>
    </row>
    <row r="24" spans="2:13">
      <c r="B24" s="75" t="s">
        <v>2040</v>
      </c>
      <c r="C24" s="72">
        <v>9152</v>
      </c>
      <c r="D24" s="85" t="s">
        <v>26</v>
      </c>
      <c r="E24" s="72" t="s">
        <v>2041</v>
      </c>
      <c r="F24" s="85" t="s">
        <v>1342</v>
      </c>
      <c r="G24" s="85" t="s">
        <v>132</v>
      </c>
      <c r="H24" s="82">
        <v>324292.63359400001</v>
      </c>
      <c r="I24" s="82">
        <v>100</v>
      </c>
      <c r="J24" s="82">
        <v>1199.8827442960003</v>
      </c>
      <c r="K24" s="83">
        <v>1.6214631679700001E-4</v>
      </c>
      <c r="L24" s="83">
        <f t="shared" si="0"/>
        <v>6.1368835793288595E-4</v>
      </c>
      <c r="M24" s="83">
        <f>J24/'סכום נכסי הקרן'!$C$42</f>
        <v>1.934865805631947E-5</v>
      </c>
    </row>
    <row r="25" spans="2:13">
      <c r="B25" s="75" t="s">
        <v>2042</v>
      </c>
      <c r="C25" s="72">
        <v>9262</v>
      </c>
      <c r="D25" s="85" t="s">
        <v>26</v>
      </c>
      <c r="E25" s="72" t="s">
        <v>2043</v>
      </c>
      <c r="F25" s="85" t="s">
        <v>1342</v>
      </c>
      <c r="G25" s="85" t="s">
        <v>132</v>
      </c>
      <c r="H25" s="82">
        <v>324292.63359400001</v>
      </c>
      <c r="I25" s="82">
        <v>100</v>
      </c>
      <c r="J25" s="82">
        <v>1199.8827442960003</v>
      </c>
      <c r="K25" s="83">
        <v>1.6214631679700001E-4</v>
      </c>
      <c r="L25" s="83">
        <f t="shared" si="0"/>
        <v>6.1368835793288595E-4</v>
      </c>
      <c r="M25" s="83">
        <f>J25/'סכום נכסי הקרן'!$C$42</f>
        <v>1.934865805631947E-5</v>
      </c>
    </row>
    <row r="26" spans="2:13">
      <c r="B26" s="75" t="s">
        <v>2044</v>
      </c>
      <c r="C26" s="72">
        <v>8838</v>
      </c>
      <c r="D26" s="85" t="s">
        <v>26</v>
      </c>
      <c r="E26" s="72" t="s">
        <v>2045</v>
      </c>
      <c r="F26" s="85" t="s">
        <v>396</v>
      </c>
      <c r="G26" s="85" t="s">
        <v>132</v>
      </c>
      <c r="H26" s="82">
        <v>232414.56555700005</v>
      </c>
      <c r="I26" s="82">
        <v>1115.5499</v>
      </c>
      <c r="J26" s="82">
        <v>9592.9916845570024</v>
      </c>
      <c r="K26" s="83">
        <v>9.8485597406303173E-3</v>
      </c>
      <c r="L26" s="83">
        <f t="shared" si="0"/>
        <v>4.906402181834627E-3</v>
      </c>
      <c r="M26" s="83">
        <f>J26/'סכום נכסי הקרן'!$C$42</f>
        <v>1.5469137857342235E-4</v>
      </c>
    </row>
    <row r="27" spans="2:13">
      <c r="B27" s="75" t="s">
        <v>2046</v>
      </c>
      <c r="C27" s="72" t="s">
        <v>2047</v>
      </c>
      <c r="D27" s="85" t="s">
        <v>26</v>
      </c>
      <c r="E27" s="72" t="s">
        <v>2048</v>
      </c>
      <c r="F27" s="85" t="s">
        <v>1209</v>
      </c>
      <c r="G27" s="85" t="s">
        <v>133</v>
      </c>
      <c r="H27" s="82">
        <v>7980215.0000000009</v>
      </c>
      <c r="I27" s="82">
        <v>183</v>
      </c>
      <c r="J27" s="82">
        <v>14603.793450000003</v>
      </c>
      <c r="K27" s="83">
        <v>1.3831308683435187E-2</v>
      </c>
      <c r="L27" s="83">
        <f t="shared" si="0"/>
        <v>7.4692115246476516E-3</v>
      </c>
      <c r="M27" s="83">
        <f>J27/'סכום נכסי הקרן'!$C$42</f>
        <v>2.3549284889079304E-4</v>
      </c>
    </row>
    <row r="28" spans="2:13">
      <c r="B28" s="75" t="s">
        <v>2049</v>
      </c>
      <c r="C28" s="72">
        <v>8726</v>
      </c>
      <c r="D28" s="85" t="s">
        <v>26</v>
      </c>
      <c r="E28" s="72" t="s">
        <v>2050</v>
      </c>
      <c r="F28" s="85" t="s">
        <v>718</v>
      </c>
      <c r="G28" s="85" t="s">
        <v>132</v>
      </c>
      <c r="H28" s="82">
        <v>550026.91</v>
      </c>
      <c r="I28" s="82">
        <v>334.45</v>
      </c>
      <c r="J28" s="82">
        <v>6806.3905000000013</v>
      </c>
      <c r="K28" s="83">
        <v>1.8395646160241559E-4</v>
      </c>
      <c r="L28" s="83">
        <f t="shared" si="0"/>
        <v>3.4811756642485446E-3</v>
      </c>
      <c r="M28" s="83">
        <f>J28/'סכום נכסי הקרן'!$C$42</f>
        <v>1.0975615993173536E-4</v>
      </c>
    </row>
    <row r="29" spans="2:13">
      <c r="B29" s="75" t="s">
        <v>2051</v>
      </c>
      <c r="C29" s="72">
        <v>8631</v>
      </c>
      <c r="D29" s="85" t="s">
        <v>26</v>
      </c>
      <c r="E29" s="72" t="s">
        <v>2052</v>
      </c>
      <c r="F29" s="85" t="s">
        <v>1166</v>
      </c>
      <c r="G29" s="85" t="s">
        <v>132</v>
      </c>
      <c r="H29" s="82">
        <v>396559.84000000008</v>
      </c>
      <c r="I29" s="82">
        <v>369.08190000000002</v>
      </c>
      <c r="J29" s="82">
        <v>5415.43318</v>
      </c>
      <c r="K29" s="83">
        <v>7.7978660739569791E-3</v>
      </c>
      <c r="L29" s="83">
        <f t="shared" si="0"/>
        <v>2.7697608883269485E-3</v>
      </c>
      <c r="M29" s="83">
        <f>J29/'סכום נכסי הקרן'!$C$42</f>
        <v>8.732633694815278E-5</v>
      </c>
    </row>
    <row r="30" spans="2:13">
      <c r="B30" s="75" t="s">
        <v>2053</v>
      </c>
      <c r="C30" s="72">
        <v>8603</v>
      </c>
      <c r="D30" s="85" t="s">
        <v>26</v>
      </c>
      <c r="E30" s="72" t="s">
        <v>2054</v>
      </c>
      <c r="F30" s="85" t="s">
        <v>1166</v>
      </c>
      <c r="G30" s="85" t="s">
        <v>132</v>
      </c>
      <c r="H30" s="82">
        <v>2462.8100000000004</v>
      </c>
      <c r="I30" s="82">
        <v>15266.785099999999</v>
      </c>
      <c r="J30" s="82">
        <v>1391.1700700000004</v>
      </c>
      <c r="K30" s="83">
        <v>3.0686242419583204E-2</v>
      </c>
      <c r="L30" s="83">
        <f t="shared" si="0"/>
        <v>7.1152358838578891E-4</v>
      </c>
      <c r="M30" s="83">
        <f>J30/'סכום נכסי הקרן'!$C$42</f>
        <v>2.2433253674640542E-5</v>
      </c>
    </row>
    <row r="31" spans="2:13">
      <c r="B31" s="75" t="s">
        <v>2055</v>
      </c>
      <c r="C31" s="72">
        <v>9151</v>
      </c>
      <c r="D31" s="85" t="s">
        <v>26</v>
      </c>
      <c r="E31" s="72" t="s">
        <v>2056</v>
      </c>
      <c r="F31" s="85" t="s">
        <v>1397</v>
      </c>
      <c r="G31" s="85" t="s">
        <v>132</v>
      </c>
      <c r="H31" s="82">
        <v>1471652.0000000002</v>
      </c>
      <c r="I31" s="82">
        <v>100</v>
      </c>
      <c r="J31" s="82">
        <v>5445.1124000000009</v>
      </c>
      <c r="K31" s="83">
        <v>1.8395650000000002E-4</v>
      </c>
      <c r="L31" s="83">
        <f t="shared" si="0"/>
        <v>2.7849405313988356E-3</v>
      </c>
      <c r="M31" s="83">
        <f>J31/'סכום נכסי הקרן'!$C$42</f>
        <v>8.7804927945388283E-5</v>
      </c>
    </row>
    <row r="32" spans="2:13">
      <c r="B32" s="75" t="s">
        <v>2057</v>
      </c>
      <c r="C32" s="72">
        <v>8824</v>
      </c>
      <c r="D32" s="85" t="s">
        <v>26</v>
      </c>
      <c r="E32" s="72" t="s">
        <v>2058</v>
      </c>
      <c r="F32" s="85" t="s">
        <v>1342</v>
      </c>
      <c r="G32" s="85" t="s">
        <v>133</v>
      </c>
      <c r="H32" s="82">
        <v>32432.716173000004</v>
      </c>
      <c r="I32" s="82">
        <v>3904.375</v>
      </c>
      <c r="J32" s="82">
        <v>1266.2948632800001</v>
      </c>
      <c r="K32" s="83">
        <v>3.2432716173000004E-2</v>
      </c>
      <c r="L32" s="83">
        <f t="shared" si="0"/>
        <v>6.4765529715247354E-4</v>
      </c>
      <c r="M32" s="83">
        <f>J32/'סכום נכסי הקרן'!$C$42</f>
        <v>2.0419583850631936E-5</v>
      </c>
    </row>
    <row r="33" spans="2:13">
      <c r="B33" s="75" t="s">
        <v>2059</v>
      </c>
      <c r="C33" s="72">
        <v>9068</v>
      </c>
      <c r="D33" s="85" t="s">
        <v>26</v>
      </c>
      <c r="E33" s="72" t="s">
        <v>2060</v>
      </c>
      <c r="F33" s="85" t="s">
        <v>517</v>
      </c>
      <c r="G33" s="85" t="s">
        <v>133</v>
      </c>
      <c r="H33" s="82">
        <v>38816093.540000007</v>
      </c>
      <c r="I33" s="82">
        <v>100</v>
      </c>
      <c r="J33" s="82">
        <v>38816.093540000009</v>
      </c>
      <c r="K33" s="83">
        <v>8.4827268359089797E-2</v>
      </c>
      <c r="L33" s="83">
        <f t="shared" si="0"/>
        <v>1.9852760462780256E-2</v>
      </c>
      <c r="M33" s="83">
        <f>J33/'סכום נכסי הקרן'!$C$42</f>
        <v>6.2592726210778532E-4</v>
      </c>
    </row>
    <row r="34" spans="2:13">
      <c r="B34" s="75" t="s">
        <v>2061</v>
      </c>
      <c r="C34" s="72">
        <v>5992</v>
      </c>
      <c r="D34" s="85" t="s">
        <v>26</v>
      </c>
      <c r="E34" s="72" t="s">
        <v>2010</v>
      </c>
      <c r="F34" s="85" t="s">
        <v>455</v>
      </c>
      <c r="G34" s="85" t="s">
        <v>133</v>
      </c>
      <c r="H34" s="82">
        <v>126513.00000000001</v>
      </c>
      <c r="I34" s="82">
        <v>9.9999999999999995E-7</v>
      </c>
      <c r="J34" s="82">
        <v>1.3000000000000002E-4</v>
      </c>
      <c r="K34" s="83">
        <v>4.6341758241758247E-3</v>
      </c>
      <c r="L34" s="83">
        <f t="shared" si="0"/>
        <v>6.6489402327461338E-11</v>
      </c>
      <c r="M34" s="83">
        <f>J34/'סכום נכסי הקרן'!$C$42</f>
        <v>2.0963094596358517E-12</v>
      </c>
    </row>
    <row r="35" spans="2:13">
      <c r="B35" s="75" t="s">
        <v>2062</v>
      </c>
      <c r="C35" s="72">
        <v>2007</v>
      </c>
      <c r="D35" s="85" t="s">
        <v>26</v>
      </c>
      <c r="E35" s="72" t="s">
        <v>2063</v>
      </c>
      <c r="F35" s="85" t="s">
        <v>312</v>
      </c>
      <c r="G35" s="85" t="s">
        <v>133</v>
      </c>
      <c r="H35" s="82">
        <v>546391.75000000012</v>
      </c>
      <c r="I35" s="82">
        <v>737.96868300000006</v>
      </c>
      <c r="J35" s="82">
        <v>4032.2000900000007</v>
      </c>
      <c r="K35" s="83">
        <v>4.0000000000000008E-2</v>
      </c>
      <c r="L35" s="83">
        <f t="shared" si="0"/>
        <v>2.0622967234525834E-3</v>
      </c>
      <c r="M35" s="83">
        <f>J35/'סכום נכסי הקרן'!$C$42</f>
        <v>6.5021070706242564E-5</v>
      </c>
    </row>
    <row r="36" spans="2:13">
      <c r="B36" s="75" t="s">
        <v>2064</v>
      </c>
      <c r="C36" s="72">
        <v>8803</v>
      </c>
      <c r="D36" s="85" t="s">
        <v>26</v>
      </c>
      <c r="E36" s="72" t="s">
        <v>2065</v>
      </c>
      <c r="F36" s="85" t="s">
        <v>517</v>
      </c>
      <c r="G36" s="85" t="s">
        <v>134</v>
      </c>
      <c r="H36" s="82">
        <v>1332109.0900000003</v>
      </c>
      <c r="I36" s="82">
        <v>144.71680000000001</v>
      </c>
      <c r="J36" s="82">
        <v>7746.806630000001</v>
      </c>
      <c r="K36" s="83">
        <v>8.812518456066884E-2</v>
      </c>
      <c r="L36" s="83">
        <f t="shared" si="0"/>
        <v>3.9621580213470382E-3</v>
      </c>
      <c r="M36" s="83">
        <f>J36/'סכום נכסי הקרן'!$C$42</f>
        <v>1.2492080015722104E-4</v>
      </c>
    </row>
    <row r="37" spans="2:13">
      <c r="B37" s="75" t="s">
        <v>2066</v>
      </c>
      <c r="C37" s="72" t="s">
        <v>2067</v>
      </c>
      <c r="D37" s="85" t="s">
        <v>26</v>
      </c>
      <c r="E37" s="72" t="s">
        <v>2068</v>
      </c>
      <c r="F37" s="85" t="s">
        <v>312</v>
      </c>
      <c r="G37" s="85" t="s">
        <v>132</v>
      </c>
      <c r="H37" s="82">
        <v>2727145.1200000006</v>
      </c>
      <c r="I37" s="82">
        <v>648.44299999999998</v>
      </c>
      <c r="J37" s="82">
        <v>65430.732030000006</v>
      </c>
      <c r="K37" s="83">
        <v>4.5913336568965422E-2</v>
      </c>
      <c r="L37" s="83">
        <f t="shared" si="0"/>
        <v>3.346500205017678E-2</v>
      </c>
      <c r="M37" s="83">
        <f>J37/'סכום נכסי הקרן'!$C$42</f>
        <v>1.0551004808106732E-3</v>
      </c>
    </row>
    <row r="38" spans="2:13">
      <c r="B38" s="75" t="s">
        <v>2069</v>
      </c>
      <c r="C38" s="72">
        <v>9552</v>
      </c>
      <c r="D38" s="85" t="s">
        <v>26</v>
      </c>
      <c r="E38" s="72" t="s">
        <v>2070</v>
      </c>
      <c r="F38" s="85" t="s">
        <v>517</v>
      </c>
      <c r="G38" s="85" t="s">
        <v>133</v>
      </c>
      <c r="H38" s="82">
        <v>3901865.7673360007</v>
      </c>
      <c r="I38" s="82">
        <v>100</v>
      </c>
      <c r="J38" s="82">
        <v>3901.8657673360008</v>
      </c>
      <c r="K38" s="83">
        <v>1.0334671475662626E-2</v>
      </c>
      <c r="L38" s="83">
        <f t="shared" si="0"/>
        <v>1.9956363294780922E-3</v>
      </c>
      <c r="M38" s="83">
        <f>J38/'סכום נכסי הקרן'!$C$42</f>
        <v>6.2919370140736609E-5</v>
      </c>
    </row>
    <row r="39" spans="2:13">
      <c r="B39" s="71"/>
      <c r="C39" s="72"/>
      <c r="D39" s="72"/>
      <c r="E39" s="72"/>
      <c r="F39" s="72"/>
      <c r="G39" s="72"/>
      <c r="H39" s="82"/>
      <c r="I39" s="82"/>
      <c r="J39" s="72"/>
      <c r="K39" s="72"/>
      <c r="L39" s="83"/>
      <c r="M39" s="72"/>
    </row>
    <row r="40" spans="2:13">
      <c r="B40" s="69" t="s">
        <v>200</v>
      </c>
      <c r="C40" s="70"/>
      <c r="D40" s="70"/>
      <c r="E40" s="70"/>
      <c r="F40" s="70"/>
      <c r="G40" s="70"/>
      <c r="H40" s="79"/>
      <c r="I40" s="79"/>
      <c r="J40" s="79">
        <v>1692996.7656300005</v>
      </c>
      <c r="K40" s="70"/>
      <c r="L40" s="80">
        <f t="shared" si="0"/>
        <v>0.86589494683895274</v>
      </c>
      <c r="M40" s="80">
        <f>J40/'סכום נכסי הקרן'!$C$42</f>
        <v>2.730034719171593E-2</v>
      </c>
    </row>
    <row r="41" spans="2:13">
      <c r="B41" s="89" t="s">
        <v>63</v>
      </c>
      <c r="C41" s="70"/>
      <c r="D41" s="70"/>
      <c r="E41" s="70"/>
      <c r="F41" s="70"/>
      <c r="G41" s="70"/>
      <c r="H41" s="79"/>
      <c r="I41" s="79"/>
      <c r="J41" s="79">
        <v>1692996.7656300005</v>
      </c>
      <c r="K41" s="70"/>
      <c r="L41" s="80">
        <f t="shared" si="0"/>
        <v>0.86589494683895274</v>
      </c>
      <c r="M41" s="80">
        <f>J41/'סכום נכסי הקרן'!$C$42</f>
        <v>2.730034719171593E-2</v>
      </c>
    </row>
    <row r="42" spans="2:13">
      <c r="B42" s="75" t="s">
        <v>2071</v>
      </c>
      <c r="C42" s="72">
        <v>3610</v>
      </c>
      <c r="D42" s="85" t="s">
        <v>26</v>
      </c>
      <c r="E42" s="147"/>
      <c r="F42" s="85" t="s">
        <v>706</v>
      </c>
      <c r="G42" s="85" t="s">
        <v>132</v>
      </c>
      <c r="H42" s="82">
        <v>640731.00000000012</v>
      </c>
      <c r="I42" s="82">
        <v>385.99090000000001</v>
      </c>
      <c r="J42" s="82">
        <v>9150.7044000000005</v>
      </c>
      <c r="K42" s="83">
        <v>9.3797475949917788E-2</v>
      </c>
      <c r="L42" s="83">
        <f t="shared" si="0"/>
        <v>4.6801912802405437E-3</v>
      </c>
      <c r="M42" s="83">
        <f>J42/'סכום נכסי הקרן'!$C$42</f>
        <v>1.4755929381578007E-4</v>
      </c>
    </row>
    <row r="43" spans="2:13">
      <c r="B43" s="75" t="s">
        <v>2072</v>
      </c>
      <c r="C43" s="72" t="s">
        <v>2073</v>
      </c>
      <c r="D43" s="85" t="s">
        <v>26</v>
      </c>
      <c r="E43" s="147"/>
      <c r="F43" s="85" t="s">
        <v>706</v>
      </c>
      <c r="G43" s="85" t="s">
        <v>132</v>
      </c>
      <c r="H43" s="82">
        <v>6782.73</v>
      </c>
      <c r="I43" s="82">
        <v>143595.27100000001</v>
      </c>
      <c r="J43" s="82">
        <v>36036.820040000006</v>
      </c>
      <c r="K43" s="83">
        <v>8.0024970011563556E-2</v>
      </c>
      <c r="L43" s="83">
        <f t="shared" si="0"/>
        <v>1.8431281740322165E-2</v>
      </c>
      <c r="M43" s="83">
        <f>J43/'סכום נכסי הקרן'!$C$42</f>
        <v>5.8111020573112953E-4</v>
      </c>
    </row>
    <row r="44" spans="2:13">
      <c r="B44" s="75" t="s">
        <v>2074</v>
      </c>
      <c r="C44" s="72">
        <v>6824</v>
      </c>
      <c r="D44" s="85" t="s">
        <v>26</v>
      </c>
      <c r="E44" s="147"/>
      <c r="F44" s="85" t="s">
        <v>706</v>
      </c>
      <c r="G44" s="85" t="s">
        <v>132</v>
      </c>
      <c r="H44" s="82">
        <v>218987.15000000002</v>
      </c>
      <c r="I44" s="82">
        <v>11242.39</v>
      </c>
      <c r="J44" s="82">
        <v>91091.740970000013</v>
      </c>
      <c r="K44" s="83">
        <v>0.13302579488107968</v>
      </c>
      <c r="L44" s="83">
        <f t="shared" si="0"/>
        <v>4.6589503185101716E-2</v>
      </c>
      <c r="M44" s="83">
        <f>J44/'סכום נכסי הקרן'!$C$42</f>
        <v>1.4688959868469976E-3</v>
      </c>
    </row>
    <row r="45" spans="2:13">
      <c r="B45" s="75" t="s">
        <v>2075</v>
      </c>
      <c r="C45" s="72" t="s">
        <v>2076</v>
      </c>
      <c r="D45" s="85" t="s">
        <v>26</v>
      </c>
      <c r="E45" s="147"/>
      <c r="F45" s="85" t="s">
        <v>706</v>
      </c>
      <c r="G45" s="85" t="s">
        <v>132</v>
      </c>
      <c r="H45" s="82">
        <v>2659786.9100000006</v>
      </c>
      <c r="I45" s="82">
        <v>254.874</v>
      </c>
      <c r="J45" s="82">
        <v>25082.689540000007</v>
      </c>
      <c r="K45" s="83">
        <v>0.10790420347002919</v>
      </c>
      <c r="L45" s="83">
        <f t="shared" si="0"/>
        <v>1.282871566369128E-2</v>
      </c>
      <c r="M45" s="83">
        <f>J45/'סכום נכסי הקרן'!$C$42</f>
        <v>4.0446984119854801E-4</v>
      </c>
    </row>
    <row r="46" spans="2:13">
      <c r="B46" s="75" t="s">
        <v>2077</v>
      </c>
      <c r="C46" s="72" t="s">
        <v>2078</v>
      </c>
      <c r="D46" s="85" t="s">
        <v>26</v>
      </c>
      <c r="E46" s="147"/>
      <c r="F46" s="85" t="s">
        <v>706</v>
      </c>
      <c r="G46" s="85" t="s">
        <v>132</v>
      </c>
      <c r="H46" s="82">
        <v>18452512.470000003</v>
      </c>
      <c r="I46" s="146">
        <v>0</v>
      </c>
      <c r="J46" s="146">
        <v>0</v>
      </c>
      <c r="K46" s="83">
        <v>0.15672562321750774</v>
      </c>
      <c r="L46" s="142">
        <f t="shared" si="0"/>
        <v>0</v>
      </c>
      <c r="M46" s="142">
        <f>J46/'סכום נכסי הקרן'!$C$42</f>
        <v>0</v>
      </c>
    </row>
    <row r="47" spans="2:13">
      <c r="B47" s="75" t="s">
        <v>2079</v>
      </c>
      <c r="C47" s="72">
        <v>6900</v>
      </c>
      <c r="D47" s="85" t="s">
        <v>26</v>
      </c>
      <c r="E47" s="147"/>
      <c r="F47" s="85" t="s">
        <v>706</v>
      </c>
      <c r="G47" s="85" t="s">
        <v>132</v>
      </c>
      <c r="H47" s="82">
        <v>353409.57000000007</v>
      </c>
      <c r="I47" s="82">
        <v>7958.1319999999996</v>
      </c>
      <c r="J47" s="82">
        <v>104061.75993000003</v>
      </c>
      <c r="K47" s="83">
        <v>9.7256182916412928E-2</v>
      </c>
      <c r="L47" s="83">
        <f t="shared" si="0"/>
        <v>5.3223109406842044E-2</v>
      </c>
      <c r="M47" s="83">
        <f>J47/'סכום נכסי הקרן'!$C$42</f>
        <v>1.6780434748278005E-3</v>
      </c>
    </row>
    <row r="48" spans="2:13">
      <c r="B48" s="75" t="s">
        <v>2080</v>
      </c>
      <c r="C48" s="72" t="s">
        <v>2081</v>
      </c>
      <c r="D48" s="85" t="s">
        <v>26</v>
      </c>
      <c r="E48" s="147"/>
      <c r="F48" s="85" t="s">
        <v>706</v>
      </c>
      <c r="G48" s="85" t="s">
        <v>132</v>
      </c>
      <c r="H48" s="82">
        <v>4955.3300000000008</v>
      </c>
      <c r="I48" s="146">
        <v>0</v>
      </c>
      <c r="J48" s="146">
        <v>0</v>
      </c>
      <c r="K48" s="83">
        <v>9.5059991233194183E-2</v>
      </c>
      <c r="L48" s="142">
        <f t="shared" ref="L48" si="1">IFERROR(J48/$J$11,0)</f>
        <v>0</v>
      </c>
      <c r="M48" s="142">
        <f>J48/'סכום נכסי הקרן'!$C$42</f>
        <v>0</v>
      </c>
    </row>
    <row r="49" spans="2:13">
      <c r="B49" s="75" t="s">
        <v>2082</v>
      </c>
      <c r="C49" s="72">
        <v>7019</v>
      </c>
      <c r="D49" s="85" t="s">
        <v>26</v>
      </c>
      <c r="E49" s="147"/>
      <c r="F49" s="85" t="s">
        <v>706</v>
      </c>
      <c r="G49" s="85" t="s">
        <v>132</v>
      </c>
      <c r="H49" s="82">
        <v>193372.10000000003</v>
      </c>
      <c r="I49" s="82">
        <v>11369.545599999999</v>
      </c>
      <c r="J49" s="82">
        <v>81346.457630000004</v>
      </c>
      <c r="K49" s="83">
        <v>0.13171908983417521</v>
      </c>
      <c r="L49" s="83">
        <f t="shared" si="0"/>
        <v>4.1605210379037361E-2</v>
      </c>
      <c r="M49" s="83">
        <f>J49/'סכום נכסי הקרן'!$C$42</f>
        <v>1.3117488356741232E-3</v>
      </c>
    </row>
    <row r="50" spans="2:13">
      <c r="B50" s="75" t="s">
        <v>2083</v>
      </c>
      <c r="C50" s="72" t="s">
        <v>2084</v>
      </c>
      <c r="D50" s="85" t="s">
        <v>26</v>
      </c>
      <c r="E50" s="147"/>
      <c r="F50" s="85" t="s">
        <v>706</v>
      </c>
      <c r="G50" s="85" t="s">
        <v>134</v>
      </c>
      <c r="H50" s="82">
        <v>19.400000000000002</v>
      </c>
      <c r="I50" s="146">
        <v>0</v>
      </c>
      <c r="J50" s="146">
        <v>0</v>
      </c>
      <c r="K50" s="83">
        <v>6.5486182584253549E-4</v>
      </c>
      <c r="L50" s="142">
        <f t="shared" ref="L50" si="2">IFERROR(J50/$J$11,0)</f>
        <v>0</v>
      </c>
      <c r="M50" s="142">
        <f>J50/'סכום נכסי הקרן'!$C$42</f>
        <v>0</v>
      </c>
    </row>
    <row r="51" spans="2:13">
      <c r="B51" s="75" t="s">
        <v>3517</v>
      </c>
      <c r="C51" s="72">
        <v>4654</v>
      </c>
      <c r="D51" s="85" t="s">
        <v>26</v>
      </c>
      <c r="E51" s="147"/>
      <c r="F51" s="148" t="s">
        <v>706</v>
      </c>
      <c r="G51" s="85" t="s">
        <v>135</v>
      </c>
      <c r="H51" s="82">
        <v>2768309.5000000005</v>
      </c>
      <c r="I51" s="82">
        <v>358.88350000000003</v>
      </c>
      <c r="J51" s="82">
        <v>46403.43262</v>
      </c>
      <c r="K51" s="83">
        <v>0.28025000000000005</v>
      </c>
      <c r="L51" s="83">
        <f t="shared" si="0"/>
        <v>2.3733357698818638E-2</v>
      </c>
      <c r="M51" s="83">
        <f>J51/'סכום נכסי הקרן'!$C$42</f>
        <v>7.4827657508369884E-4</v>
      </c>
    </row>
    <row r="52" spans="2:13">
      <c r="B52" s="75" t="s">
        <v>2085</v>
      </c>
      <c r="C52" s="72" t="s">
        <v>2086</v>
      </c>
      <c r="D52" s="85" t="s">
        <v>26</v>
      </c>
      <c r="E52" s="147"/>
      <c r="F52" s="85" t="s">
        <v>706</v>
      </c>
      <c r="G52" s="85" t="s">
        <v>132</v>
      </c>
      <c r="H52" s="82">
        <v>403.96000000000009</v>
      </c>
      <c r="I52" s="146">
        <v>0</v>
      </c>
      <c r="J52" s="146">
        <v>0</v>
      </c>
      <c r="K52" s="83">
        <v>7.6315673636577139E-3</v>
      </c>
      <c r="L52" s="142">
        <f t="shared" ref="L52:L53" si="3">IFERROR(J52/$J$11,0)</f>
        <v>0</v>
      </c>
      <c r="M52" s="142">
        <f>J52/'סכום נכסי הקרן'!$C$42</f>
        <v>0</v>
      </c>
    </row>
    <row r="53" spans="2:13">
      <c r="B53" s="75" t="s">
        <v>2087</v>
      </c>
      <c r="C53" s="72" t="s">
        <v>2088</v>
      </c>
      <c r="D53" s="85" t="s">
        <v>26</v>
      </c>
      <c r="E53" s="147"/>
      <c r="F53" s="85" t="s">
        <v>706</v>
      </c>
      <c r="G53" s="85" t="s">
        <v>134</v>
      </c>
      <c r="H53" s="82">
        <v>3355.1300000000006</v>
      </c>
      <c r="I53" s="146">
        <v>0</v>
      </c>
      <c r="J53" s="146">
        <v>0</v>
      </c>
      <c r="K53" s="83">
        <v>9.8000058418039507E-2</v>
      </c>
      <c r="L53" s="142">
        <f t="shared" si="3"/>
        <v>0</v>
      </c>
      <c r="M53" s="142">
        <f>J53/'סכום נכסי הקרן'!$C$42</f>
        <v>0</v>
      </c>
    </row>
    <row r="54" spans="2:13">
      <c r="B54" s="75" t="s">
        <v>2089</v>
      </c>
      <c r="C54" s="72">
        <v>5771</v>
      </c>
      <c r="D54" s="85" t="s">
        <v>26</v>
      </c>
      <c r="E54" s="147"/>
      <c r="F54" s="85" t="s">
        <v>706</v>
      </c>
      <c r="G54" s="85" t="s">
        <v>134</v>
      </c>
      <c r="H54" s="82">
        <v>16559938.440000003</v>
      </c>
      <c r="I54" s="82">
        <v>115.7786</v>
      </c>
      <c r="J54" s="82">
        <v>77046.157569999996</v>
      </c>
      <c r="K54" s="83">
        <v>0.15933798811758365</v>
      </c>
      <c r="L54" s="83">
        <f t="shared" si="0"/>
        <v>3.9405792065051619E-2</v>
      </c>
      <c r="M54" s="83">
        <f>J54/'סכום נכסי הקרן'!$C$42</f>
        <v>1.2424045303275797E-3</v>
      </c>
    </row>
    <row r="55" spans="2:13">
      <c r="B55" s="75" t="s">
        <v>2090</v>
      </c>
      <c r="C55" s="72" t="s">
        <v>2091</v>
      </c>
      <c r="D55" s="85" t="s">
        <v>26</v>
      </c>
      <c r="E55" s="147"/>
      <c r="F55" s="85" t="s">
        <v>706</v>
      </c>
      <c r="G55" s="85" t="s">
        <v>132</v>
      </c>
      <c r="H55" s="82">
        <v>358646.00000000006</v>
      </c>
      <c r="I55" s="82">
        <v>541.24080000000004</v>
      </c>
      <c r="J55" s="82">
        <v>7182.2123800000008</v>
      </c>
      <c r="K55" s="83">
        <v>9.9791864653866025E-2</v>
      </c>
      <c r="L55" s="83">
        <f t="shared" si="0"/>
        <v>3.673392373346874E-3</v>
      </c>
      <c r="M55" s="83">
        <f>J55/'סכום נכסי הקרן'!$C$42</f>
        <v>1.1581645964082866E-4</v>
      </c>
    </row>
    <row r="56" spans="2:13">
      <c r="B56" s="75" t="s">
        <v>2092</v>
      </c>
      <c r="C56" s="72">
        <v>7983</v>
      </c>
      <c r="D56" s="85" t="s">
        <v>26</v>
      </c>
      <c r="E56" s="147"/>
      <c r="F56" s="85" t="s">
        <v>673</v>
      </c>
      <c r="G56" s="85" t="s">
        <v>132</v>
      </c>
      <c r="H56" s="82">
        <v>174327.28000000003</v>
      </c>
      <c r="I56" s="82">
        <v>2258.1482999999998</v>
      </c>
      <c r="J56" s="82">
        <v>14565.303890000003</v>
      </c>
      <c r="K56" s="83">
        <v>8.635988174949085E-5</v>
      </c>
      <c r="L56" s="83">
        <f t="shared" si="0"/>
        <v>7.449525772030367E-3</v>
      </c>
      <c r="M56" s="83">
        <f>J56/'סכום נכסי הקרן'!$C$42</f>
        <v>2.3487218713136825E-4</v>
      </c>
    </row>
    <row r="57" spans="2:13">
      <c r="B57" s="75" t="s">
        <v>2093</v>
      </c>
      <c r="C57" s="72">
        <v>9035</v>
      </c>
      <c r="D57" s="85" t="s">
        <v>26</v>
      </c>
      <c r="E57" s="147"/>
      <c r="F57" s="85" t="s">
        <v>657</v>
      </c>
      <c r="G57" s="85" t="s">
        <v>134</v>
      </c>
      <c r="H57" s="82">
        <v>2806686.0000000005</v>
      </c>
      <c r="I57" s="82">
        <v>100</v>
      </c>
      <c r="J57" s="82">
        <v>11278.66769</v>
      </c>
      <c r="K57" s="83">
        <v>3.828016256356663E-2</v>
      </c>
      <c r="L57" s="83">
        <f t="shared" si="0"/>
        <v>5.7685528750626843E-3</v>
      </c>
      <c r="M57" s="83">
        <f>J57/'סכום נכסי הקרן'!$C$42</f>
        <v>1.8187367515874029E-4</v>
      </c>
    </row>
    <row r="58" spans="2:13">
      <c r="B58" s="75" t="s">
        <v>2094</v>
      </c>
      <c r="C58" s="72">
        <v>8459</v>
      </c>
      <c r="D58" s="85" t="s">
        <v>26</v>
      </c>
      <c r="E58" s="147"/>
      <c r="F58" s="85" t="s">
        <v>657</v>
      </c>
      <c r="G58" s="85" t="s">
        <v>132</v>
      </c>
      <c r="H58" s="82">
        <v>16790366.739999998</v>
      </c>
      <c r="I58" s="82">
        <v>218.5812</v>
      </c>
      <c r="J58" s="82">
        <v>135792.16487000001</v>
      </c>
      <c r="K58" s="83">
        <v>3.5969462722562871E-2</v>
      </c>
      <c r="L58" s="83">
        <f t="shared" si="0"/>
        <v>6.9451845253526087E-2</v>
      </c>
      <c r="M58" s="83">
        <f>J58/'סכום נכסי הקרן'!$C$42</f>
        <v>2.1897107673954784E-3</v>
      </c>
    </row>
    <row r="59" spans="2:13">
      <c r="B59" s="75" t="s">
        <v>2095</v>
      </c>
      <c r="C59" s="72">
        <v>7021</v>
      </c>
      <c r="D59" s="85" t="s">
        <v>26</v>
      </c>
      <c r="E59" s="147"/>
      <c r="F59" s="85" t="s">
        <v>706</v>
      </c>
      <c r="G59" s="85" t="s">
        <v>132</v>
      </c>
      <c r="H59" s="82">
        <v>390000.00000000006</v>
      </c>
      <c r="I59" s="82">
        <v>1E-4</v>
      </c>
      <c r="J59" s="82">
        <v>1.4400000000000003E-3</v>
      </c>
      <c r="K59" s="83">
        <v>1.9700000004697696E-2</v>
      </c>
      <c r="L59" s="83">
        <f t="shared" si="0"/>
        <v>7.364979950118795E-10</v>
      </c>
      <c r="M59" s="83">
        <f>J59/'סכום נכסי הקרן'!$C$42</f>
        <v>2.3220658629812514E-11</v>
      </c>
    </row>
    <row r="60" spans="2:13">
      <c r="B60" s="75" t="s">
        <v>2096</v>
      </c>
      <c r="C60" s="72">
        <v>8613</v>
      </c>
      <c r="D60" s="85" t="s">
        <v>26</v>
      </c>
      <c r="E60" s="147"/>
      <c r="F60" s="85" t="s">
        <v>1397</v>
      </c>
      <c r="G60" s="85" t="s">
        <v>132</v>
      </c>
      <c r="H60" s="82">
        <v>85015.810000000012</v>
      </c>
      <c r="I60" s="82">
        <v>2072.1439</v>
      </c>
      <c r="J60" s="82">
        <v>6518.1047000000008</v>
      </c>
      <c r="K60" s="83">
        <v>7.607747050135262E-3</v>
      </c>
      <c r="L60" s="83">
        <f t="shared" si="0"/>
        <v>3.3337298908524362E-3</v>
      </c>
      <c r="M60" s="83">
        <f>J60/'סכום נכסי הקרן'!$C$42</f>
        <v>1.0510741955005313E-4</v>
      </c>
    </row>
    <row r="61" spans="2:13">
      <c r="B61" s="75" t="s">
        <v>2097</v>
      </c>
      <c r="C61" s="72">
        <v>8564</v>
      </c>
      <c r="D61" s="85" t="s">
        <v>26</v>
      </c>
      <c r="E61" s="147"/>
      <c r="F61" s="85" t="s">
        <v>723</v>
      </c>
      <c r="G61" s="85" t="s">
        <v>132</v>
      </c>
      <c r="H61" s="82">
        <v>19976.280000000002</v>
      </c>
      <c r="I61" s="82">
        <v>14777.717699999999</v>
      </c>
      <c r="J61" s="82">
        <v>10922.5416</v>
      </c>
      <c r="K61" s="83">
        <v>3.1410396701240084E-3</v>
      </c>
      <c r="L61" s="83">
        <f t="shared" si="0"/>
        <v>5.586409714467948E-3</v>
      </c>
      <c r="M61" s="83">
        <f>J61/'סכום נכסי הקרן'!$C$42</f>
        <v>1.7613097907189315E-4</v>
      </c>
    </row>
    <row r="62" spans="2:13">
      <c r="B62" s="75" t="s">
        <v>2098</v>
      </c>
      <c r="C62" s="72">
        <v>8568</v>
      </c>
      <c r="D62" s="85" t="s">
        <v>26</v>
      </c>
      <c r="E62" s="147"/>
      <c r="F62" s="85" t="s">
        <v>657</v>
      </c>
      <c r="G62" s="85" t="s">
        <v>132</v>
      </c>
      <c r="H62" s="82">
        <v>14571981.620000003</v>
      </c>
      <c r="I62" s="82">
        <v>114.9161</v>
      </c>
      <c r="J62" s="82">
        <v>61958.545990000006</v>
      </c>
      <c r="K62" s="83">
        <v>0.10833841325485523</v>
      </c>
      <c r="L62" s="83">
        <f t="shared" si="0"/>
        <v>3.1689128399643281E-2</v>
      </c>
      <c r="M62" s="83">
        <f>J62/'סכום נכסי הקרן'!$C$42</f>
        <v>9.991098928009228E-4</v>
      </c>
    </row>
    <row r="63" spans="2:13">
      <c r="B63" s="75" t="s">
        <v>2099</v>
      </c>
      <c r="C63" s="72">
        <v>8932</v>
      </c>
      <c r="D63" s="85" t="s">
        <v>26</v>
      </c>
      <c r="E63" s="147"/>
      <c r="F63" s="85" t="s">
        <v>657</v>
      </c>
      <c r="G63" s="85" t="s">
        <v>132</v>
      </c>
      <c r="H63" s="82">
        <v>1547272.4300000004</v>
      </c>
      <c r="I63" s="82">
        <v>100</v>
      </c>
      <c r="J63" s="82">
        <v>5724.9079900000015</v>
      </c>
      <c r="K63" s="83">
        <v>7.4475618048370426E-2</v>
      </c>
      <c r="L63" s="83">
        <f t="shared" si="0"/>
        <v>2.9280439279600621E-3</v>
      </c>
      <c r="M63" s="83">
        <f>J63/'סכום נכסי הקרן'!$C$42</f>
        <v>9.2316759807552868E-5</v>
      </c>
    </row>
    <row r="64" spans="2:13">
      <c r="B64" s="75" t="s">
        <v>2100</v>
      </c>
      <c r="C64" s="72">
        <v>8783</v>
      </c>
      <c r="D64" s="85" t="s">
        <v>26</v>
      </c>
      <c r="E64" s="147"/>
      <c r="F64" s="85" t="s">
        <v>706</v>
      </c>
      <c r="G64" s="85" t="s">
        <v>132</v>
      </c>
      <c r="H64" s="82">
        <v>19110307.460000005</v>
      </c>
      <c r="I64" s="82">
        <v>131.72819999999999</v>
      </c>
      <c r="J64" s="82">
        <v>93142.556910000028</v>
      </c>
      <c r="K64" s="83">
        <v>6.5382100013341118E-2</v>
      </c>
      <c r="L64" s="83">
        <f t="shared" si="0"/>
        <v>4.763840723228812E-2</v>
      </c>
      <c r="M64" s="83">
        <f>J64/'סכום נכסי הקרן'!$C$42</f>
        <v>1.5019663318854132E-3</v>
      </c>
    </row>
    <row r="65" spans="2:13">
      <c r="B65" s="75" t="s">
        <v>2101</v>
      </c>
      <c r="C65" s="72" t="s">
        <v>2102</v>
      </c>
      <c r="D65" s="85" t="s">
        <v>26</v>
      </c>
      <c r="E65" s="147"/>
      <c r="F65" s="85" t="s">
        <v>706</v>
      </c>
      <c r="G65" s="85" t="s">
        <v>132</v>
      </c>
      <c r="H65" s="82">
        <v>2096048.0000000002</v>
      </c>
      <c r="I65" s="82">
        <v>377.90539999999999</v>
      </c>
      <c r="J65" s="82">
        <v>29307.990740000005</v>
      </c>
      <c r="K65" s="83">
        <v>4.7661225375800899E-2</v>
      </c>
      <c r="L65" s="83">
        <f t="shared" si="0"/>
        <v>1.4989775290164396E-2</v>
      </c>
      <c r="M65" s="83">
        <f>J65/'סכום נכסי הקרן'!$C$42</f>
        <v>4.7260475562447657E-4</v>
      </c>
    </row>
    <row r="66" spans="2:13">
      <c r="B66" s="75" t="s">
        <v>2103</v>
      </c>
      <c r="C66" s="72">
        <v>9116</v>
      </c>
      <c r="D66" s="85" t="s">
        <v>26</v>
      </c>
      <c r="E66" s="147"/>
      <c r="F66" s="85" t="s">
        <v>657</v>
      </c>
      <c r="G66" s="85" t="s">
        <v>134</v>
      </c>
      <c r="H66" s="82">
        <v>6519274.580000001</v>
      </c>
      <c r="I66" s="82">
        <v>97.623999999999995</v>
      </c>
      <c r="J66" s="82">
        <v>25575.247450000003</v>
      </c>
      <c r="K66" s="83">
        <v>9.6732373254550891E-2</v>
      </c>
      <c r="L66" s="83">
        <f t="shared" si="0"/>
        <v>1.3080637825595612E-2</v>
      </c>
      <c r="M66" s="83">
        <f>J66/'סכום נכסי הקרן'!$C$42</f>
        <v>4.1241256278432844E-4</v>
      </c>
    </row>
    <row r="67" spans="2:13">
      <c r="B67" s="75" t="s">
        <v>2104</v>
      </c>
      <c r="C67" s="72">
        <v>9291</v>
      </c>
      <c r="D67" s="85" t="s">
        <v>26</v>
      </c>
      <c r="E67" s="147"/>
      <c r="F67" s="85" t="s">
        <v>657</v>
      </c>
      <c r="G67" s="85" t="s">
        <v>134</v>
      </c>
      <c r="H67" s="82">
        <v>2559877.6700000004</v>
      </c>
      <c r="I67" s="82">
        <v>95.15</v>
      </c>
      <c r="J67" s="82">
        <v>9787.9552899999999</v>
      </c>
      <c r="K67" s="83">
        <v>9.3880289617766483E-2</v>
      </c>
      <c r="L67" s="83">
        <f t="shared" si="0"/>
        <v>5.0061176710770264E-3</v>
      </c>
      <c r="M67" s="83">
        <f>J67/'סכום נכסי הקרן'!$C$42</f>
        <v>1.5783525588399826E-4</v>
      </c>
    </row>
    <row r="68" spans="2:13">
      <c r="B68" s="75" t="s">
        <v>2105</v>
      </c>
      <c r="C68" s="72">
        <v>9300</v>
      </c>
      <c r="D68" s="85" t="s">
        <v>26</v>
      </c>
      <c r="E68" s="147"/>
      <c r="F68" s="85" t="s">
        <v>657</v>
      </c>
      <c r="G68" s="85" t="s">
        <v>134</v>
      </c>
      <c r="H68" s="82">
        <v>906402.06000000017</v>
      </c>
      <c r="I68" s="82">
        <v>100</v>
      </c>
      <c r="J68" s="82">
        <v>3642.3766800000008</v>
      </c>
      <c r="K68" s="83">
        <v>0.10924909050971641</v>
      </c>
      <c r="L68" s="83">
        <f t="shared" si="0"/>
        <v>1.8629188346514071E-3</v>
      </c>
      <c r="M68" s="83">
        <f>J68/'סכום נכסי הקרן'!$C$42</f>
        <v>5.8734989921854067E-5</v>
      </c>
    </row>
    <row r="69" spans="2:13">
      <c r="B69" s="75" t="s">
        <v>2106</v>
      </c>
      <c r="C69" s="72">
        <v>7022</v>
      </c>
      <c r="D69" s="85" t="s">
        <v>26</v>
      </c>
      <c r="E69" s="147"/>
      <c r="F69" s="85" t="s">
        <v>706</v>
      </c>
      <c r="G69" s="85" t="s">
        <v>132</v>
      </c>
      <c r="H69" s="82">
        <v>664500.00000000012</v>
      </c>
      <c r="I69" s="82">
        <v>1E-4</v>
      </c>
      <c r="J69" s="82">
        <v>2.4400000000000003E-3</v>
      </c>
      <c r="K69" s="83">
        <v>2.013636363636364E-2</v>
      </c>
      <c r="L69" s="83">
        <f t="shared" si="0"/>
        <v>1.2479549359923512E-9</v>
      </c>
      <c r="M69" s="83">
        <f>J69/'סכום נכסי הקרן'!$C$42</f>
        <v>3.9346116011626759E-11</v>
      </c>
    </row>
    <row r="70" spans="2:13">
      <c r="B70" s="75" t="s">
        <v>2107</v>
      </c>
      <c r="C70" s="72">
        <v>8215</v>
      </c>
      <c r="D70" s="85" t="s">
        <v>26</v>
      </c>
      <c r="E70" s="147"/>
      <c r="F70" s="85" t="s">
        <v>657</v>
      </c>
      <c r="G70" s="85" t="s">
        <v>132</v>
      </c>
      <c r="H70" s="82">
        <v>37356271.190000005</v>
      </c>
      <c r="I70" s="82">
        <v>142.9796</v>
      </c>
      <c r="J70" s="82">
        <v>197623.83435000002</v>
      </c>
      <c r="K70" s="83">
        <v>3.764657245977393E-2</v>
      </c>
      <c r="L70" s="83">
        <f t="shared" si="0"/>
        <v>0.10107608178148249</v>
      </c>
      <c r="M70" s="83">
        <f>J70/'סכום נכסי הקרן'!$C$42</f>
        <v>3.1867747184416428E-3</v>
      </c>
    </row>
    <row r="71" spans="2:13">
      <c r="B71" s="75" t="s">
        <v>2108</v>
      </c>
      <c r="C71" s="72">
        <v>8255</v>
      </c>
      <c r="D71" s="85" t="s">
        <v>26</v>
      </c>
      <c r="E71" s="147"/>
      <c r="F71" s="85" t="s">
        <v>723</v>
      </c>
      <c r="G71" s="85" t="s">
        <v>132</v>
      </c>
      <c r="H71" s="82">
        <v>4170825.9300000006</v>
      </c>
      <c r="I71" s="82">
        <v>94.301699999999997</v>
      </c>
      <c r="J71" s="82">
        <v>14552.691110000003</v>
      </c>
      <c r="K71" s="83">
        <v>4.1750819124746937E-3</v>
      </c>
      <c r="L71" s="83">
        <f t="shared" si="0"/>
        <v>7.443074878154308E-3</v>
      </c>
      <c r="M71" s="83">
        <f>J71/'סכום נכסי הקרן'!$C$42</f>
        <v>2.3466880028501206E-4</v>
      </c>
    </row>
    <row r="72" spans="2:13">
      <c r="B72" s="75" t="s">
        <v>2109</v>
      </c>
      <c r="C72" s="72">
        <v>4637</v>
      </c>
      <c r="D72" s="85" t="s">
        <v>26</v>
      </c>
      <c r="E72" s="147"/>
      <c r="F72" s="85" t="s">
        <v>706</v>
      </c>
      <c r="G72" s="85" t="s">
        <v>135</v>
      </c>
      <c r="H72" s="82">
        <v>14265000.789999999</v>
      </c>
      <c r="I72" s="82">
        <v>29.6904</v>
      </c>
      <c r="J72" s="82">
        <v>19781.982870000003</v>
      </c>
      <c r="K72" s="83">
        <v>7.897730799464138E-2</v>
      </c>
      <c r="L72" s="83">
        <f t="shared" si="0"/>
        <v>1.0117632445218296E-2</v>
      </c>
      <c r="M72" s="83">
        <f>J72/'סכום נכסי הקרן'!$C$42</f>
        <v>3.1899352169796445E-4</v>
      </c>
    </row>
    <row r="73" spans="2:13">
      <c r="B73" s="75" t="s">
        <v>2110</v>
      </c>
      <c r="C73" s="72">
        <v>8735</v>
      </c>
      <c r="D73" s="85" t="s">
        <v>26</v>
      </c>
      <c r="E73" s="147"/>
      <c r="F73" s="85" t="s">
        <v>706</v>
      </c>
      <c r="G73" s="85" t="s">
        <v>134</v>
      </c>
      <c r="H73" s="82">
        <v>2514970.9600000004</v>
      </c>
      <c r="I73" s="82">
        <v>97.475800000000007</v>
      </c>
      <c r="J73" s="82">
        <v>9851.3047700000006</v>
      </c>
      <c r="K73" s="83">
        <v>9.7021887007822022E-2</v>
      </c>
      <c r="L73" s="83">
        <f t="shared" si="0"/>
        <v>5.0385182023305304E-3</v>
      </c>
      <c r="M73" s="83">
        <f>J73/'סכום נכסי הקרן'!$C$42</f>
        <v>1.5885679522389837E-4</v>
      </c>
    </row>
    <row r="74" spans="2:13">
      <c r="B74" s="75" t="s">
        <v>2111</v>
      </c>
      <c r="C74" s="72" t="s">
        <v>2112</v>
      </c>
      <c r="D74" s="85" t="s">
        <v>26</v>
      </c>
      <c r="E74" s="147"/>
      <c r="F74" s="85" t="s">
        <v>706</v>
      </c>
      <c r="G74" s="85" t="s">
        <v>132</v>
      </c>
      <c r="H74" s="82">
        <v>111710.66000000002</v>
      </c>
      <c r="I74" s="82">
        <v>2474.6709000000001</v>
      </c>
      <c r="J74" s="82">
        <v>10228.543660000001</v>
      </c>
      <c r="K74" s="83">
        <v>0.13410644584327877</v>
      </c>
      <c r="L74" s="83">
        <f t="shared" ref="L74:L89" si="4">IFERROR(J74/$J$11,0)</f>
        <v>5.2314596510287994E-3</v>
      </c>
      <c r="M74" s="83">
        <f>J74/'סכום נכסי הקרן'!$C$42</f>
        <v>1.649399448673563E-4</v>
      </c>
    </row>
    <row r="75" spans="2:13">
      <c r="B75" s="75" t="s">
        <v>2113</v>
      </c>
      <c r="C75" s="72" t="s">
        <v>2114</v>
      </c>
      <c r="D75" s="85" t="s">
        <v>26</v>
      </c>
      <c r="E75" s="147"/>
      <c r="F75" s="85" t="s">
        <v>706</v>
      </c>
      <c r="G75" s="85" t="s">
        <v>134</v>
      </c>
      <c r="H75" s="82">
        <v>16005872.030000003</v>
      </c>
      <c r="I75" s="82">
        <v>118.33110000000001</v>
      </c>
      <c r="J75" s="82">
        <v>76110.086360000016</v>
      </c>
      <c r="K75" s="83">
        <v>0.28382632698359134</v>
      </c>
      <c r="L75" s="83">
        <f t="shared" si="4"/>
        <v>3.8927031947445137E-2</v>
      </c>
      <c r="M75" s="83">
        <f>J75/'סכום נכסי הקרן'!$C$42</f>
        <v>1.2273099539243818E-3</v>
      </c>
    </row>
    <row r="76" spans="2:13">
      <c r="B76" s="75" t="s">
        <v>2115</v>
      </c>
      <c r="C76" s="72">
        <v>5691</v>
      </c>
      <c r="D76" s="85" t="s">
        <v>26</v>
      </c>
      <c r="E76" s="147"/>
      <c r="F76" s="85" t="s">
        <v>706</v>
      </c>
      <c r="G76" s="85" t="s">
        <v>132</v>
      </c>
      <c r="H76" s="82">
        <v>14838999.960000003</v>
      </c>
      <c r="I76" s="82">
        <v>113.20099999999999</v>
      </c>
      <c r="J76" s="82">
        <v>62152.216450000007</v>
      </c>
      <c r="K76" s="83">
        <v>0.15298694405879629</v>
      </c>
      <c r="L76" s="83">
        <f t="shared" si="4"/>
        <v>3.1788182500673161E-2</v>
      </c>
      <c r="M76" s="83">
        <f>J76/'סכום נכסי הקרן'!$C$42</f>
        <v>1.0022329175497693E-3</v>
      </c>
    </row>
    <row r="77" spans="2:13">
      <c r="B77" s="75" t="s">
        <v>2116</v>
      </c>
      <c r="C77" s="72">
        <v>8773</v>
      </c>
      <c r="D77" s="85" t="s">
        <v>26</v>
      </c>
      <c r="E77" s="147"/>
      <c r="F77" s="85" t="s">
        <v>673</v>
      </c>
      <c r="G77" s="85" t="s">
        <v>132</v>
      </c>
      <c r="H77" s="82">
        <v>160283.24000000002</v>
      </c>
      <c r="I77" s="82">
        <v>2467.1547</v>
      </c>
      <c r="J77" s="82">
        <v>14631.411310000003</v>
      </c>
      <c r="K77" s="83">
        <v>7.9402613594528997E-5</v>
      </c>
      <c r="L77" s="83">
        <f t="shared" si="4"/>
        <v>7.4833368708396783E-3</v>
      </c>
      <c r="M77" s="83">
        <f>J77/'סכום נכסי הקרן'!$C$42</f>
        <v>2.3593819951519995E-4</v>
      </c>
    </row>
    <row r="78" spans="2:13">
      <c r="B78" s="75" t="s">
        <v>2117</v>
      </c>
      <c r="C78" s="72">
        <v>8432</v>
      </c>
      <c r="D78" s="85" t="s">
        <v>26</v>
      </c>
      <c r="E78" s="147"/>
      <c r="F78" s="85" t="s">
        <v>764</v>
      </c>
      <c r="G78" s="85" t="s">
        <v>132</v>
      </c>
      <c r="H78" s="82">
        <v>208735.12000000002</v>
      </c>
      <c r="I78" s="82">
        <v>3362.7687999999998</v>
      </c>
      <c r="J78" s="82">
        <v>25971.334110000003</v>
      </c>
      <c r="K78" s="83">
        <v>5.0923791829756808E-3</v>
      </c>
      <c r="L78" s="83">
        <f t="shared" si="4"/>
        <v>1.3283219097082384E-2</v>
      </c>
      <c r="M78" s="83">
        <f>J78/'סכום נכסי הקרן'!$C$42</f>
        <v>4.1879964133966359E-4</v>
      </c>
    </row>
    <row r="79" spans="2:13">
      <c r="B79" s="75" t="s">
        <v>2118</v>
      </c>
      <c r="C79" s="72">
        <v>6629</v>
      </c>
      <c r="D79" s="85" t="s">
        <v>26</v>
      </c>
      <c r="E79" s="147"/>
      <c r="F79" s="85" t="s">
        <v>706</v>
      </c>
      <c r="G79" s="85" t="s">
        <v>135</v>
      </c>
      <c r="H79" s="82">
        <v>181848.31000000003</v>
      </c>
      <c r="I79" s="82">
        <v>9236.6561000000002</v>
      </c>
      <c r="J79" s="82">
        <v>78452.36126000002</v>
      </c>
      <c r="K79" s="83">
        <v>0.26821284660766964</v>
      </c>
      <c r="L79" s="83">
        <f t="shared" si="4"/>
        <v>4.0125004702734481E-2</v>
      </c>
      <c r="M79" s="83">
        <f>J79/'סכום נכסי הקרן'!$C$42</f>
        <v>1.2650802080008251E-3</v>
      </c>
    </row>
    <row r="80" spans="2:13">
      <c r="B80" s="75" t="s">
        <v>2119</v>
      </c>
      <c r="C80" s="72">
        <v>3865</v>
      </c>
      <c r="D80" s="85" t="s">
        <v>26</v>
      </c>
      <c r="E80" s="147"/>
      <c r="F80" s="85" t="s">
        <v>706</v>
      </c>
      <c r="G80" s="85" t="s">
        <v>132</v>
      </c>
      <c r="H80" s="82">
        <v>328799.00000000006</v>
      </c>
      <c r="I80" s="82">
        <v>663.30269999999996</v>
      </c>
      <c r="J80" s="82">
        <v>8069.4507700000013</v>
      </c>
      <c r="K80" s="83">
        <v>7.602664808712789E-2</v>
      </c>
      <c r="L80" s="83">
        <f t="shared" si="4"/>
        <v>4.1271766062167129E-3</v>
      </c>
      <c r="M80" s="83">
        <f>J80/'סכום נכסי הקרן'!$C$42</f>
        <v>1.3012358448628316E-4</v>
      </c>
    </row>
    <row r="81" spans="2:13">
      <c r="B81" s="75" t="s">
        <v>2120</v>
      </c>
      <c r="C81" s="72">
        <v>7024</v>
      </c>
      <c r="D81" s="85" t="s">
        <v>26</v>
      </c>
      <c r="E81" s="147"/>
      <c r="F81" s="85" t="s">
        <v>706</v>
      </c>
      <c r="G81" s="85" t="s">
        <v>132</v>
      </c>
      <c r="H81" s="82">
        <v>170000.00000000003</v>
      </c>
      <c r="I81" s="82">
        <v>1E-4</v>
      </c>
      <c r="J81" s="82">
        <v>6.3000000000000013E-4</v>
      </c>
      <c r="K81" s="83">
        <v>2.0000000000000004E-2</v>
      </c>
      <c r="L81" s="83">
        <f t="shared" si="4"/>
        <v>3.2221787281769726E-10</v>
      </c>
      <c r="M81" s="83">
        <f>J81/'סכום נכסי הקרן'!$C$42</f>
        <v>1.0159038150542975E-11</v>
      </c>
    </row>
    <row r="82" spans="2:13">
      <c r="B82" s="75" t="s">
        <v>2121</v>
      </c>
      <c r="C82" s="72">
        <v>7943</v>
      </c>
      <c r="D82" s="85" t="s">
        <v>26</v>
      </c>
      <c r="E82" s="147"/>
      <c r="F82" s="85" t="s">
        <v>706</v>
      </c>
      <c r="G82" s="85" t="s">
        <v>132</v>
      </c>
      <c r="H82" s="82">
        <v>22558902.960000005</v>
      </c>
      <c r="I82" s="82">
        <v>66.805000000000007</v>
      </c>
      <c r="J82" s="82">
        <v>55760.75794000001</v>
      </c>
      <c r="K82" s="83">
        <v>0.30696071231110789</v>
      </c>
      <c r="L82" s="83">
        <f t="shared" si="4"/>
        <v>2.8519226682744959E-2</v>
      </c>
      <c r="M82" s="83">
        <f>J82/'סכום נכסי הקרן'!$C$42</f>
        <v>8.9916772573913034E-4</v>
      </c>
    </row>
    <row r="83" spans="2:13">
      <c r="B83" s="75" t="s">
        <v>2122</v>
      </c>
      <c r="C83" s="72" t="s">
        <v>2123</v>
      </c>
      <c r="D83" s="85" t="s">
        <v>26</v>
      </c>
      <c r="E83" s="147"/>
      <c r="F83" s="85" t="s">
        <v>706</v>
      </c>
      <c r="G83" s="85" t="s">
        <v>132</v>
      </c>
      <c r="H83" s="82">
        <v>1177.8300000000002</v>
      </c>
      <c r="I83" s="82">
        <v>1E-3</v>
      </c>
      <c r="J83" s="82">
        <v>4.000000000000001E-5</v>
      </c>
      <c r="K83" s="83">
        <v>9.5060038513750209E-2</v>
      </c>
      <c r="L83" s="83">
        <f t="shared" si="4"/>
        <v>2.0458277639218876E-11</v>
      </c>
      <c r="M83" s="83">
        <f>J83/'סכום נכסי הקרן'!$C$42</f>
        <v>6.4501829527256984E-13</v>
      </c>
    </row>
    <row r="84" spans="2:13">
      <c r="B84" s="75" t="s">
        <v>2124</v>
      </c>
      <c r="C84" s="72">
        <v>4811</v>
      </c>
      <c r="D84" s="85" t="s">
        <v>26</v>
      </c>
      <c r="E84" s="147"/>
      <c r="F84" s="85" t="s">
        <v>706</v>
      </c>
      <c r="G84" s="85" t="s">
        <v>132</v>
      </c>
      <c r="H84" s="82">
        <v>307397.25000000006</v>
      </c>
      <c r="I84" s="82">
        <v>18.508700000000001</v>
      </c>
      <c r="J84" s="82">
        <v>210.51235000000003</v>
      </c>
      <c r="K84" s="83">
        <v>1.7830979857281375E-2</v>
      </c>
      <c r="L84" s="83">
        <f t="shared" si="4"/>
        <v>1.0766800256961043E-4</v>
      </c>
      <c r="M84" s="83">
        <f>J84/'סכום נכסי הקרן'!$C$42</f>
        <v>3.394607928270564E-6</v>
      </c>
    </row>
    <row r="85" spans="2:13">
      <c r="B85" s="75" t="s">
        <v>2125</v>
      </c>
      <c r="C85" s="72">
        <v>5356</v>
      </c>
      <c r="D85" s="85" t="s">
        <v>26</v>
      </c>
      <c r="E85" s="147"/>
      <c r="F85" s="85" t="s">
        <v>706</v>
      </c>
      <c r="G85" s="85" t="s">
        <v>132</v>
      </c>
      <c r="H85" s="82">
        <v>3948942.3100000005</v>
      </c>
      <c r="I85" s="82">
        <v>220.06729999999999</v>
      </c>
      <c r="J85" s="82">
        <v>32154.223660000003</v>
      </c>
      <c r="K85" s="83">
        <v>0.16658578532324458</v>
      </c>
      <c r="L85" s="83">
        <f t="shared" si="4"/>
        <v>1.644550087274551E-2</v>
      </c>
      <c r="M85" s="83">
        <f>J85/'סכום נכסי הקרן'!$C$42</f>
        <v>5.1850156327465325E-4</v>
      </c>
    </row>
    <row r="86" spans="2:13">
      <c r="B86" s="75" t="s">
        <v>2126</v>
      </c>
      <c r="C86" s="72" t="s">
        <v>2127</v>
      </c>
      <c r="D86" s="85" t="s">
        <v>26</v>
      </c>
      <c r="E86" s="147"/>
      <c r="F86" s="85" t="s">
        <v>706</v>
      </c>
      <c r="G86" s="85" t="s">
        <v>132</v>
      </c>
      <c r="H86" s="82">
        <v>28014697.989999998</v>
      </c>
      <c r="I86" s="82">
        <v>137.5727</v>
      </c>
      <c r="J86" s="82">
        <v>142600.13276000001</v>
      </c>
      <c r="K86" s="83">
        <v>0.13255755599969971</v>
      </c>
      <c r="L86" s="83">
        <f t="shared" si="4"/>
        <v>7.2933827684838762E-2</v>
      </c>
      <c r="M86" s="83">
        <f>J86/'סכום נכסי הקרן'!$C$42</f>
        <v>2.2994923634624331E-3</v>
      </c>
    </row>
    <row r="87" spans="2:13">
      <c r="B87" s="75" t="s">
        <v>2128</v>
      </c>
      <c r="C87" s="72">
        <v>5511</v>
      </c>
      <c r="D87" s="85" t="s">
        <v>26</v>
      </c>
      <c r="E87" s="147"/>
      <c r="F87" s="85" t="s">
        <v>751</v>
      </c>
      <c r="G87" s="85" t="s">
        <v>135</v>
      </c>
      <c r="H87" s="82">
        <v>4009.4400000000005</v>
      </c>
      <c r="I87" s="146">
        <v>0</v>
      </c>
      <c r="J87" s="146">
        <v>0</v>
      </c>
      <c r="K87" s="83">
        <v>4.1632660181448226E-2</v>
      </c>
      <c r="L87" s="142">
        <f t="shared" si="4"/>
        <v>0</v>
      </c>
      <c r="M87" s="142">
        <f>J87/'סכום נכסי הקרן'!$C$42</f>
        <v>0</v>
      </c>
    </row>
    <row r="88" spans="2:13">
      <c r="B88" s="75" t="s">
        <v>2129</v>
      </c>
      <c r="C88" s="72">
        <v>8372</v>
      </c>
      <c r="D88" s="85" t="s">
        <v>26</v>
      </c>
      <c r="E88" s="147"/>
      <c r="F88" s="85" t="s">
        <v>764</v>
      </c>
      <c r="G88" s="85" t="s">
        <v>132</v>
      </c>
      <c r="H88" s="82">
        <v>70041.039999999994</v>
      </c>
      <c r="I88" s="82">
        <v>4245.3095000000003</v>
      </c>
      <c r="J88" s="82">
        <v>11001.79804</v>
      </c>
      <c r="K88" s="83">
        <v>3.7088369643408594E-3</v>
      </c>
      <c r="L88" s="83">
        <f t="shared" si="4"/>
        <v>5.62694597082335E-3</v>
      </c>
      <c r="M88" s="83">
        <f>J88/'סכום נכסי הקרן'!$C$42</f>
        <v>1.7740902541734746E-4</v>
      </c>
    </row>
    <row r="89" spans="2:13">
      <c r="B89" s="75" t="s">
        <v>2130</v>
      </c>
      <c r="C89" s="72">
        <v>7425</v>
      </c>
      <c r="D89" s="85" t="s">
        <v>26</v>
      </c>
      <c r="E89" s="147"/>
      <c r="F89" s="85" t="s">
        <v>706</v>
      </c>
      <c r="G89" s="85" t="s">
        <v>132</v>
      </c>
      <c r="H89" s="82">
        <v>11675032.590000002</v>
      </c>
      <c r="I89" s="82">
        <v>111.6399</v>
      </c>
      <c r="J89" s="82">
        <v>48225.780430000006</v>
      </c>
      <c r="K89" s="83">
        <v>0.11803096183591974</v>
      </c>
      <c r="L89" s="83">
        <f t="shared" si="4"/>
        <v>2.4665410135123703E-2</v>
      </c>
      <c r="M89" s="83">
        <f>J89/'סכום נכסי הקרן'!$C$42</f>
        <v>7.7766276702869645E-4</v>
      </c>
    </row>
    <row r="90" spans="2:13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</row>
    <row r="91" spans="2:13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</row>
    <row r="92" spans="2:13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</row>
    <row r="93" spans="2:13">
      <c r="B93" s="139" t="s">
        <v>224</v>
      </c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</row>
    <row r="94" spans="2:13">
      <c r="B94" s="139" t="s">
        <v>112</v>
      </c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</row>
    <row r="95" spans="2:13">
      <c r="B95" s="139" t="s">
        <v>207</v>
      </c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</row>
    <row r="96" spans="2:13">
      <c r="B96" s="139" t="s">
        <v>215</v>
      </c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</row>
    <row r="97" spans="2:13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</row>
    <row r="98" spans="2:13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</row>
    <row r="99" spans="2:13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</row>
    <row r="100" spans="2:13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</row>
    <row r="101" spans="2:13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</row>
    <row r="102" spans="2:13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</row>
    <row r="103" spans="2:13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</row>
    <row r="104" spans="2:13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</row>
    <row r="105" spans="2:13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</row>
    <row r="106" spans="2:13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</row>
    <row r="107" spans="2:13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</row>
    <row r="108" spans="2:13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</row>
    <row r="109" spans="2:13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</row>
    <row r="110" spans="2:13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</row>
    <row r="111" spans="2:13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</row>
    <row r="112" spans="2:13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</row>
    <row r="113" spans="2:13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</row>
    <row r="114" spans="2:13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</row>
    <row r="115" spans="2:13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</row>
    <row r="116" spans="2:13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</row>
    <row r="117" spans="2:13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</row>
    <row r="118" spans="2:13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</row>
    <row r="119" spans="2:13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</row>
    <row r="120" spans="2:13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</row>
    <row r="121" spans="2:13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</row>
    <row r="122" spans="2:13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</row>
    <row r="123" spans="2:13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</row>
    <row r="124" spans="2:13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</row>
    <row r="125" spans="2:13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</row>
    <row r="126" spans="2:13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</row>
    <row r="127" spans="2:13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</row>
    <row r="128" spans="2:13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</row>
    <row r="129" spans="2:13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</row>
    <row r="130" spans="2:13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</row>
    <row r="131" spans="2:13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</row>
    <row r="132" spans="2:13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</row>
    <row r="133" spans="2:13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</row>
    <row r="134" spans="2:13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</row>
    <row r="135" spans="2:13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</row>
    <row r="136" spans="2:13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</row>
    <row r="137" spans="2:13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</row>
    <row r="138" spans="2:13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</row>
    <row r="139" spans="2:13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</row>
    <row r="140" spans="2:13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</row>
    <row r="141" spans="2:13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</row>
    <row r="142" spans="2:13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</row>
    <row r="143" spans="2:13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</row>
    <row r="144" spans="2:13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</row>
    <row r="145" spans="2:13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</row>
    <row r="146" spans="2:13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</row>
    <row r="147" spans="2:13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</row>
    <row r="148" spans="2:13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</row>
    <row r="149" spans="2:13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</row>
    <row r="150" spans="2:13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</row>
    <row r="151" spans="2:13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</row>
    <row r="152" spans="2:13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</row>
    <row r="153" spans="2:13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</row>
    <row r="154" spans="2:13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</row>
    <row r="155" spans="2:13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</row>
    <row r="156" spans="2:13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</row>
    <row r="157" spans="2:13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</row>
    <row r="158" spans="2:13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</row>
    <row r="159" spans="2:13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</row>
    <row r="160" spans="2:13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</row>
    <row r="161" spans="2:13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</row>
    <row r="162" spans="2:13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</row>
    <row r="163" spans="2:13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</row>
    <row r="164" spans="2:13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</row>
    <row r="165" spans="2:13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</row>
    <row r="166" spans="2:13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</row>
    <row r="167" spans="2:13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</row>
    <row r="168" spans="2:13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</row>
    <row r="169" spans="2:13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</row>
    <row r="170" spans="2:13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</row>
    <row r="171" spans="2:13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</row>
    <row r="172" spans="2:13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</row>
    <row r="173" spans="2:13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</row>
    <row r="174" spans="2:13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</row>
    <row r="175" spans="2:13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</row>
    <row r="176" spans="2:13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</row>
    <row r="177" spans="2:13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</row>
    <row r="178" spans="2:13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</row>
    <row r="179" spans="2:13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</row>
    <row r="180" spans="2:13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</row>
    <row r="181" spans="2:13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</row>
    <row r="182" spans="2:13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</row>
    <row r="183" spans="2:13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</row>
    <row r="184" spans="2:13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</row>
    <row r="185" spans="2:13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</row>
    <row r="186" spans="2:13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</row>
    <row r="187" spans="2:13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</row>
    <row r="188" spans="2:13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</row>
    <row r="189" spans="2:13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</row>
    <row r="190" spans="2:13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</row>
    <row r="191" spans="2:13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</row>
    <row r="192" spans="2:13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</row>
    <row r="193" spans="2:13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</row>
    <row r="194" spans="2:13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</row>
    <row r="195" spans="2:13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</row>
    <row r="196" spans="2:13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</row>
    <row r="197" spans="2:13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</row>
    <row r="198" spans="2:13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</row>
    <row r="199" spans="2:13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</row>
    <row r="200" spans="2:13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</row>
    <row r="201" spans="2:13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</row>
    <row r="202" spans="2:13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</row>
    <row r="203" spans="2:13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</row>
    <row r="204" spans="2:13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</row>
    <row r="205" spans="2:13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</row>
    <row r="206" spans="2:13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</row>
    <row r="207" spans="2:13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</row>
    <row r="208" spans="2:13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</row>
    <row r="209" spans="2:13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</row>
    <row r="210" spans="2:13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</row>
    <row r="211" spans="2:13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</row>
    <row r="212" spans="2:13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</row>
    <row r="213" spans="2:13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</row>
    <row r="214" spans="2:13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</row>
    <row r="215" spans="2:13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</row>
    <row r="216" spans="2:13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</row>
    <row r="217" spans="2:13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</row>
    <row r="218" spans="2:13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</row>
    <row r="219" spans="2:13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</row>
    <row r="220" spans="2:13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</row>
    <row r="221" spans="2:13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</row>
    <row r="222" spans="2:13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</row>
    <row r="223" spans="2:13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</row>
    <row r="224" spans="2:13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</row>
    <row r="225" spans="2:13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</row>
    <row r="226" spans="2:13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</row>
    <row r="227" spans="2:13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</row>
    <row r="228" spans="2:13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</row>
    <row r="229" spans="2:13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</row>
    <row r="230" spans="2:13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</row>
    <row r="231" spans="2:13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</row>
    <row r="232" spans="2:13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</row>
    <row r="233" spans="2:13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</row>
    <row r="234" spans="2:13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</row>
    <row r="235" spans="2:13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</row>
    <row r="236" spans="2:13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</row>
    <row r="237" spans="2:13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</row>
    <row r="238" spans="2:13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</row>
    <row r="239" spans="2:13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</row>
    <row r="240" spans="2:13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</row>
    <row r="241" spans="2:13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</row>
    <row r="242" spans="2:13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</row>
    <row r="243" spans="2:13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</row>
    <row r="244" spans="2:13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</row>
    <row r="245" spans="2:13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</row>
    <row r="246" spans="2:13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</row>
    <row r="247" spans="2:13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</row>
    <row r="248" spans="2:13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</row>
    <row r="249" spans="2:13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</row>
    <row r="250" spans="2:13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</row>
    <row r="251" spans="2:13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</row>
    <row r="252" spans="2:13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</row>
    <row r="253" spans="2:13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</row>
    <row r="254" spans="2:13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</row>
    <row r="255" spans="2:13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</row>
    <row r="256" spans="2:13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</row>
    <row r="257" spans="2:13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</row>
    <row r="258" spans="2:13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</row>
    <row r="259" spans="2:13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</row>
    <row r="260" spans="2:13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</row>
    <row r="261" spans="2:13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</row>
    <row r="262" spans="2:13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</row>
    <row r="263" spans="2:13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</row>
    <row r="264" spans="2:13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</row>
    <row r="265" spans="2:13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</row>
    <row r="266" spans="2:13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</row>
    <row r="267" spans="2:13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</row>
    <row r="268" spans="2:13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</row>
    <row r="269" spans="2:13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</row>
    <row r="270" spans="2:13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</row>
    <row r="271" spans="2:13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</row>
    <row r="272" spans="2:13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</row>
    <row r="273" spans="2:13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</row>
    <row r="274" spans="2:13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</row>
    <row r="275" spans="2:13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</row>
    <row r="276" spans="2:13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</row>
    <row r="277" spans="2:13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</row>
    <row r="278" spans="2:13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</row>
    <row r="279" spans="2:13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</row>
    <row r="280" spans="2:13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</row>
    <row r="281" spans="2:13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</row>
    <row r="282" spans="2:13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</row>
    <row r="283" spans="2:13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</row>
    <row r="284" spans="2:13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</row>
    <row r="285" spans="2:13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</row>
    <row r="286" spans="2:13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</row>
    <row r="287" spans="2:13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</row>
    <row r="288" spans="2:13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</row>
    <row r="289" spans="2:13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</row>
    <row r="290" spans="2:13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</row>
    <row r="291" spans="2:13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</row>
    <row r="292" spans="2:13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</row>
    <row r="293" spans="2:13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</row>
    <row r="294" spans="2:13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</row>
    <row r="295" spans="2:13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</row>
    <row r="296" spans="2:13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</row>
    <row r="297" spans="2:13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</row>
    <row r="298" spans="2:13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</row>
    <row r="299" spans="2:13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</row>
    <row r="300" spans="2:13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</row>
    <row r="301" spans="2:13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</row>
    <row r="302" spans="2:13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0"/>
      <c r="C402" s="1"/>
      <c r="D402" s="1"/>
      <c r="E402" s="1"/>
    </row>
    <row r="403" spans="2:5">
      <c r="B403" s="40"/>
      <c r="C403" s="1"/>
      <c r="D403" s="1"/>
      <c r="E403" s="1"/>
    </row>
    <row r="404" spans="2:5">
      <c r="B404" s="3"/>
      <c r="C404" s="1"/>
      <c r="D404" s="1"/>
      <c r="E404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K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48.425781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0.7109375" style="1" bestFit="1" customWidth="1"/>
    <col min="8" max="8" width="14.28515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6384" width="9.140625" style="1"/>
  </cols>
  <sheetData>
    <row r="1" spans="2:11">
      <c r="B1" s="45" t="s">
        <v>146</v>
      </c>
      <c r="C1" s="66" t="s" vm="1">
        <v>233</v>
      </c>
    </row>
    <row r="2" spans="2:11">
      <c r="B2" s="45" t="s">
        <v>145</v>
      </c>
      <c r="C2" s="66" t="s">
        <v>234</v>
      </c>
    </row>
    <row r="3" spans="2:11">
      <c r="B3" s="45" t="s">
        <v>147</v>
      </c>
      <c r="C3" s="66" t="s">
        <v>235</v>
      </c>
    </row>
    <row r="4" spans="2:11">
      <c r="B4" s="45" t="s">
        <v>148</v>
      </c>
      <c r="C4" s="66">
        <v>2102</v>
      </c>
    </row>
    <row r="6" spans="2:11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2:11" ht="26.25" customHeight="1">
      <c r="B7" s="190" t="s">
        <v>98</v>
      </c>
      <c r="C7" s="191"/>
      <c r="D7" s="191"/>
      <c r="E7" s="191"/>
      <c r="F7" s="191"/>
      <c r="G7" s="191"/>
      <c r="H7" s="191"/>
      <c r="I7" s="191"/>
      <c r="J7" s="191"/>
      <c r="K7" s="192"/>
    </row>
    <row r="8" spans="2:11" s="3" customFormat="1" ht="78.75">
      <c r="B8" s="21" t="s">
        <v>116</v>
      </c>
      <c r="C8" s="29" t="s">
        <v>46</v>
      </c>
      <c r="D8" s="29" t="s">
        <v>103</v>
      </c>
      <c r="E8" s="29" t="s">
        <v>104</v>
      </c>
      <c r="F8" s="29" t="s">
        <v>209</v>
      </c>
      <c r="G8" s="29" t="s">
        <v>208</v>
      </c>
      <c r="H8" s="29" t="s">
        <v>111</v>
      </c>
      <c r="I8" s="29" t="s">
        <v>59</v>
      </c>
      <c r="J8" s="29" t="s">
        <v>149</v>
      </c>
      <c r="K8" s="30" t="s">
        <v>151</v>
      </c>
    </row>
    <row r="9" spans="2:11" s="3" customFormat="1" ht="21" customHeight="1">
      <c r="B9" s="14"/>
      <c r="C9" s="15"/>
      <c r="D9" s="15"/>
      <c r="E9" s="31" t="s">
        <v>21</v>
      </c>
      <c r="F9" s="31" t="s">
        <v>216</v>
      </c>
      <c r="G9" s="31"/>
      <c r="H9" s="31" t="s">
        <v>212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67" t="s">
        <v>2131</v>
      </c>
      <c r="C11" s="68"/>
      <c r="D11" s="68"/>
      <c r="E11" s="68"/>
      <c r="F11" s="76"/>
      <c r="G11" s="78"/>
      <c r="H11" s="76">
        <v>10429402.025287451</v>
      </c>
      <c r="I11" s="68"/>
      <c r="J11" s="77">
        <f>IFERROR(H11/$H$11,0)</f>
        <v>1</v>
      </c>
      <c r="K11" s="77">
        <f>H11/'סכום נכסי הקרן'!$C$42</f>
        <v>0.16817887787657995</v>
      </c>
    </row>
    <row r="12" spans="2:11" ht="21" customHeight="1">
      <c r="B12" s="69" t="s">
        <v>2132</v>
      </c>
      <c r="C12" s="70"/>
      <c r="D12" s="70"/>
      <c r="E12" s="70"/>
      <c r="F12" s="79"/>
      <c r="G12" s="81"/>
      <c r="H12" s="79">
        <v>1078357.7563375672</v>
      </c>
      <c r="I12" s="70"/>
      <c r="J12" s="80">
        <f t="shared" ref="J12:J31" si="0">IFERROR(H12/$H$11,0)</f>
        <v>0.10339593331649768</v>
      </c>
      <c r="K12" s="80">
        <f>H12/'סכום נכסי הקרן'!$C$42</f>
        <v>1.738901204217027E-2</v>
      </c>
    </row>
    <row r="13" spans="2:11">
      <c r="B13" s="89" t="s">
        <v>195</v>
      </c>
      <c r="C13" s="70"/>
      <c r="D13" s="70"/>
      <c r="E13" s="70"/>
      <c r="F13" s="79"/>
      <c r="G13" s="81"/>
      <c r="H13" s="79">
        <v>179976.17624102606</v>
      </c>
      <c r="I13" s="70"/>
      <c r="J13" s="80">
        <f t="shared" si="0"/>
        <v>1.7256615077705342E-2</v>
      </c>
      <c r="K13" s="80">
        <f>H13/'סכום נכסי הקרן'!$C$42</f>
        <v>2.9021981597165546E-3</v>
      </c>
    </row>
    <row r="14" spans="2:11">
      <c r="B14" s="75" t="s">
        <v>2133</v>
      </c>
      <c r="C14" s="72">
        <v>5224</v>
      </c>
      <c r="D14" s="85" t="s">
        <v>132</v>
      </c>
      <c r="E14" s="94">
        <v>40801</v>
      </c>
      <c r="F14" s="82">
        <v>7999656.9200000009</v>
      </c>
      <c r="G14" s="84">
        <v>133.84209999999999</v>
      </c>
      <c r="H14" s="82">
        <v>39615.562630000008</v>
      </c>
      <c r="I14" s="83">
        <v>0.10284032671979389</v>
      </c>
      <c r="J14" s="83">
        <f t="shared" si="0"/>
        <v>3.7984500486170623E-3</v>
      </c>
      <c r="K14" s="83">
        <f>H14/'סכום נכסי הקרן'!$C$42</f>
        <v>6.3881906684665809E-4</v>
      </c>
    </row>
    <row r="15" spans="2:11">
      <c r="B15" s="75" t="s">
        <v>2134</v>
      </c>
      <c r="C15" s="72">
        <v>7034</v>
      </c>
      <c r="D15" s="85" t="s">
        <v>132</v>
      </c>
      <c r="E15" s="94">
        <v>43850</v>
      </c>
      <c r="F15" s="82">
        <v>7516137.1700000009</v>
      </c>
      <c r="G15" s="84">
        <v>67.338499999999996</v>
      </c>
      <c r="H15" s="82">
        <v>18726.639910000005</v>
      </c>
      <c r="I15" s="83">
        <v>0.10696941678571428</v>
      </c>
      <c r="J15" s="83">
        <f t="shared" si="0"/>
        <v>1.7955621870357297E-3</v>
      </c>
      <c r="K15" s="83">
        <f>H15/'סכום נכסי הקרן'!$C$42</f>
        <v>3.0197563377328679E-4</v>
      </c>
    </row>
    <row r="16" spans="2:11">
      <c r="B16" s="75" t="s">
        <v>2135</v>
      </c>
      <c r="C16" s="72">
        <v>91381</v>
      </c>
      <c r="D16" s="85" t="s">
        <v>132</v>
      </c>
      <c r="E16" s="94">
        <v>44742</v>
      </c>
      <c r="F16" s="82">
        <v>1677153.0300000003</v>
      </c>
      <c r="G16" s="84">
        <v>100</v>
      </c>
      <c r="H16" s="82">
        <v>6205.4662300000018</v>
      </c>
      <c r="I16" s="83">
        <v>1.3097703590000001E-2</v>
      </c>
      <c r="J16" s="83">
        <f t="shared" si="0"/>
        <v>5.949973176749766E-4</v>
      </c>
      <c r="K16" s="83">
        <f>H16/'סכום נכסי הקרן'!$C$42</f>
        <v>1.0006598122615253E-4</v>
      </c>
    </row>
    <row r="17" spans="2:11">
      <c r="B17" s="75" t="s">
        <v>2136</v>
      </c>
      <c r="C17" s="72">
        <v>5039</v>
      </c>
      <c r="D17" s="85" t="s">
        <v>132</v>
      </c>
      <c r="E17" s="94">
        <v>39173</v>
      </c>
      <c r="F17" s="82">
        <v>3512431.0000000005</v>
      </c>
      <c r="G17" s="84">
        <v>39.834800000000001</v>
      </c>
      <c r="H17" s="82">
        <v>5176.9284800000014</v>
      </c>
      <c r="I17" s="83">
        <v>2.0100502512562814E-2</v>
      </c>
      <c r="J17" s="83">
        <f t="shared" si="0"/>
        <v>4.9637826477950129E-4</v>
      </c>
      <c r="K17" s="83">
        <f>H17/'סכום נכסי הקרן'!$C$42</f>
        <v>8.3480339572940412E-5</v>
      </c>
    </row>
    <row r="18" spans="2:11">
      <c r="B18" s="75" t="s">
        <v>2137</v>
      </c>
      <c r="C18" s="72">
        <v>5028</v>
      </c>
      <c r="D18" s="85" t="s">
        <v>132</v>
      </c>
      <c r="E18" s="94">
        <v>38961</v>
      </c>
      <c r="F18" s="82">
        <v>1669667.8500000003</v>
      </c>
      <c r="G18" s="149">
        <v>0</v>
      </c>
      <c r="H18" s="149">
        <v>0</v>
      </c>
      <c r="I18" s="83">
        <v>0.1</v>
      </c>
      <c r="J18" s="114">
        <v>0</v>
      </c>
      <c r="K18" s="114">
        <v>0</v>
      </c>
    </row>
    <row r="19" spans="2:11">
      <c r="B19" s="75" t="s">
        <v>2138</v>
      </c>
      <c r="C19" s="72">
        <v>8401</v>
      </c>
      <c r="D19" s="85" t="s">
        <v>132</v>
      </c>
      <c r="E19" s="94">
        <v>44621</v>
      </c>
      <c r="F19" s="82">
        <v>617355.51682200015</v>
      </c>
      <c r="G19" s="84">
        <v>75.303200000000004</v>
      </c>
      <c r="H19" s="82">
        <v>1720.0873003470001</v>
      </c>
      <c r="I19" s="83">
        <v>2.7438024279121211E-2</v>
      </c>
      <c r="J19" s="83">
        <f t="shared" si="0"/>
        <v>1.6492674231719355E-4</v>
      </c>
      <c r="K19" s="83">
        <f>H19/'סכום נכסי הקרן'!$C$42</f>
        <v>2.7737194454745467E-5</v>
      </c>
    </row>
    <row r="20" spans="2:11">
      <c r="B20" s="75" t="s">
        <v>2139</v>
      </c>
      <c r="C20" s="72">
        <v>72111</v>
      </c>
      <c r="D20" s="85" t="s">
        <v>132</v>
      </c>
      <c r="E20" s="94">
        <v>43466</v>
      </c>
      <c r="F20" s="82">
        <v>2038082.7800000003</v>
      </c>
      <c r="G20" s="84">
        <v>100</v>
      </c>
      <c r="H20" s="82">
        <v>7540.9062900000008</v>
      </c>
      <c r="I20" s="83">
        <v>1.7637749430000002E-2</v>
      </c>
      <c r="J20" s="83">
        <f t="shared" si="0"/>
        <v>7.230430154783645E-4</v>
      </c>
      <c r="K20" s="83">
        <f>H20/'סכום נכסי הקרן'!$C$42</f>
        <v>1.2160056299964997E-4</v>
      </c>
    </row>
    <row r="21" spans="2:11">
      <c r="B21" s="75" t="s">
        <v>2140</v>
      </c>
      <c r="C21" s="72">
        <v>8507</v>
      </c>
      <c r="D21" s="85" t="s">
        <v>132</v>
      </c>
      <c r="E21" s="94">
        <v>44621</v>
      </c>
      <c r="F21" s="82">
        <v>543273.02880300011</v>
      </c>
      <c r="G21" s="84">
        <v>92.704099999999997</v>
      </c>
      <c r="H21" s="82">
        <v>1863.4545778450004</v>
      </c>
      <c r="I21" s="83">
        <v>1.6462813842472425E-2</v>
      </c>
      <c r="J21" s="83">
        <f t="shared" si="0"/>
        <v>1.7867319462101572E-4</v>
      </c>
      <c r="K21" s="83">
        <f>H21/'סכום נכסי הקרן'!$C$42</f>
        <v>3.0049057377986205E-5</v>
      </c>
    </row>
    <row r="22" spans="2:11" ht="16.5" customHeight="1">
      <c r="B22" s="75" t="s">
        <v>2141</v>
      </c>
      <c r="C22" s="72">
        <v>5086</v>
      </c>
      <c r="D22" s="85" t="s">
        <v>132</v>
      </c>
      <c r="E22" s="94">
        <v>39508</v>
      </c>
      <c r="F22" s="82">
        <v>979961.00000000012</v>
      </c>
      <c r="G22" s="84">
        <v>6.7161999999999997</v>
      </c>
      <c r="H22" s="82">
        <v>243.51972000000004</v>
      </c>
      <c r="I22" s="83">
        <v>1.33333332E-2</v>
      </c>
      <c r="J22" s="83">
        <f t="shared" si="0"/>
        <v>2.334934633927761E-5</v>
      </c>
      <c r="K22" s="83">
        <f>H22/'סכום נכסי הקרן'!$C$42</f>
        <v>3.9268668664913379E-6</v>
      </c>
    </row>
    <row r="23" spans="2:11" ht="16.5" customHeight="1">
      <c r="B23" s="75" t="s">
        <v>2142</v>
      </c>
      <c r="C23" s="72">
        <v>5122</v>
      </c>
      <c r="D23" s="85" t="s">
        <v>132</v>
      </c>
      <c r="E23" s="94">
        <v>40634</v>
      </c>
      <c r="F23" s="82">
        <v>1632000.0000000002</v>
      </c>
      <c r="G23" s="84">
        <v>191.13460000000001</v>
      </c>
      <c r="H23" s="82">
        <v>11541.471680000002</v>
      </c>
      <c r="I23" s="83">
        <v>2.1516263764080498E-2</v>
      </c>
      <c r="J23" s="83">
        <f t="shared" si="0"/>
        <v>1.1066283236580768E-3</v>
      </c>
      <c r="K23" s="83">
        <f>H23/'סכום נכסי הקרן'!$C$42</f>
        <v>1.8611150969925606E-4</v>
      </c>
    </row>
    <row r="24" spans="2:11" ht="16.5" customHeight="1">
      <c r="B24" s="75" t="s">
        <v>2143</v>
      </c>
      <c r="C24" s="72">
        <v>5077</v>
      </c>
      <c r="D24" s="85" t="s">
        <v>132</v>
      </c>
      <c r="E24" s="94">
        <v>38808</v>
      </c>
      <c r="F24" s="82">
        <v>1938820.0000000002</v>
      </c>
      <c r="G24" s="84">
        <v>37.050600000000003</v>
      </c>
      <c r="H24" s="82">
        <v>2657.8744300000008</v>
      </c>
      <c r="I24" s="83">
        <v>1.8097909691430641E-2</v>
      </c>
      <c r="J24" s="83">
        <f t="shared" si="0"/>
        <v>2.5484437396848221E-4</v>
      </c>
      <c r="K24" s="83">
        <f>H24/'סכום נכסי הקרן'!$C$42</f>
        <v>4.2859440847178835E-5</v>
      </c>
    </row>
    <row r="25" spans="2:11">
      <c r="B25" s="75" t="s">
        <v>2144</v>
      </c>
      <c r="C25" s="72">
        <v>5074</v>
      </c>
      <c r="D25" s="85" t="s">
        <v>132</v>
      </c>
      <c r="E25" s="94">
        <v>38261</v>
      </c>
      <c r="F25" s="82">
        <v>1220443.0000000002</v>
      </c>
      <c r="G25" s="84">
        <v>13.8147</v>
      </c>
      <c r="H25" s="82">
        <v>623.82200000000012</v>
      </c>
      <c r="I25" s="83">
        <v>1.7623785060317403E-2</v>
      </c>
      <c r="J25" s="83">
        <f t="shared" si="0"/>
        <v>5.9813784000987013E-5</v>
      </c>
      <c r="K25" s="83">
        <f>H25/'סכום נכסי הקרן'!$C$42</f>
        <v>1.0059415074838127E-5</v>
      </c>
    </row>
    <row r="26" spans="2:11">
      <c r="B26" s="75" t="s">
        <v>2145</v>
      </c>
      <c r="C26" s="72">
        <v>5277</v>
      </c>
      <c r="D26" s="85" t="s">
        <v>132</v>
      </c>
      <c r="E26" s="94">
        <v>42481</v>
      </c>
      <c r="F26" s="82">
        <v>7019032.1700000009</v>
      </c>
      <c r="G26" s="84">
        <v>100.9482</v>
      </c>
      <c r="H26" s="82">
        <v>26216.670530000007</v>
      </c>
      <c r="I26" s="83">
        <v>3.0938416422287389E-2</v>
      </c>
      <c r="J26" s="83">
        <f t="shared" si="0"/>
        <v>2.5137271021324382E-3</v>
      </c>
      <c r="K26" s="83">
        <f>H26/'סכום נכסי הקרן'!$C$42</f>
        <v>4.2275580332458055E-4</v>
      </c>
    </row>
    <row r="27" spans="2:11">
      <c r="B27" s="75" t="s">
        <v>2146</v>
      </c>
      <c r="C27" s="72">
        <v>5123</v>
      </c>
      <c r="D27" s="85" t="s">
        <v>132</v>
      </c>
      <c r="E27" s="94">
        <v>40664</v>
      </c>
      <c r="F27" s="82">
        <v>2243395.4800000004</v>
      </c>
      <c r="G27" s="84">
        <v>54.417700000000004</v>
      </c>
      <c r="H27" s="82">
        <v>4516.9756100000013</v>
      </c>
      <c r="I27" s="83">
        <v>9.45945945945946E-3</v>
      </c>
      <c r="J27" s="83">
        <f t="shared" si="0"/>
        <v>4.331001527266858E-4</v>
      </c>
      <c r="K27" s="83">
        <f>H27/'סכום נכסי הקרן'!$C$42</f>
        <v>7.2838297693749408E-5</v>
      </c>
    </row>
    <row r="28" spans="2:11">
      <c r="B28" s="75" t="s">
        <v>2147</v>
      </c>
      <c r="C28" s="72">
        <v>85741</v>
      </c>
      <c r="D28" s="85" t="s">
        <v>132</v>
      </c>
      <c r="E28" s="94">
        <v>44404</v>
      </c>
      <c r="F28" s="82">
        <v>921573.0900000002</v>
      </c>
      <c r="G28" s="84">
        <v>100</v>
      </c>
      <c r="H28" s="82">
        <v>3409.8204200000005</v>
      </c>
      <c r="I28" s="83">
        <v>5.3347371700000002E-3</v>
      </c>
      <c r="J28" s="83">
        <f t="shared" si="0"/>
        <v>3.2694304157922423E-4</v>
      </c>
      <c r="K28" s="83">
        <f>H28/'סכום נכסי הקרן'!$C$42</f>
        <v>5.4984913862349951E-5</v>
      </c>
    </row>
    <row r="29" spans="2:11">
      <c r="B29" s="75" t="s">
        <v>2148</v>
      </c>
      <c r="C29" s="72">
        <v>72112</v>
      </c>
      <c r="D29" s="85" t="s">
        <v>132</v>
      </c>
      <c r="E29" s="94">
        <v>43466</v>
      </c>
      <c r="F29" s="82">
        <v>828057.41000000015</v>
      </c>
      <c r="G29" s="84">
        <v>100</v>
      </c>
      <c r="H29" s="82">
        <v>3063.8124300000009</v>
      </c>
      <c r="I29" s="83">
        <v>4.5869353699999997E-3</v>
      </c>
      <c r="J29" s="83">
        <f t="shared" si="0"/>
        <v>2.9376683558380299E-4</v>
      </c>
      <c r="K29" s="83">
        <f>H29/'סכום נכסי הקרן'!$C$42</f>
        <v>4.9405376765837745E-5</v>
      </c>
    </row>
    <row r="30" spans="2:11">
      <c r="B30" s="75" t="s">
        <v>2149</v>
      </c>
      <c r="C30" s="72">
        <v>8402</v>
      </c>
      <c r="D30" s="85" t="s">
        <v>132</v>
      </c>
      <c r="E30" s="94">
        <v>44560</v>
      </c>
      <c r="F30" s="82">
        <v>448810.89113900007</v>
      </c>
      <c r="G30" s="84">
        <v>105.0513</v>
      </c>
      <c r="H30" s="82">
        <v>1744.4822028340004</v>
      </c>
      <c r="I30" s="83">
        <v>1.6267839511434855E-2</v>
      </c>
      <c r="J30" s="83">
        <f t="shared" si="0"/>
        <v>1.6726579324531502E-4</v>
      </c>
      <c r="K30" s="83">
        <f>H30/'סכום נכסי הקרן'!$C$42</f>
        <v>2.8130573415133105E-5</v>
      </c>
    </row>
    <row r="31" spans="2:11">
      <c r="B31" s="75" t="s">
        <v>2150</v>
      </c>
      <c r="C31" s="72">
        <v>8291</v>
      </c>
      <c r="D31" s="85" t="s">
        <v>132</v>
      </c>
      <c r="E31" s="94">
        <v>44279</v>
      </c>
      <c r="F31" s="82">
        <v>689836.52000000014</v>
      </c>
      <c r="G31" s="84">
        <v>101.68640000000001</v>
      </c>
      <c r="H31" s="82">
        <v>2595.4387000000006</v>
      </c>
      <c r="I31" s="83">
        <v>8.7321078701155755E-2</v>
      </c>
      <c r="J31" s="83">
        <f t="shared" si="0"/>
        <v>2.4885786296347765E-4</v>
      </c>
      <c r="K31" s="83">
        <f>H31/'סכום נכסי הקרן'!$C$42</f>
        <v>4.1852636143961372E-5</v>
      </c>
    </row>
    <row r="32" spans="2:11">
      <c r="B32" s="75" t="s">
        <v>2151</v>
      </c>
      <c r="C32" s="72">
        <v>2162</v>
      </c>
      <c r="D32" s="85" t="s">
        <v>132</v>
      </c>
      <c r="E32" s="94">
        <v>38504</v>
      </c>
      <c r="F32" s="82">
        <v>895491.00000000012</v>
      </c>
      <c r="G32" s="149">
        <v>0</v>
      </c>
      <c r="H32" s="149">
        <v>0</v>
      </c>
      <c r="I32" s="83">
        <v>5.7574501404817832E-3</v>
      </c>
      <c r="J32" s="114">
        <v>0</v>
      </c>
      <c r="K32" s="114">
        <v>0</v>
      </c>
    </row>
    <row r="33" spans="2:11">
      <c r="B33" s="75" t="s">
        <v>2152</v>
      </c>
      <c r="C33" s="72">
        <v>6645</v>
      </c>
      <c r="D33" s="85" t="s">
        <v>132</v>
      </c>
      <c r="E33" s="94">
        <v>43466</v>
      </c>
      <c r="F33" s="82">
        <v>6853716.8500000015</v>
      </c>
      <c r="G33" s="84">
        <v>155.3329</v>
      </c>
      <c r="H33" s="82">
        <v>39390.485380000013</v>
      </c>
      <c r="I33" s="83">
        <v>0.10631114350000001</v>
      </c>
      <c r="J33" s="83">
        <f>IFERROR(H33/$H$11,0)</f>
        <v>3.7768690174654904E-3</v>
      </c>
      <c r="K33" s="83">
        <f>H33/'סכום נכסי הקרן'!$C$42</f>
        <v>6.351895932441672E-4</v>
      </c>
    </row>
    <row r="34" spans="2:11">
      <c r="B34" s="75" t="s">
        <v>2153</v>
      </c>
      <c r="C34" s="72">
        <v>5226</v>
      </c>
      <c r="D34" s="85" t="s">
        <v>133</v>
      </c>
      <c r="E34" s="94">
        <v>40909</v>
      </c>
      <c r="F34" s="82">
        <v>4311711.4700000007</v>
      </c>
      <c r="G34" s="84">
        <v>57.584021999999997</v>
      </c>
      <c r="H34" s="82">
        <v>2482.8559300000006</v>
      </c>
      <c r="I34" s="83">
        <v>6.4444439733333345E-2</v>
      </c>
      <c r="J34" s="83">
        <f>IFERROR(H34/$H$11,0)</f>
        <v>2.38063114642622E-4</v>
      </c>
      <c r="K34" s="83">
        <f>H34/'סכום נכסי הקרן'!$C$42</f>
        <v>4.003718748439978E-5</v>
      </c>
    </row>
    <row r="35" spans="2:11">
      <c r="B35" s="75" t="s">
        <v>2154</v>
      </c>
      <c r="C35" s="72">
        <v>5260</v>
      </c>
      <c r="D35" s="85" t="s">
        <v>133</v>
      </c>
      <c r="E35" s="94">
        <v>41959</v>
      </c>
      <c r="F35" s="82">
        <v>759174.10000000009</v>
      </c>
      <c r="G35" s="84">
        <v>84.289203999999998</v>
      </c>
      <c r="H35" s="82">
        <v>639.90178000000014</v>
      </c>
      <c r="I35" s="83">
        <v>6.4444439866666675E-2</v>
      </c>
      <c r="J35" s="83">
        <f>IFERROR(H35/$H$11,0)</f>
        <v>6.1355557916788951E-5</v>
      </c>
      <c r="K35" s="83">
        <f>H35/'סכום נכסי הקרן'!$C$42</f>
        <v>1.0318708881937076E-5</v>
      </c>
    </row>
    <row r="36" spans="2:11">
      <c r="B36" s="71"/>
      <c r="C36" s="72"/>
      <c r="D36" s="72"/>
      <c r="E36" s="72"/>
      <c r="F36" s="82"/>
      <c r="G36" s="84"/>
      <c r="H36" s="72"/>
      <c r="I36" s="72"/>
      <c r="J36" s="83"/>
      <c r="K36" s="72"/>
    </row>
    <row r="37" spans="2:11">
      <c r="B37" s="89" t="s">
        <v>198</v>
      </c>
      <c r="C37" s="72"/>
      <c r="D37" s="72"/>
      <c r="E37" s="72"/>
      <c r="F37" s="82"/>
      <c r="G37" s="84"/>
      <c r="H37" s="82">
        <v>122879.61079999999</v>
      </c>
      <c r="I37" s="72"/>
      <c r="J37" s="83">
        <f>IFERROR(H37/$H$11,0)</f>
        <v>1.1782037982816492E-2</v>
      </c>
      <c r="K37" s="83">
        <f>H37/'סכום נכסי הקרן'!$C$42</f>
        <v>1.9814899270493209E-3</v>
      </c>
    </row>
    <row r="38" spans="2:11">
      <c r="B38" s="75" t="s">
        <v>2155</v>
      </c>
      <c r="C38" s="72">
        <v>8510</v>
      </c>
      <c r="D38" s="85" t="s">
        <v>133</v>
      </c>
      <c r="E38" s="94">
        <v>44655</v>
      </c>
      <c r="F38" s="82">
        <v>16907678.579999998</v>
      </c>
      <c r="G38" s="84">
        <v>87.710019000000003</v>
      </c>
      <c r="H38" s="82">
        <v>14829.724880000003</v>
      </c>
      <c r="I38" s="83" t="e">
        <f>VLOOKUP(C38,#REF!,2,0)</f>
        <v>#REF!</v>
      </c>
      <c r="J38" s="83">
        <f>IFERROR(H38/$H$11,0)</f>
        <v>1.4219151629252945E-3</v>
      </c>
      <c r="K38" s="83">
        <f>H38/'סכום נכסי הקרן'!$C$42</f>
        <v>2.391360965364704E-4</v>
      </c>
    </row>
    <row r="39" spans="2:11">
      <c r="B39" s="75" t="s">
        <v>2156</v>
      </c>
      <c r="C39" s="72">
        <v>5265</v>
      </c>
      <c r="D39" s="85" t="s">
        <v>133</v>
      </c>
      <c r="E39" s="94">
        <v>42170</v>
      </c>
      <c r="F39" s="82">
        <v>34436565.650000006</v>
      </c>
      <c r="G39" s="84">
        <v>81.618808999999999</v>
      </c>
      <c r="H39" s="82">
        <v>28106.711650000005</v>
      </c>
      <c r="I39" s="83" t="e">
        <f>VLOOKUP(C39,#REF!,2,0)</f>
        <v>#REF!</v>
      </c>
      <c r="J39" s="83">
        <f>IFERROR(H39/$H$11,0)</f>
        <v>2.694949488173109E-3</v>
      </c>
      <c r="K39" s="83">
        <f>H39/'סכום נכסי הקרן'!$C$42</f>
        <v>4.5323358085501696E-4</v>
      </c>
    </row>
    <row r="40" spans="2:11">
      <c r="B40" s="75" t="s">
        <v>2157</v>
      </c>
      <c r="C40" s="72">
        <v>7004</v>
      </c>
      <c r="D40" s="85" t="s">
        <v>133</v>
      </c>
      <c r="E40" s="94">
        <v>43614</v>
      </c>
      <c r="F40" s="82">
        <v>84750924.730000019</v>
      </c>
      <c r="G40" s="84">
        <v>94.327214999999995</v>
      </c>
      <c r="H40" s="82">
        <v>79943.174270000018</v>
      </c>
      <c r="I40" s="83" t="e">
        <f>VLOOKUP(C40,#REF!,2,0)</f>
        <v>#REF!</v>
      </c>
      <c r="J40" s="83">
        <f>IFERROR(H40/$H$11,0)</f>
        <v>7.6651733317180913E-3</v>
      </c>
      <c r="K40" s="83">
        <f>H40/'סכום נכסי הקרן'!$C$42</f>
        <v>1.2891202496578343E-3</v>
      </c>
    </row>
    <row r="41" spans="2:11">
      <c r="B41" s="71"/>
      <c r="C41" s="72"/>
      <c r="D41" s="72"/>
      <c r="E41" s="72"/>
      <c r="F41" s="82"/>
      <c r="G41" s="84"/>
      <c r="H41" s="72"/>
      <c r="I41" s="72"/>
      <c r="J41" s="83"/>
      <c r="K41" s="72"/>
    </row>
    <row r="42" spans="2:11">
      <c r="B42" s="89" t="s">
        <v>199</v>
      </c>
      <c r="C42" s="70"/>
      <c r="D42" s="70"/>
      <c r="E42" s="70"/>
      <c r="F42" s="79"/>
      <c r="G42" s="81"/>
      <c r="H42" s="79">
        <v>775501.9692965413</v>
      </c>
      <c r="I42" s="70"/>
      <c r="J42" s="80">
        <f t="shared" ref="J42:J50" si="1">IFERROR(H42/$H$11,0)</f>
        <v>7.4357280255975863E-2</v>
      </c>
      <c r="K42" s="80">
        <f>H42/'סכום נכסי הקרן'!$C$42</f>
        <v>1.2505323955404395E-2</v>
      </c>
    </row>
    <row r="43" spans="2:11">
      <c r="B43" s="75" t="s">
        <v>2158</v>
      </c>
      <c r="C43" s="72">
        <v>5271</v>
      </c>
      <c r="D43" s="85" t="s">
        <v>132</v>
      </c>
      <c r="E43" s="94">
        <v>42352</v>
      </c>
      <c r="F43" s="82">
        <v>11381623.560000002</v>
      </c>
      <c r="G43" s="84">
        <v>96.430400000000006</v>
      </c>
      <c r="H43" s="82">
        <v>40608.776950000014</v>
      </c>
      <c r="I43" s="83">
        <v>9.7020626432391135E-2</v>
      </c>
      <c r="J43" s="83">
        <f t="shared" si="1"/>
        <v>3.8936821930479538E-3</v>
      </c>
      <c r="K43" s="83">
        <f>H43/'סכום נכסי הקרן'!$C$42</f>
        <v>6.5483510203482578E-4</v>
      </c>
    </row>
    <row r="44" spans="2:11">
      <c r="B44" s="75" t="s">
        <v>2159</v>
      </c>
      <c r="C44" s="72">
        <v>83021</v>
      </c>
      <c r="D44" s="85" t="s">
        <v>132</v>
      </c>
      <c r="E44" s="94">
        <v>44255</v>
      </c>
      <c r="F44" s="82">
        <v>1872990.6300000004</v>
      </c>
      <c r="G44" s="84">
        <v>100</v>
      </c>
      <c r="H44" s="82">
        <v>6930.0653300000013</v>
      </c>
      <c r="I44" s="83">
        <v>4.3107328299999996E-3</v>
      </c>
      <c r="J44" s="83">
        <f t="shared" si="1"/>
        <v>6.6447388960528609E-4</v>
      </c>
      <c r="K44" s="83">
        <f>H44/'סכום נכסי הקרן'!$C$42</f>
        <v>1.1175047313210347E-4</v>
      </c>
    </row>
    <row r="45" spans="2:11">
      <c r="B45" s="75" t="s">
        <v>2160</v>
      </c>
      <c r="C45" s="72">
        <v>5272</v>
      </c>
      <c r="D45" s="85" t="s">
        <v>132</v>
      </c>
      <c r="E45" s="94">
        <v>42403</v>
      </c>
      <c r="F45" s="82">
        <v>11471546.310000002</v>
      </c>
      <c r="G45" s="84">
        <v>119.602</v>
      </c>
      <c r="H45" s="82">
        <v>50764.735640000006</v>
      </c>
      <c r="I45" s="83">
        <v>1.1681818181818182E-2</v>
      </c>
      <c r="J45" s="83">
        <f t="shared" si="1"/>
        <v>4.8674636874591901E-3</v>
      </c>
      <c r="K45" s="83">
        <f>H45/'סכום נכסי הקרן'!$C$42</f>
        <v>8.1860458106188666E-4</v>
      </c>
    </row>
    <row r="46" spans="2:11">
      <c r="B46" s="75" t="s">
        <v>2161</v>
      </c>
      <c r="C46" s="72">
        <v>5072</v>
      </c>
      <c r="D46" s="85" t="s">
        <v>132</v>
      </c>
      <c r="E46" s="94">
        <v>38596</v>
      </c>
      <c r="F46" s="82">
        <v>1938383.0000000002</v>
      </c>
      <c r="G46" s="84">
        <v>3.9708999999999999</v>
      </c>
      <c r="H46" s="82">
        <v>284.79363000000006</v>
      </c>
      <c r="I46" s="83">
        <v>1.3644705513143262E-2</v>
      </c>
      <c r="J46" s="83">
        <f t="shared" si="1"/>
        <v>2.7306803334407919E-5</v>
      </c>
      <c r="K46" s="83">
        <f>H46/'סכום נכסי הקרן'!$C$42</f>
        <v>4.5924275431771755E-6</v>
      </c>
    </row>
    <row r="47" spans="2:11">
      <c r="B47" s="75" t="s">
        <v>2162</v>
      </c>
      <c r="C47" s="72">
        <v>5084</v>
      </c>
      <c r="D47" s="85" t="s">
        <v>132</v>
      </c>
      <c r="E47" s="94">
        <v>39356</v>
      </c>
      <c r="F47" s="82">
        <v>2430946.0000000005</v>
      </c>
      <c r="G47" s="84">
        <v>2.1749000000000001</v>
      </c>
      <c r="H47" s="82">
        <v>195.62135999999998</v>
      </c>
      <c r="I47" s="83">
        <v>5.8964002476488107E-3</v>
      </c>
      <c r="J47" s="83">
        <f t="shared" si="1"/>
        <v>1.8756718700237115E-5</v>
      </c>
      <c r="K47" s="83">
        <f>H47/'סכום נכסי הקרן'!$C$42</f>
        <v>3.1544839036525412E-6</v>
      </c>
    </row>
    <row r="48" spans="2:11">
      <c r="B48" s="75" t="s">
        <v>2163</v>
      </c>
      <c r="C48" s="72">
        <v>8292</v>
      </c>
      <c r="D48" s="85" t="s">
        <v>132</v>
      </c>
      <c r="E48" s="94">
        <v>44317</v>
      </c>
      <c r="F48" s="82">
        <v>2914229.55</v>
      </c>
      <c r="G48" s="84">
        <v>116.078</v>
      </c>
      <c r="H48" s="82">
        <v>12516.283710000003</v>
      </c>
      <c r="I48" s="83">
        <v>9.2515219040000003E-3</v>
      </c>
      <c r="J48" s="83">
        <f t="shared" si="1"/>
        <v>1.2000960054711319E-3</v>
      </c>
      <c r="K48" s="83">
        <f>H48/'סכום נכסי הקרן'!$C$42</f>
        <v>2.0183079954430092E-4</v>
      </c>
    </row>
    <row r="49" spans="2:11">
      <c r="B49" s="75" t="s">
        <v>2164</v>
      </c>
      <c r="C49" s="72">
        <v>5099</v>
      </c>
      <c r="D49" s="85" t="s">
        <v>132</v>
      </c>
      <c r="E49" s="94">
        <v>39722</v>
      </c>
      <c r="F49" s="82">
        <v>3720536.4100000006</v>
      </c>
      <c r="G49" s="84">
        <v>23.1328</v>
      </c>
      <c r="H49" s="82">
        <v>3184.4577200000008</v>
      </c>
      <c r="I49" s="83">
        <v>4.5509570207614661E-2</v>
      </c>
      <c r="J49" s="83">
        <f t="shared" si="1"/>
        <v>3.0533464068974099E-4</v>
      </c>
      <c r="K49" s="83">
        <f>H49/'סכום נכסי הקרן'!$C$42</f>
        <v>5.1350837248049368E-5</v>
      </c>
    </row>
    <row r="50" spans="2:11">
      <c r="B50" s="75" t="s">
        <v>2165</v>
      </c>
      <c r="C50" s="72">
        <v>5228</v>
      </c>
      <c r="D50" s="85" t="s">
        <v>132</v>
      </c>
      <c r="E50" s="94">
        <v>41081</v>
      </c>
      <c r="F50" s="82">
        <v>3241575.9800000004</v>
      </c>
      <c r="G50" s="84">
        <v>85.136600000000001</v>
      </c>
      <c r="H50" s="82">
        <v>10211.140010000001</v>
      </c>
      <c r="I50" s="83">
        <v>1.1320754716981131E-2</v>
      </c>
      <c r="J50" s="83">
        <f t="shared" si="1"/>
        <v>9.7907243245986251E-4</v>
      </c>
      <c r="K50" s="83">
        <f>H50/'סכום נכסי הקרן'!$C$42</f>
        <v>1.6465930305099329E-4</v>
      </c>
    </row>
    <row r="51" spans="2:11">
      <c r="B51" s="75" t="s">
        <v>2166</v>
      </c>
      <c r="C51" s="72">
        <v>50431</v>
      </c>
      <c r="D51" s="85" t="s">
        <v>132</v>
      </c>
      <c r="E51" s="94">
        <v>38078</v>
      </c>
      <c r="F51" s="82">
        <v>1925000.0000000002</v>
      </c>
      <c r="G51" s="149">
        <v>0</v>
      </c>
      <c r="H51" s="149">
        <v>0</v>
      </c>
      <c r="I51" s="83">
        <v>6.3969703948210124E-2</v>
      </c>
      <c r="J51" s="114">
        <v>0</v>
      </c>
      <c r="K51" s="114">
        <v>0</v>
      </c>
    </row>
    <row r="52" spans="2:11">
      <c r="B52" s="75" t="s">
        <v>2167</v>
      </c>
      <c r="C52" s="72">
        <v>7038</v>
      </c>
      <c r="D52" s="85" t="s">
        <v>132</v>
      </c>
      <c r="E52" s="94">
        <v>43556</v>
      </c>
      <c r="F52" s="82">
        <v>12143321.910000002</v>
      </c>
      <c r="G52" s="84">
        <v>118.4211</v>
      </c>
      <c r="H52" s="82">
        <v>53206.94490000001</v>
      </c>
      <c r="I52" s="83">
        <v>2.1476069892307693E-2</v>
      </c>
      <c r="J52" s="83">
        <f t="shared" ref="J52:J68" si="2">IFERROR(H52/$H$11,0)</f>
        <v>5.1016294866180062E-3</v>
      </c>
      <c r="K52" s="83">
        <f>H52/'סכום נכסי הקרן'!$C$42</f>
        <v>8.579863224014889E-4</v>
      </c>
    </row>
    <row r="53" spans="2:11">
      <c r="B53" s="75" t="s">
        <v>2168</v>
      </c>
      <c r="C53" s="72">
        <v>83791</v>
      </c>
      <c r="D53" s="85" t="s">
        <v>133</v>
      </c>
      <c r="E53" s="94">
        <v>44308</v>
      </c>
      <c r="F53" s="82">
        <v>19631470.220000003</v>
      </c>
      <c r="G53" s="84">
        <v>100</v>
      </c>
      <c r="H53" s="82">
        <v>19631.470220000003</v>
      </c>
      <c r="I53" s="83">
        <v>8.4074380100000005E-3</v>
      </c>
      <c r="J53" s="83">
        <f t="shared" si="2"/>
        <v>1.8823198273880835E-3</v>
      </c>
      <c r="K53" s="83">
        <f>H53/'סכום נכסי הקרן'!$C$42</f>
        <v>3.1656643637496552E-4</v>
      </c>
    </row>
    <row r="54" spans="2:11">
      <c r="B54" s="75" t="s">
        <v>2169</v>
      </c>
      <c r="C54" s="72">
        <v>7079</v>
      </c>
      <c r="D54" s="85" t="s">
        <v>133</v>
      </c>
      <c r="E54" s="94">
        <v>44166</v>
      </c>
      <c r="F54" s="82">
        <v>45683818.070000008</v>
      </c>
      <c r="G54" s="84">
        <v>54.359994999999998</v>
      </c>
      <c r="H54" s="82">
        <v>24833.723500000004</v>
      </c>
      <c r="I54" s="83">
        <v>0.11914881540133779</v>
      </c>
      <c r="J54" s="83">
        <f t="shared" si="2"/>
        <v>2.3811263042490247E-3</v>
      </c>
      <c r="K54" s="83">
        <f>H54/'סכום נכסי הקרן'!$C$42</f>
        <v>4.0045514993100888E-4</v>
      </c>
    </row>
    <row r="55" spans="2:11">
      <c r="B55" s="75" t="s">
        <v>2170</v>
      </c>
      <c r="C55" s="72">
        <v>8279</v>
      </c>
      <c r="D55" s="85" t="s">
        <v>133</v>
      </c>
      <c r="E55" s="94">
        <v>44308</v>
      </c>
      <c r="F55" s="82">
        <v>4374495.0900000008</v>
      </c>
      <c r="G55" s="84">
        <v>100.329408</v>
      </c>
      <c r="H55" s="82">
        <v>4388.9046800000006</v>
      </c>
      <c r="I55" s="83">
        <v>6.8351485781249999E-2</v>
      </c>
      <c r="J55" s="83">
        <f t="shared" si="2"/>
        <v>4.2082035665693264E-4</v>
      </c>
      <c r="K55" s="83">
        <f>H55/'סכום נכסי הקרן'!$C$42</f>
        <v>7.0773095370185092E-5</v>
      </c>
    </row>
    <row r="56" spans="2:11">
      <c r="B56" s="75" t="s">
        <v>2171</v>
      </c>
      <c r="C56" s="72">
        <v>7992</v>
      </c>
      <c r="D56" s="85" t="s">
        <v>132</v>
      </c>
      <c r="E56" s="94">
        <v>44196</v>
      </c>
      <c r="F56" s="82">
        <v>5774165.4299999997</v>
      </c>
      <c r="G56" s="84">
        <v>110.896</v>
      </c>
      <c r="H56" s="82">
        <v>23692.278410000003</v>
      </c>
      <c r="I56" s="83">
        <v>9.1232400000000005E-2</v>
      </c>
      <c r="J56" s="83">
        <f t="shared" si="2"/>
        <v>2.2716813823606542E-3</v>
      </c>
      <c r="K56" s="83">
        <f>H56/'סכום נכסי הקרן'!$C$42</f>
        <v>3.8204882577853275E-4</v>
      </c>
    </row>
    <row r="57" spans="2:11">
      <c r="B57" s="75" t="s">
        <v>2172</v>
      </c>
      <c r="C57" s="72">
        <v>6662</v>
      </c>
      <c r="D57" s="85" t="s">
        <v>132</v>
      </c>
      <c r="E57" s="94">
        <v>43556</v>
      </c>
      <c r="F57" s="82">
        <v>6694790.3800000008</v>
      </c>
      <c r="G57" s="84">
        <v>140.39859999999999</v>
      </c>
      <c r="H57" s="82">
        <v>34777.750290000004</v>
      </c>
      <c r="I57" s="83">
        <v>4.765055415217391E-2</v>
      </c>
      <c r="J57" s="83">
        <f t="shared" si="2"/>
        <v>3.3345871801352361E-3</v>
      </c>
      <c r="K57" s="83">
        <f>H57/'סכום נכסי הקרן'!$C$42</f>
        <v>5.6080713013677297E-4</v>
      </c>
    </row>
    <row r="58" spans="2:11">
      <c r="B58" s="75" t="s">
        <v>2173</v>
      </c>
      <c r="C58" s="72">
        <v>5322</v>
      </c>
      <c r="D58" s="85" t="s">
        <v>134</v>
      </c>
      <c r="E58" s="94">
        <v>42527</v>
      </c>
      <c r="F58" s="82">
        <v>6725914.9800000014</v>
      </c>
      <c r="G58" s="84">
        <v>237.69489999999999</v>
      </c>
      <c r="H58" s="82">
        <v>64244.389930000005</v>
      </c>
      <c r="I58" s="83">
        <v>7.2895585920000006E-2</v>
      </c>
      <c r="J58" s="83">
        <f t="shared" si="2"/>
        <v>6.1599303367758833E-3</v>
      </c>
      <c r="K58" s="83">
        <f>H58/'סכום נכסי הקרן'!$C$42</f>
        <v>1.0359701718368711E-3</v>
      </c>
    </row>
    <row r="59" spans="2:11">
      <c r="B59" s="75" t="s">
        <v>2174</v>
      </c>
      <c r="C59" s="72">
        <v>5259</v>
      </c>
      <c r="D59" s="85" t="s">
        <v>133</v>
      </c>
      <c r="E59" s="94">
        <v>41881</v>
      </c>
      <c r="F59" s="82">
        <v>23432554.750000004</v>
      </c>
      <c r="G59" s="84">
        <v>77.683441999999999</v>
      </c>
      <c r="H59" s="82">
        <v>18203.205239999999</v>
      </c>
      <c r="I59" s="83">
        <v>2.5336755999999998E-2</v>
      </c>
      <c r="J59" s="83">
        <f t="shared" si="2"/>
        <v>1.7453738187351436E-3</v>
      </c>
      <c r="K59" s="83">
        <f>H59/'סכום נכסי הקרן'!$C$42</f>
        <v>2.935350103100377E-4</v>
      </c>
    </row>
    <row r="60" spans="2:11">
      <c r="B60" s="75" t="s">
        <v>2175</v>
      </c>
      <c r="C60" s="72">
        <v>8283</v>
      </c>
      <c r="D60" s="85" t="s">
        <v>133</v>
      </c>
      <c r="E60" s="94">
        <v>44317</v>
      </c>
      <c r="F60" s="82">
        <v>27174913.540000007</v>
      </c>
      <c r="G60" s="84">
        <v>112.24363</v>
      </c>
      <c r="H60" s="82">
        <v>30502.101250000003</v>
      </c>
      <c r="I60" s="83">
        <v>2.3876603445454544E-2</v>
      </c>
      <c r="J60" s="83">
        <f t="shared" si="2"/>
        <v>2.9246260884414721E-3</v>
      </c>
      <c r="K60" s="83">
        <f>H60/'סכום נכסי הקרן'!$C$42</f>
        <v>4.9186033376265802E-4</v>
      </c>
    </row>
    <row r="61" spans="2:11">
      <c r="B61" s="75" t="s">
        <v>2176</v>
      </c>
      <c r="C61" s="72">
        <v>5279</v>
      </c>
      <c r="D61" s="85" t="s">
        <v>133</v>
      </c>
      <c r="E61" s="94">
        <v>42589</v>
      </c>
      <c r="F61" s="82">
        <v>14622036.060000002</v>
      </c>
      <c r="G61" s="84">
        <v>129.13834</v>
      </c>
      <c r="H61" s="82">
        <v>18882.648790000003</v>
      </c>
      <c r="I61" s="83">
        <v>3.2386492384176006E-2</v>
      </c>
      <c r="J61" s="83">
        <f t="shared" si="2"/>
        <v>1.810520751258466E-3</v>
      </c>
      <c r="K61" s="83">
        <f>H61/'סכום נכסי הקרן'!$C$42</f>
        <v>3.0449134831891131E-4</v>
      </c>
    </row>
    <row r="62" spans="2:11">
      <c r="B62" s="75" t="s">
        <v>2177</v>
      </c>
      <c r="C62" s="72">
        <v>5067</v>
      </c>
      <c r="D62" s="85" t="s">
        <v>132</v>
      </c>
      <c r="E62" s="94">
        <v>38322</v>
      </c>
      <c r="F62" s="82">
        <v>2149426.58</v>
      </c>
      <c r="G62" s="84">
        <v>2.8976999999999999</v>
      </c>
      <c r="H62" s="82">
        <v>230.45054000000005</v>
      </c>
      <c r="I62" s="83">
        <v>5.4200541824751584E-2</v>
      </c>
      <c r="J62" s="83">
        <f t="shared" si="2"/>
        <v>2.2096237103646263E-5</v>
      </c>
      <c r="K62" s="83">
        <f>H62/'סכום נכסי הקרן'!$C$42</f>
        <v>3.7161203613860793E-6</v>
      </c>
    </row>
    <row r="63" spans="2:11">
      <c r="B63" s="75" t="s">
        <v>2178</v>
      </c>
      <c r="C63" s="72">
        <v>5081</v>
      </c>
      <c r="D63" s="85" t="s">
        <v>132</v>
      </c>
      <c r="E63" s="94">
        <v>39295</v>
      </c>
      <c r="F63" s="82">
        <v>3039184.0000000005</v>
      </c>
      <c r="G63" s="84">
        <v>4.5042</v>
      </c>
      <c r="H63" s="82">
        <v>506.49644000000006</v>
      </c>
      <c r="I63" s="83">
        <v>2.4999999499999998E-2</v>
      </c>
      <c r="J63" s="83">
        <f t="shared" si="2"/>
        <v>4.8564283817224908E-5</v>
      </c>
      <c r="K63" s="83">
        <f>H63/'סכום נכסי הקרן'!$C$42</f>
        <v>8.1674867572606357E-6</v>
      </c>
    </row>
    <row r="64" spans="2:11">
      <c r="B64" s="75" t="s">
        <v>2179</v>
      </c>
      <c r="C64" s="72">
        <v>5078</v>
      </c>
      <c r="D64" s="85" t="s">
        <v>132</v>
      </c>
      <c r="E64" s="94">
        <v>39052</v>
      </c>
      <c r="F64" s="82">
        <v>7462294.5600000015</v>
      </c>
      <c r="G64" s="84">
        <v>3.2124000000000001</v>
      </c>
      <c r="H64" s="82">
        <v>886.95937000000015</v>
      </c>
      <c r="I64" s="83">
        <v>8.5387029288702926E-2</v>
      </c>
      <c r="J64" s="83">
        <f t="shared" si="2"/>
        <v>8.5044125046618304E-5</v>
      </c>
      <c r="K64" s="83">
        <f>H64/'סכום נכסי הקרן'!$C$42</f>
        <v>1.4302625520335813E-5</v>
      </c>
    </row>
    <row r="65" spans="2:11">
      <c r="B65" s="75" t="s">
        <v>2180</v>
      </c>
      <c r="C65" s="72">
        <v>7067</v>
      </c>
      <c r="D65" s="85" t="s">
        <v>133</v>
      </c>
      <c r="E65" s="94">
        <v>44048</v>
      </c>
      <c r="F65" s="82">
        <v>35543510.619999997</v>
      </c>
      <c r="G65" s="84">
        <v>139.687434</v>
      </c>
      <c r="H65" s="82">
        <v>49649.805850000012</v>
      </c>
      <c r="I65" s="83">
        <v>0.11661155422516556</v>
      </c>
      <c r="J65" s="83">
        <f t="shared" si="2"/>
        <v>4.7605611260950103E-3</v>
      </c>
      <c r="K65" s="83">
        <f>H65/'סכום נכסי הקרן'!$C$42</f>
        <v>8.006258282495267E-4</v>
      </c>
    </row>
    <row r="66" spans="2:11">
      <c r="B66" s="75" t="s">
        <v>2181</v>
      </c>
      <c r="C66" s="72">
        <v>5289</v>
      </c>
      <c r="D66" s="85" t="s">
        <v>132</v>
      </c>
      <c r="E66" s="94">
        <v>42736</v>
      </c>
      <c r="F66" s="82">
        <v>8280445.5500000007</v>
      </c>
      <c r="G66" s="84">
        <v>112.4071</v>
      </c>
      <c r="H66" s="82">
        <v>34438.892229999998</v>
      </c>
      <c r="I66" s="83">
        <v>4.8904761904761902E-2</v>
      </c>
      <c r="J66" s="83">
        <f t="shared" si="2"/>
        <v>3.30209652926394E-3</v>
      </c>
      <c r="K66" s="83">
        <f>H66/'סכום נכסי הקרן'!$C$42</f>
        <v>5.5534288893175862E-4</v>
      </c>
    </row>
    <row r="67" spans="2:11">
      <c r="B67" s="75" t="s">
        <v>2182</v>
      </c>
      <c r="C67" s="72">
        <v>8405</v>
      </c>
      <c r="D67" s="85" t="s">
        <v>132</v>
      </c>
      <c r="E67" s="94">
        <v>44581</v>
      </c>
      <c r="F67" s="82">
        <v>255476.06743200004</v>
      </c>
      <c r="G67" s="84">
        <v>131.99100000000001</v>
      </c>
      <c r="H67" s="82">
        <v>1247.6600265410002</v>
      </c>
      <c r="I67" s="83">
        <v>2.3239769694906504E-2</v>
      </c>
      <c r="J67" s="83">
        <f t="shared" si="2"/>
        <v>1.1962910467118681E-4</v>
      </c>
      <c r="K67" s="83">
        <f>H67/'סכום נכסי הקרן'!$C$42</f>
        <v>2.0119088584980126E-5</v>
      </c>
    </row>
    <row r="68" spans="2:11">
      <c r="B68" s="75" t="s">
        <v>2183</v>
      </c>
      <c r="C68" s="72">
        <v>5230</v>
      </c>
      <c r="D68" s="85" t="s">
        <v>132</v>
      </c>
      <c r="E68" s="94">
        <v>40372</v>
      </c>
      <c r="F68" s="82">
        <v>4476766.5999999996</v>
      </c>
      <c r="G68" s="84">
        <v>24.848299999999998</v>
      </c>
      <c r="H68" s="82">
        <v>4115.8814400000001</v>
      </c>
      <c r="I68" s="83">
        <v>4.573170731707317E-2</v>
      </c>
      <c r="J68" s="83">
        <f t="shared" si="2"/>
        <v>3.9464213096978201E-4</v>
      </c>
      <c r="K68" s="83">
        <f>H68/'סכום נכסי הקרן'!$C$42</f>
        <v>6.6370470749320238E-5</v>
      </c>
    </row>
    <row r="69" spans="2:11">
      <c r="B69" s="75" t="s">
        <v>2184</v>
      </c>
      <c r="C69" s="72">
        <v>5049</v>
      </c>
      <c r="D69" s="85" t="s">
        <v>132</v>
      </c>
      <c r="E69" s="94">
        <v>38565</v>
      </c>
      <c r="F69" s="82">
        <v>1313941.8200000003</v>
      </c>
      <c r="G69" s="149">
        <v>0</v>
      </c>
      <c r="H69" s="149">
        <v>0</v>
      </c>
      <c r="I69" s="83">
        <v>2.2484587019443034E-2</v>
      </c>
      <c r="J69" s="114">
        <v>0</v>
      </c>
      <c r="K69" s="114">
        <v>0</v>
      </c>
    </row>
    <row r="70" spans="2:11">
      <c r="B70" s="75" t="s">
        <v>2185</v>
      </c>
      <c r="C70" s="72">
        <v>5047</v>
      </c>
      <c r="D70" s="85" t="s">
        <v>132</v>
      </c>
      <c r="E70" s="94">
        <v>38139</v>
      </c>
      <c r="F70" s="82">
        <v>6341868.7600000016</v>
      </c>
      <c r="G70" s="84">
        <v>1.7407999999999999</v>
      </c>
      <c r="H70" s="82">
        <v>408.47723000000008</v>
      </c>
      <c r="I70" s="83">
        <v>4.8000000000000001E-2</v>
      </c>
      <c r="J70" s="83">
        <f>IFERROR(H70/$H$11,0)</f>
        <v>3.916593003219106E-5</v>
      </c>
      <c r="K70" s="83">
        <f>H70/'סכום נכסי הקרן'!$C$42</f>
        <v>6.5868821638065356E-6</v>
      </c>
    </row>
    <row r="71" spans="2:11">
      <c r="B71" s="75" t="s">
        <v>2186</v>
      </c>
      <c r="C71" s="72">
        <v>5256</v>
      </c>
      <c r="D71" s="85" t="s">
        <v>132</v>
      </c>
      <c r="E71" s="94">
        <v>41603</v>
      </c>
      <c r="F71" s="82">
        <v>6638533.0000000009</v>
      </c>
      <c r="G71" s="84">
        <v>121.23269999999999</v>
      </c>
      <c r="H71" s="82">
        <v>29777.869360000004</v>
      </c>
      <c r="I71" s="83">
        <v>2.7615053517973717E-2</v>
      </c>
      <c r="J71" s="83">
        <f>IFERROR(H71/$H$11,0)</f>
        <v>2.8551847256246964E-3</v>
      </c>
      <c r="K71" s="83">
        <f>H71/'סכום נכסי הקרן'!$C$42</f>
        <v>4.8018176328591222E-4</v>
      </c>
    </row>
    <row r="72" spans="2:11">
      <c r="B72" s="75" t="s">
        <v>2187</v>
      </c>
      <c r="C72" s="72">
        <v>5310</v>
      </c>
      <c r="D72" s="85" t="s">
        <v>132</v>
      </c>
      <c r="E72" s="94">
        <v>42979</v>
      </c>
      <c r="F72" s="82">
        <v>10887115.220000003</v>
      </c>
      <c r="G72" s="84">
        <v>124.5215</v>
      </c>
      <c r="H72" s="82">
        <v>50160.156970000004</v>
      </c>
      <c r="I72" s="83">
        <v>3.3337430535628883E-2</v>
      </c>
      <c r="J72" s="83">
        <f>IFERROR(H72/$H$11,0)</f>
        <v>4.8094950073244982E-3</v>
      </c>
      <c r="K72" s="83">
        <f>H72/'סכום נכסי הקרן'!$C$42</f>
        <v>8.0885547348484772E-4</v>
      </c>
    </row>
    <row r="73" spans="2:11">
      <c r="B73" s="75" t="s">
        <v>2188</v>
      </c>
      <c r="C73" s="72">
        <v>5083</v>
      </c>
      <c r="D73" s="85" t="s">
        <v>132</v>
      </c>
      <c r="E73" s="94">
        <v>38961</v>
      </c>
      <c r="F73" s="82">
        <v>3693864.0000000005</v>
      </c>
      <c r="G73" s="84">
        <v>2.63E-2</v>
      </c>
      <c r="H73" s="82">
        <v>3.5945100000000005</v>
      </c>
      <c r="I73" s="83">
        <v>2.9136892404740572E-2</v>
      </c>
      <c r="J73" s="83">
        <f>IFERROR(H73/$H$11,0)</f>
        <v>3.4465159088552155E-7</v>
      </c>
      <c r="K73" s="83">
        <f>H73/'סכום נכסי הקרן'!$C$42</f>
        <v>5.7963117813505122E-8</v>
      </c>
    </row>
    <row r="74" spans="2:11">
      <c r="B74" s="75" t="s">
        <v>2189</v>
      </c>
      <c r="C74" s="72">
        <v>5094</v>
      </c>
      <c r="D74" s="85" t="s">
        <v>132</v>
      </c>
      <c r="E74" s="94">
        <v>39630</v>
      </c>
      <c r="F74" s="82">
        <v>4491636.0000000009</v>
      </c>
      <c r="G74" s="84">
        <v>8.4817</v>
      </c>
      <c r="H74" s="82">
        <v>1409.5782300000003</v>
      </c>
      <c r="I74" s="83">
        <v>3.0521490181236607E-2</v>
      </c>
      <c r="J74" s="83">
        <f>IFERROR(H74/$H$11,0)</f>
        <v>1.3515427122113937E-4</v>
      </c>
      <c r="K74" s="83">
        <f>H74/'סכום נכסי הקרן'!$C$42</f>
        <v>2.273009367419816E-5</v>
      </c>
    </row>
    <row r="75" spans="2:11">
      <c r="B75" s="75" t="s">
        <v>2190</v>
      </c>
      <c r="C75" s="72">
        <v>5257</v>
      </c>
      <c r="D75" s="85" t="s">
        <v>132</v>
      </c>
      <c r="E75" s="94">
        <v>41883</v>
      </c>
      <c r="F75" s="82">
        <v>7737823.8200000012</v>
      </c>
      <c r="G75" s="84">
        <v>126.7799</v>
      </c>
      <c r="H75" s="82">
        <v>36297.01961000001</v>
      </c>
      <c r="I75" s="83">
        <v>2.4990035069242557E-2</v>
      </c>
      <c r="J75" s="83">
        <f t="shared" ref="J75:J129" si="3">IFERROR(H75/$H$11,0)</f>
        <v>3.4802589373765756E-3</v>
      </c>
      <c r="K75" s="83">
        <f>H75/'סכום נכסי הקרן'!$C$42</f>
        <v>5.8530604280793098E-4</v>
      </c>
    </row>
    <row r="76" spans="2:11">
      <c r="B76" s="75" t="s">
        <v>2191</v>
      </c>
      <c r="C76" s="72">
        <v>7029</v>
      </c>
      <c r="D76" s="85" t="s">
        <v>133</v>
      </c>
      <c r="E76" s="94">
        <v>43739</v>
      </c>
      <c r="F76" s="82">
        <v>77228703.319999993</v>
      </c>
      <c r="G76" s="84">
        <v>104.348609</v>
      </c>
      <c r="H76" s="82">
        <v>80587.070710000015</v>
      </c>
      <c r="I76" s="83">
        <v>6.3987311627906981E-2</v>
      </c>
      <c r="J76" s="83">
        <f t="shared" si="3"/>
        <v>7.7269119087178834E-3</v>
      </c>
      <c r="K76" s="83">
        <f>H76/'סכום נכסי הקרן'!$C$42</f>
        <v>1.2995033742593562E-3</v>
      </c>
    </row>
    <row r="77" spans="2:11">
      <c r="B77" s="75" t="s">
        <v>2192</v>
      </c>
      <c r="C77" s="72">
        <v>7076</v>
      </c>
      <c r="D77" s="85" t="s">
        <v>133</v>
      </c>
      <c r="E77" s="94">
        <v>44104</v>
      </c>
      <c r="F77" s="82">
        <v>59240509.180000007</v>
      </c>
      <c r="G77" s="84">
        <v>67.570455999999993</v>
      </c>
      <c r="H77" s="82">
        <v>40029.108260000008</v>
      </c>
      <c r="I77" s="83">
        <v>0.1161578574632713</v>
      </c>
      <c r="J77" s="83">
        <f t="shared" si="3"/>
        <v>3.8381019509022849E-3</v>
      </c>
      <c r="K77" s="83">
        <f>H77/'סכום נכסי הקרן'!$C$42</f>
        <v>6.4548767927865864E-4</v>
      </c>
    </row>
    <row r="78" spans="2:11">
      <c r="B78" s="75" t="s">
        <v>2193</v>
      </c>
      <c r="C78" s="72">
        <v>5221</v>
      </c>
      <c r="D78" s="85" t="s">
        <v>132</v>
      </c>
      <c r="E78" s="94">
        <v>41737</v>
      </c>
      <c r="F78" s="82">
        <v>1875000.0000000002</v>
      </c>
      <c r="G78" s="84">
        <v>217.7132</v>
      </c>
      <c r="H78" s="82">
        <v>15103.853250000002</v>
      </c>
      <c r="I78" s="83">
        <v>2.6417380522993687E-2</v>
      </c>
      <c r="J78" s="83">
        <f t="shared" si="3"/>
        <v>1.4481993515427568E-3</v>
      </c>
      <c r="K78" s="83">
        <f>H78/'סכום נכסי הקרן'!$C$42</f>
        <v>2.4355654188405157E-4</v>
      </c>
    </row>
    <row r="79" spans="2:11">
      <c r="B79" s="75" t="s">
        <v>2194</v>
      </c>
      <c r="C79" s="72">
        <v>5261</v>
      </c>
      <c r="D79" s="85" t="s">
        <v>132</v>
      </c>
      <c r="E79" s="94">
        <v>42005</v>
      </c>
      <c r="F79" s="82">
        <v>2786173.0000000005</v>
      </c>
      <c r="G79" s="84">
        <v>131.82669999999999</v>
      </c>
      <c r="H79" s="82">
        <v>13589.803710000002</v>
      </c>
      <c r="I79" s="83">
        <v>0.14000000000000001</v>
      </c>
      <c r="J79" s="83">
        <f t="shared" si="3"/>
        <v>1.3030280812888163E-3</v>
      </c>
      <c r="K79" s="83">
        <f>H79/'סכום נכסי הקרן'!$C$42</f>
        <v>2.1914180055282611E-4</v>
      </c>
    </row>
    <row r="80" spans="2:11">
      <c r="B80" s="71"/>
      <c r="C80" s="72"/>
      <c r="D80" s="72"/>
      <c r="E80" s="72"/>
      <c r="F80" s="82"/>
      <c r="G80" s="84"/>
      <c r="H80" s="72"/>
      <c r="I80" s="72"/>
      <c r="J80" s="83"/>
      <c r="K80" s="72"/>
    </row>
    <row r="81" spans="2:11">
      <c r="B81" s="69" t="s">
        <v>2195</v>
      </c>
      <c r="C81" s="70"/>
      <c r="D81" s="70"/>
      <c r="E81" s="70"/>
      <c r="F81" s="79"/>
      <c r="G81" s="81"/>
      <c r="H81" s="79">
        <v>9351044.2689498905</v>
      </c>
      <c r="I81" s="70"/>
      <c r="J81" s="80">
        <f t="shared" si="3"/>
        <v>0.8966040666835029</v>
      </c>
      <c r="K81" s="80">
        <f>H81/'סכום נכסי הקרן'!$C$42</f>
        <v>0.15078986583440979</v>
      </c>
    </row>
    <row r="82" spans="2:11">
      <c r="B82" s="89" t="s">
        <v>195</v>
      </c>
      <c r="C82" s="70"/>
      <c r="D82" s="70"/>
      <c r="E82" s="70"/>
      <c r="F82" s="79"/>
      <c r="G82" s="81"/>
      <c r="H82" s="79">
        <v>723141.66104021517</v>
      </c>
      <c r="I82" s="70"/>
      <c r="J82" s="80">
        <f t="shared" si="3"/>
        <v>6.9336828639538828E-2</v>
      </c>
      <c r="K82" s="80">
        <f>H82/'סכום נכסי הקרן'!$C$42</f>
        <v>1.1660990036118351E-2</v>
      </c>
    </row>
    <row r="83" spans="2:11">
      <c r="B83" s="75" t="s">
        <v>2196</v>
      </c>
      <c r="C83" s="72">
        <v>76203</v>
      </c>
      <c r="D83" s="85" t="s">
        <v>132</v>
      </c>
      <c r="E83" s="94">
        <v>43466</v>
      </c>
      <c r="F83" s="82">
        <v>2163725.0200000005</v>
      </c>
      <c r="G83" s="84">
        <v>100</v>
      </c>
      <c r="H83" s="82">
        <v>8005.782580000001</v>
      </c>
      <c r="I83" s="83">
        <v>1.9665163820000001E-2</v>
      </c>
      <c r="J83" s="83">
        <f t="shared" si="3"/>
        <v>7.6761664384870129E-4</v>
      </c>
      <c r="K83" s="83">
        <f>H83/'סכום נכסי הקרן'!$C$42</f>
        <v>1.2909690580186088E-4</v>
      </c>
    </row>
    <row r="84" spans="2:11">
      <c r="B84" s="75" t="s">
        <v>2197</v>
      </c>
      <c r="C84" s="72">
        <v>79692</v>
      </c>
      <c r="D84" s="85" t="s">
        <v>132</v>
      </c>
      <c r="E84" s="94">
        <v>43466</v>
      </c>
      <c r="F84" s="82">
        <v>948474.43000000017</v>
      </c>
      <c r="G84" s="84">
        <v>100</v>
      </c>
      <c r="H84" s="82">
        <v>3509.3554000000004</v>
      </c>
      <c r="I84" s="83">
        <v>5.7996999E-4</v>
      </c>
      <c r="J84" s="83">
        <f t="shared" si="3"/>
        <v>3.3648673159698979E-4</v>
      </c>
      <c r="K84" s="83">
        <f>H84/'סכום נכסי הקרן'!$C$42</f>
        <v>5.658996094033968E-5</v>
      </c>
    </row>
    <row r="85" spans="2:11">
      <c r="B85" s="75" t="s">
        <v>2198</v>
      </c>
      <c r="C85" s="72">
        <v>87255</v>
      </c>
      <c r="D85" s="85" t="s">
        <v>132</v>
      </c>
      <c r="E85" s="94">
        <v>44469</v>
      </c>
      <c r="F85" s="82">
        <v>166797.55000000002</v>
      </c>
      <c r="G85" s="84">
        <v>100</v>
      </c>
      <c r="H85" s="82">
        <v>617.15095000000008</v>
      </c>
      <c r="I85" s="83">
        <v>2.8188398000000001E-4</v>
      </c>
      <c r="J85" s="83">
        <f t="shared" si="3"/>
        <v>5.9174145219796569E-5</v>
      </c>
      <c r="K85" s="83">
        <f>H85/'סכום נכסי הקרן'!$C$42</f>
        <v>9.9518413423711736E-6</v>
      </c>
    </row>
    <row r="86" spans="2:11">
      <c r="B86" s="75" t="s">
        <v>2199</v>
      </c>
      <c r="C86" s="72">
        <v>79694</v>
      </c>
      <c r="D86" s="85" t="s">
        <v>132</v>
      </c>
      <c r="E86" s="94">
        <v>43466</v>
      </c>
      <c r="F86" s="82">
        <v>1587382.5600000003</v>
      </c>
      <c r="G86" s="84">
        <v>100</v>
      </c>
      <c r="H86" s="82">
        <v>5873.3154699999996</v>
      </c>
      <c r="I86" s="83">
        <v>4.8330832999999998E-4</v>
      </c>
      <c r="J86" s="83">
        <f t="shared" si="3"/>
        <v>5.6314978133543774E-4</v>
      </c>
      <c r="K86" s="83">
        <f>H86/'סכום נכסי הקרן'!$C$42</f>
        <v>9.4709898301435289E-5</v>
      </c>
    </row>
    <row r="87" spans="2:11">
      <c r="B87" s="75" t="s">
        <v>2200</v>
      </c>
      <c r="C87" s="72">
        <v>87254</v>
      </c>
      <c r="D87" s="85" t="s">
        <v>132</v>
      </c>
      <c r="E87" s="94">
        <v>44469</v>
      </c>
      <c r="F87" s="82">
        <v>585607.63000000012</v>
      </c>
      <c r="G87" s="84">
        <v>100</v>
      </c>
      <c r="H87" s="82">
        <v>2166.7482100000007</v>
      </c>
      <c r="I87" s="83">
        <v>2.8194439000000002E-4</v>
      </c>
      <c r="J87" s="83">
        <f t="shared" si="3"/>
        <v>2.0775382948575919E-4</v>
      </c>
      <c r="K87" s="83">
        <f>H87/'סכום נכסי הקרן'!$C$42</f>
        <v>3.493980591747731E-5</v>
      </c>
    </row>
    <row r="88" spans="2:11">
      <c r="B88" s="75" t="s">
        <v>2201</v>
      </c>
      <c r="C88" s="72">
        <v>9239</v>
      </c>
      <c r="D88" s="85" t="s">
        <v>132</v>
      </c>
      <c r="E88" s="94">
        <v>44742</v>
      </c>
      <c r="F88" s="82">
        <v>196533.10815000001</v>
      </c>
      <c r="G88" s="84">
        <v>100</v>
      </c>
      <c r="H88" s="82">
        <v>727.17250287400009</v>
      </c>
      <c r="I88" s="83">
        <v>5.0393104839218279E-3</v>
      </c>
      <c r="J88" s="83">
        <f t="shared" si="3"/>
        <v>6.9723316937143193E-5</v>
      </c>
      <c r="K88" s="83">
        <f>H88/'סכום נכסי הקרן'!$C$42</f>
        <v>1.1725989204321883E-5</v>
      </c>
    </row>
    <row r="89" spans="2:11">
      <c r="B89" s="75" t="s">
        <v>2202</v>
      </c>
      <c r="C89" s="72">
        <v>87253</v>
      </c>
      <c r="D89" s="85" t="s">
        <v>132</v>
      </c>
      <c r="E89" s="94">
        <v>44469</v>
      </c>
      <c r="F89" s="82">
        <v>136260.37000000002</v>
      </c>
      <c r="G89" s="84">
        <v>100</v>
      </c>
      <c r="H89" s="82">
        <v>504.16336000000013</v>
      </c>
      <c r="I89" s="83">
        <v>1.2509810299999998E-3</v>
      </c>
      <c r="J89" s="83">
        <f t="shared" si="3"/>
        <v>4.834058163426724E-5</v>
      </c>
      <c r="K89" s="83">
        <f>H89/'סכום נכסי הקרן'!$C$42</f>
        <v>8.1298647751522742E-6</v>
      </c>
    </row>
    <row r="90" spans="2:11">
      <c r="B90" s="75" t="s">
        <v>2203</v>
      </c>
      <c r="C90" s="72">
        <v>87259</v>
      </c>
      <c r="D90" s="85" t="s">
        <v>132</v>
      </c>
      <c r="E90" s="94">
        <v>44469</v>
      </c>
      <c r="F90" s="82">
        <v>150790.42000000004</v>
      </c>
      <c r="G90" s="84">
        <v>100</v>
      </c>
      <c r="H90" s="82">
        <v>557.92456000000016</v>
      </c>
      <c r="I90" s="83">
        <v>7.0022802999999999E-4</v>
      </c>
      <c r="J90" s="83">
        <f t="shared" si="3"/>
        <v>5.3495354637517949E-5</v>
      </c>
      <c r="K90" s="83">
        <f>H90/'סכום נכסי הקרן'!$C$42</f>
        <v>8.9967887145474657E-6</v>
      </c>
    </row>
    <row r="91" spans="2:11">
      <c r="B91" s="75" t="s">
        <v>2204</v>
      </c>
      <c r="C91" s="72">
        <v>87252</v>
      </c>
      <c r="D91" s="85" t="s">
        <v>132</v>
      </c>
      <c r="E91" s="94">
        <v>44469</v>
      </c>
      <c r="F91" s="82">
        <v>427897.8600000001</v>
      </c>
      <c r="G91" s="84">
        <v>100</v>
      </c>
      <c r="H91" s="82">
        <v>1583.2220700000003</v>
      </c>
      <c r="I91" s="83">
        <v>7.3979758000000011E-4</v>
      </c>
      <c r="J91" s="83">
        <f t="shared" si="3"/>
        <v>1.5180372433254283E-4</v>
      </c>
      <c r="K91" s="83">
        <f>H91/'סכום נכסי הקרן'!$C$42</f>
        <v>2.5530180015732729E-5</v>
      </c>
    </row>
    <row r="92" spans="2:11">
      <c r="B92" s="75" t="s">
        <v>2205</v>
      </c>
      <c r="C92" s="72">
        <v>87251</v>
      </c>
      <c r="D92" s="85" t="s">
        <v>132</v>
      </c>
      <c r="E92" s="94">
        <v>44469</v>
      </c>
      <c r="F92" s="82">
        <v>1356122.6200000003</v>
      </c>
      <c r="G92" s="84">
        <v>100</v>
      </c>
      <c r="H92" s="82">
        <v>5017.6537000000008</v>
      </c>
      <c r="I92" s="83">
        <v>4.2816079999999997E-4</v>
      </c>
      <c r="J92" s="83">
        <f t="shared" si="3"/>
        <v>4.8110655700432702E-4</v>
      </c>
      <c r="K92" s="83">
        <f>H92/'סכום נכסי הקרן'!$C$42</f>
        <v>8.0911960896052558E-5</v>
      </c>
    </row>
    <row r="93" spans="2:11">
      <c r="B93" s="75" t="s">
        <v>2206</v>
      </c>
      <c r="C93" s="72">
        <v>5295</v>
      </c>
      <c r="D93" s="85" t="s">
        <v>132</v>
      </c>
      <c r="E93" s="94">
        <v>42879</v>
      </c>
      <c r="F93" s="82">
        <v>12436744.460000003</v>
      </c>
      <c r="G93" s="84">
        <v>211.74430000000001</v>
      </c>
      <c r="H93" s="82">
        <v>97436.160790000024</v>
      </c>
      <c r="I93" s="83">
        <v>9.4609386554054056E-3</v>
      </c>
      <c r="J93" s="83">
        <f t="shared" si="3"/>
        <v>9.3424494092521591E-3</v>
      </c>
      <c r="K93" s="83">
        <f>H93/'סכום נכסי הקרן'!$C$42</f>
        <v>1.5712026582667454E-3</v>
      </c>
    </row>
    <row r="94" spans="2:11">
      <c r="B94" s="75" t="s">
        <v>2207</v>
      </c>
      <c r="C94" s="72">
        <v>9457</v>
      </c>
      <c r="D94" s="85" t="s">
        <v>132</v>
      </c>
      <c r="E94" s="94">
        <v>44893</v>
      </c>
      <c r="F94" s="82">
        <v>165658.94324400002</v>
      </c>
      <c r="G94" s="84">
        <v>100</v>
      </c>
      <c r="H94" s="82">
        <v>612.93809000199997</v>
      </c>
      <c r="I94" s="83">
        <v>8.0231942656798241E-2</v>
      </c>
      <c r="J94" s="83">
        <f t="shared" si="3"/>
        <v>5.8770204515642534E-5</v>
      </c>
      <c r="K94" s="83">
        <f>H94/'סכום נכסי הקרן'!$C$42</f>
        <v>9.8839070480178738E-6</v>
      </c>
    </row>
    <row r="95" spans="2:11">
      <c r="B95" s="75" t="s">
        <v>2208</v>
      </c>
      <c r="C95" s="72">
        <v>8338</v>
      </c>
      <c r="D95" s="85" t="s">
        <v>132</v>
      </c>
      <c r="E95" s="94">
        <v>44561</v>
      </c>
      <c r="F95" s="82">
        <v>818365.83712900011</v>
      </c>
      <c r="G95" s="84">
        <v>72.008200000000002</v>
      </c>
      <c r="H95" s="82">
        <v>2180.3748773389998</v>
      </c>
      <c r="I95" s="83">
        <v>2.7278860503311405E-2</v>
      </c>
      <c r="J95" s="83">
        <f t="shared" si="3"/>
        <v>2.0906039215406552E-4</v>
      </c>
      <c r="K95" s="83">
        <f>H95/'סכום נכסי הקרן'!$C$42</f>
        <v>3.51595421609085E-5</v>
      </c>
    </row>
    <row r="96" spans="2:11">
      <c r="B96" s="75" t="s">
        <v>2209</v>
      </c>
      <c r="C96" s="72">
        <v>76202</v>
      </c>
      <c r="D96" s="85" t="s">
        <v>132</v>
      </c>
      <c r="E96" s="94">
        <v>43466</v>
      </c>
      <c r="F96" s="82">
        <v>2349430.3100000005</v>
      </c>
      <c r="G96" s="84">
        <v>100</v>
      </c>
      <c r="H96" s="82">
        <v>8692.892170000001</v>
      </c>
      <c r="I96" s="83">
        <v>1.12799139E-3</v>
      </c>
      <c r="J96" s="83">
        <f t="shared" si="3"/>
        <v>8.3349861755476927E-4</v>
      </c>
      <c r="K96" s="83">
        <f>H96/'סכום נכסי הקרן'!$C$42</f>
        <v>1.4017686221204175E-4</v>
      </c>
    </row>
    <row r="97" spans="2:11">
      <c r="B97" s="75" t="s">
        <v>2210</v>
      </c>
      <c r="C97" s="72">
        <v>76201</v>
      </c>
      <c r="D97" s="85" t="s">
        <v>132</v>
      </c>
      <c r="E97" s="94">
        <v>43466</v>
      </c>
      <c r="F97" s="82">
        <v>2483242.8100000005</v>
      </c>
      <c r="G97" s="84">
        <v>100</v>
      </c>
      <c r="H97" s="82">
        <v>9187.9983800000027</v>
      </c>
      <c r="I97" s="83">
        <v>1.9560544300000001E-3</v>
      </c>
      <c r="J97" s="83">
        <f t="shared" si="3"/>
        <v>8.8097077452019756E-4</v>
      </c>
      <c r="K97" s="83">
        <f>H97/'סכום נכסי הקרן'!$C$42</f>
        <v>1.4816067630086835E-4</v>
      </c>
    </row>
    <row r="98" spans="2:11">
      <c r="B98" s="75" t="s">
        <v>2211</v>
      </c>
      <c r="C98" s="72">
        <v>4024</v>
      </c>
      <c r="D98" s="85" t="s">
        <v>134</v>
      </c>
      <c r="E98" s="94">
        <v>39223</v>
      </c>
      <c r="F98" s="82">
        <v>400683.15000000008</v>
      </c>
      <c r="G98" s="84">
        <v>6.7320000000000002</v>
      </c>
      <c r="H98" s="82">
        <v>108.39498000000002</v>
      </c>
      <c r="I98" s="83">
        <v>7.5668790088457951E-3</v>
      </c>
      <c r="J98" s="83">
        <f t="shared" si="3"/>
        <v>1.0393211397660402E-5</v>
      </c>
      <c r="K98" s="83">
        <f>H98/'סכום נכסי הקרן'!$C$42</f>
        <v>1.7479186303926075E-6</v>
      </c>
    </row>
    <row r="99" spans="2:11">
      <c r="B99" s="75" t="s">
        <v>2212</v>
      </c>
      <c r="C99" s="72">
        <v>87257</v>
      </c>
      <c r="D99" s="85" t="s">
        <v>132</v>
      </c>
      <c r="E99" s="94">
        <v>44469</v>
      </c>
      <c r="F99" s="82">
        <v>62788.490000000013</v>
      </c>
      <c r="G99" s="84">
        <v>100</v>
      </c>
      <c r="H99" s="82">
        <v>232.31741000000002</v>
      </c>
      <c r="I99" s="83">
        <v>2.32838588E-3</v>
      </c>
      <c r="J99" s="83">
        <f t="shared" si="3"/>
        <v>2.2275237778418746E-5</v>
      </c>
      <c r="K99" s="83">
        <f>H99/'סכום נכסי הקרן'!$C$42</f>
        <v>3.7462244940084665E-6</v>
      </c>
    </row>
    <row r="100" spans="2:11">
      <c r="B100" s="75" t="s">
        <v>2213</v>
      </c>
      <c r="C100" s="72">
        <v>872510</v>
      </c>
      <c r="D100" s="85" t="s">
        <v>132</v>
      </c>
      <c r="E100" s="94">
        <v>44469</v>
      </c>
      <c r="F100" s="82">
        <v>17378.520000000004</v>
      </c>
      <c r="G100" s="84">
        <v>100</v>
      </c>
      <c r="H100" s="82">
        <v>64.300530000000009</v>
      </c>
      <c r="I100" s="83">
        <v>2.21990996E-3</v>
      </c>
      <c r="J100" s="83">
        <f t="shared" si="3"/>
        <v>6.1653132024343249E-6</v>
      </c>
      <c r="K100" s="83">
        <f>H100/'סכום נכסי הקרן'!$C$42</f>
        <v>1.0368754561430684E-6</v>
      </c>
    </row>
    <row r="101" spans="2:11">
      <c r="B101" s="75" t="s">
        <v>2214</v>
      </c>
      <c r="C101" s="72">
        <v>79693</v>
      </c>
      <c r="D101" s="85" t="s">
        <v>132</v>
      </c>
      <c r="E101" s="94">
        <v>43466</v>
      </c>
      <c r="F101" s="82">
        <v>334107.53000000009</v>
      </c>
      <c r="G101" s="84">
        <v>100</v>
      </c>
      <c r="H101" s="82">
        <v>1236.1978700000004</v>
      </c>
      <c r="I101" s="83">
        <v>3.6251749800000001E-3</v>
      </c>
      <c r="J101" s="83">
        <f t="shared" si="3"/>
        <v>1.1853008130309645E-4</v>
      </c>
      <c r="K101" s="83">
        <f>H101/'סכום נכסי הקרן'!$C$42</f>
        <v>1.9934256068174551E-5</v>
      </c>
    </row>
    <row r="102" spans="2:11">
      <c r="B102" s="75" t="s">
        <v>2215</v>
      </c>
      <c r="C102" s="72">
        <v>87256</v>
      </c>
      <c r="D102" s="85" t="s">
        <v>132</v>
      </c>
      <c r="E102" s="94">
        <v>44469</v>
      </c>
      <c r="F102" s="82">
        <v>233234.65000000002</v>
      </c>
      <c r="G102" s="84">
        <v>100</v>
      </c>
      <c r="H102" s="82">
        <v>862.96821000000023</v>
      </c>
      <c r="I102" s="83">
        <v>1.14581959E-3</v>
      </c>
      <c r="J102" s="83">
        <f t="shared" si="3"/>
        <v>8.2743786068234854E-5</v>
      </c>
      <c r="K102" s="83">
        <f>H102/'סכום נכסי הקרן'!$C$42</f>
        <v>1.3915757092215527E-5</v>
      </c>
    </row>
    <row r="103" spans="2:11">
      <c r="B103" s="75" t="s">
        <v>2216</v>
      </c>
      <c r="C103" s="72">
        <v>87258</v>
      </c>
      <c r="D103" s="85" t="s">
        <v>132</v>
      </c>
      <c r="E103" s="94">
        <v>44469</v>
      </c>
      <c r="F103" s="82">
        <v>238719.97000000003</v>
      </c>
      <c r="G103" s="84">
        <v>100</v>
      </c>
      <c r="H103" s="82">
        <v>883.26389000000017</v>
      </c>
      <c r="I103" s="83">
        <v>1.1286874600000001E-3</v>
      </c>
      <c r="J103" s="83">
        <f t="shared" si="3"/>
        <v>8.46897921720163E-5</v>
      </c>
      <c r="K103" s="83">
        <f>H103/'סכום נכסי הקרן'!$C$42</f>
        <v>1.4243034215090466E-5</v>
      </c>
    </row>
    <row r="104" spans="2:11">
      <c r="B104" s="75" t="s">
        <v>2217</v>
      </c>
      <c r="C104" s="72">
        <v>5327</v>
      </c>
      <c r="D104" s="85" t="s">
        <v>132</v>
      </c>
      <c r="E104" s="94">
        <v>43244</v>
      </c>
      <c r="F104" s="82">
        <v>11360032.119999999</v>
      </c>
      <c r="G104" s="84">
        <v>173.25129999999999</v>
      </c>
      <c r="H104" s="82">
        <v>72821.192280000017</v>
      </c>
      <c r="I104" s="83">
        <v>1.8862157314285713E-2</v>
      </c>
      <c r="J104" s="83">
        <f t="shared" si="3"/>
        <v>6.9822979403263482E-3</v>
      </c>
      <c r="K104" s="83">
        <f>H104/'סכום נכסי הקרן'!$C$42</f>
        <v>1.1742750326040406E-3</v>
      </c>
    </row>
    <row r="105" spans="2:11">
      <c r="B105" s="75" t="s">
        <v>2218</v>
      </c>
      <c r="C105" s="72">
        <v>5288</v>
      </c>
      <c r="D105" s="85" t="s">
        <v>132</v>
      </c>
      <c r="E105" s="94">
        <v>42649</v>
      </c>
      <c r="F105" s="82">
        <v>10315319.450000001</v>
      </c>
      <c r="G105" s="84">
        <v>274.55650000000003</v>
      </c>
      <c r="H105" s="82">
        <v>104789.10618000002</v>
      </c>
      <c r="I105" s="83">
        <v>2.5554605575757575E-2</v>
      </c>
      <c r="J105" s="83">
        <f t="shared" si="3"/>
        <v>1.0047470212187151E-2</v>
      </c>
      <c r="K105" s="83">
        <f>H105/'סכום נכסי הקרן'!$C$42</f>
        <v>1.6897722657839979E-3</v>
      </c>
    </row>
    <row r="106" spans="2:11">
      <c r="B106" s="75" t="s">
        <v>2219</v>
      </c>
      <c r="C106" s="72">
        <v>7068</v>
      </c>
      <c r="D106" s="85" t="s">
        <v>132</v>
      </c>
      <c r="E106" s="94">
        <v>43885</v>
      </c>
      <c r="F106" s="82">
        <v>12879145.840000002</v>
      </c>
      <c r="G106" s="84">
        <v>108.1541</v>
      </c>
      <c r="H106" s="82">
        <v>51538.499840000011</v>
      </c>
      <c r="I106" s="83">
        <v>1.8189501E-2</v>
      </c>
      <c r="J106" s="83">
        <f t="shared" si="3"/>
        <v>4.9416543455740002E-3</v>
      </c>
      <c r="K106" s="83">
        <f>H106/'סכום נכסי הקרן'!$C$42</f>
        <v>8.3108188269256033E-4</v>
      </c>
    </row>
    <row r="107" spans="2:11">
      <c r="B107" s="75" t="s">
        <v>2220</v>
      </c>
      <c r="C107" s="72">
        <v>5275</v>
      </c>
      <c r="D107" s="85" t="s">
        <v>132</v>
      </c>
      <c r="E107" s="94">
        <v>42430</v>
      </c>
      <c r="F107" s="82">
        <v>14091270.950000003</v>
      </c>
      <c r="G107" s="84">
        <v>262.00880000000001</v>
      </c>
      <c r="H107" s="82">
        <v>136605.36867</v>
      </c>
      <c r="I107" s="83">
        <v>6.1600000799999999E-2</v>
      </c>
      <c r="J107" s="83">
        <f t="shared" si="3"/>
        <v>1.3098101726137547E-2</v>
      </c>
      <c r="K107" s="83">
        <f>H107/'סכום נכסי הקרן'!$C$42</f>
        <v>2.2028240506151075E-3</v>
      </c>
    </row>
    <row r="108" spans="2:11">
      <c r="B108" s="75" t="s">
        <v>2221</v>
      </c>
      <c r="C108" s="72">
        <v>5333</v>
      </c>
      <c r="D108" s="85" t="s">
        <v>132</v>
      </c>
      <c r="E108" s="94">
        <v>43321</v>
      </c>
      <c r="F108" s="82">
        <v>14426897.120000003</v>
      </c>
      <c r="G108" s="84">
        <v>165.64410000000001</v>
      </c>
      <c r="H108" s="82">
        <v>88420.024400000024</v>
      </c>
      <c r="I108" s="83">
        <v>7.9370001199999998E-2</v>
      </c>
      <c r="J108" s="83">
        <f t="shared" si="3"/>
        <v>8.4779572391220602E-3</v>
      </c>
      <c r="K108" s="83">
        <f>H108/'סכום נכסי הקרן'!$C$42</f>
        <v>1.4258133351611759E-3</v>
      </c>
    </row>
    <row r="109" spans="2:11">
      <c r="B109" s="75" t="s">
        <v>2222</v>
      </c>
      <c r="C109" s="72">
        <v>8322</v>
      </c>
      <c r="D109" s="85" t="s">
        <v>132</v>
      </c>
      <c r="E109" s="94">
        <v>44197</v>
      </c>
      <c r="F109" s="82">
        <v>11802895.180000002</v>
      </c>
      <c r="G109" s="84">
        <v>102.2908</v>
      </c>
      <c r="H109" s="82">
        <v>44671.12083</v>
      </c>
      <c r="I109" s="83">
        <v>6.0542794887333336E-2</v>
      </c>
      <c r="J109" s="83">
        <f t="shared" si="3"/>
        <v>4.2831909942381181E-3</v>
      </c>
      <c r="K109" s="83">
        <f>H109/'סכום נכסי הקרן'!$C$42</f>
        <v>7.2034225514203945E-4</v>
      </c>
    </row>
    <row r="110" spans="2:11">
      <c r="B110" s="75" t="s">
        <v>2223</v>
      </c>
      <c r="C110" s="72">
        <v>9273</v>
      </c>
      <c r="D110" s="85" t="s">
        <v>132</v>
      </c>
      <c r="E110" s="94">
        <v>44852</v>
      </c>
      <c r="F110" s="82">
        <v>526651.34000000008</v>
      </c>
      <c r="G110" s="84">
        <v>82.215999999999994</v>
      </c>
      <c r="H110" s="82">
        <v>1602.0691800000004</v>
      </c>
      <c r="I110" s="83">
        <v>2.6201540298507464E-2</v>
      </c>
      <c r="J110" s="83">
        <f t="shared" si="3"/>
        <v>1.5361083752602248E-4</v>
      </c>
      <c r="K110" s="83">
        <f>H110/'סכום נכסי הקרן'!$C$42</f>
        <v>2.5834098284808098E-5</v>
      </c>
    </row>
    <row r="111" spans="2:11">
      <c r="B111" s="75" t="s">
        <v>2224</v>
      </c>
      <c r="C111" s="72">
        <v>5300</v>
      </c>
      <c r="D111" s="85" t="s">
        <v>132</v>
      </c>
      <c r="E111" s="94">
        <v>42871</v>
      </c>
      <c r="F111" s="82">
        <v>2356758.8400000003</v>
      </c>
      <c r="G111" s="84">
        <v>115.8648</v>
      </c>
      <c r="H111" s="82">
        <v>10103.419510000002</v>
      </c>
      <c r="I111" s="83">
        <v>1.1666666818181818E-3</v>
      </c>
      <c r="J111" s="83">
        <f t="shared" si="3"/>
        <v>9.6874389207578129E-4</v>
      </c>
      <c r="K111" s="83">
        <f>H111/'סכום נכסי הקרן'!$C$42</f>
        <v>1.6292226071909556E-4</v>
      </c>
    </row>
    <row r="112" spans="2:11">
      <c r="B112" s="75" t="s">
        <v>2225</v>
      </c>
      <c r="C112" s="72">
        <v>8316</v>
      </c>
      <c r="D112" s="85" t="s">
        <v>132</v>
      </c>
      <c r="E112" s="94">
        <v>44378</v>
      </c>
      <c r="F112" s="82">
        <v>9936372.9300000016</v>
      </c>
      <c r="G112" s="84">
        <v>109.86239999999999</v>
      </c>
      <c r="H112" s="82">
        <v>40390.449750000007</v>
      </c>
      <c r="I112" s="83">
        <v>6.4427772040645162E-2</v>
      </c>
      <c r="J112" s="83">
        <f t="shared" si="3"/>
        <v>3.8727483754167373E-3</v>
      </c>
      <c r="K112" s="83">
        <f>H112/'סכום נכסי הקרן'!$C$42</f>
        <v>6.5131447607593481E-4</v>
      </c>
    </row>
    <row r="113" spans="2:11">
      <c r="B113" s="75" t="s">
        <v>2226</v>
      </c>
      <c r="C113" s="72">
        <v>79691</v>
      </c>
      <c r="D113" s="85" t="s">
        <v>132</v>
      </c>
      <c r="E113" s="94">
        <v>43466</v>
      </c>
      <c r="F113" s="82">
        <v>5983814.7000000011</v>
      </c>
      <c r="G113" s="84">
        <v>100</v>
      </c>
      <c r="H113" s="82">
        <v>22140.114399999999</v>
      </c>
      <c r="I113" s="83">
        <v>1.3758426020000001E-2</v>
      </c>
      <c r="J113" s="83">
        <f t="shared" si="3"/>
        <v>2.1228555909838733E-3</v>
      </c>
      <c r="K113" s="83">
        <f>H113/'סכום נכסי הקרן'!$C$42</f>
        <v>3.5701947118569179E-4</v>
      </c>
    </row>
    <row r="114" spans="2:11">
      <c r="B114" s="71"/>
      <c r="C114" s="72"/>
      <c r="D114" s="72"/>
      <c r="E114" s="72"/>
      <c r="F114" s="82"/>
      <c r="G114" s="84"/>
      <c r="H114" s="72"/>
      <c r="I114" s="72"/>
      <c r="J114" s="83"/>
      <c r="K114" s="72"/>
    </row>
    <row r="115" spans="2:11">
      <c r="B115" s="89" t="s">
        <v>2227</v>
      </c>
      <c r="C115" s="72"/>
      <c r="D115" s="72"/>
      <c r="E115" s="72"/>
      <c r="F115" s="82"/>
      <c r="G115" s="84"/>
      <c r="H115" s="82">
        <v>17101.440384586</v>
      </c>
      <c r="I115" s="72"/>
      <c r="J115" s="83">
        <f t="shared" si="3"/>
        <v>1.6397335478219477E-3</v>
      </c>
      <c r="K115" s="83">
        <f>H115/'סכום נכסי הקרן'!$C$42</f>
        <v>2.7576854808927852E-4</v>
      </c>
    </row>
    <row r="116" spans="2:11">
      <c r="B116" s="75" t="s">
        <v>2228</v>
      </c>
      <c r="C116" s="72" t="s">
        <v>2229</v>
      </c>
      <c r="D116" s="85" t="s">
        <v>135</v>
      </c>
      <c r="E116" s="94">
        <v>42268</v>
      </c>
      <c r="F116" s="82">
        <v>6925.0200000000013</v>
      </c>
      <c r="G116" s="84">
        <v>17312.13</v>
      </c>
      <c r="H116" s="82">
        <v>5599.5533300000006</v>
      </c>
      <c r="I116" s="83">
        <v>1.6353166059029946E-2</v>
      </c>
      <c r="J116" s="83">
        <f t="shared" si="3"/>
        <v>5.369007078663906E-4</v>
      </c>
      <c r="K116" s="83">
        <f>H116/'סכום נכסי הקרן'!$C$42</f>
        <v>9.0295358580111041E-5</v>
      </c>
    </row>
    <row r="117" spans="2:11">
      <c r="B117" s="75" t="s">
        <v>2230</v>
      </c>
      <c r="C117" s="72" t="s">
        <v>2231</v>
      </c>
      <c r="D117" s="85" t="s">
        <v>132</v>
      </c>
      <c r="E117" s="94">
        <v>44616</v>
      </c>
      <c r="F117" s="82">
        <v>3065.571672</v>
      </c>
      <c r="G117" s="84">
        <v>101404.19</v>
      </c>
      <c r="H117" s="82">
        <v>11501.887054586003</v>
      </c>
      <c r="I117" s="83">
        <v>4.0786833526900721E-3</v>
      </c>
      <c r="J117" s="83">
        <f t="shared" si="3"/>
        <v>1.1028328399555576E-3</v>
      </c>
      <c r="K117" s="83">
        <f>H117/'סכום נכסי הקרן'!$C$42</f>
        <v>1.8547318950916755E-4</v>
      </c>
    </row>
    <row r="118" spans="2:11">
      <c r="B118" s="71"/>
      <c r="C118" s="72"/>
      <c r="D118" s="72"/>
      <c r="E118" s="72"/>
      <c r="F118" s="82"/>
      <c r="G118" s="84"/>
      <c r="H118" s="72"/>
      <c r="I118" s="72"/>
      <c r="J118" s="83"/>
      <c r="K118" s="72"/>
    </row>
    <row r="119" spans="2:11">
      <c r="B119" s="89" t="s">
        <v>198</v>
      </c>
      <c r="C119" s="70"/>
      <c r="D119" s="70"/>
      <c r="E119" s="70"/>
      <c r="F119" s="79"/>
      <c r="G119" s="81"/>
      <c r="H119" s="79">
        <v>610486.93750000012</v>
      </c>
      <c r="I119" s="70"/>
      <c r="J119" s="80">
        <f t="shared" si="3"/>
        <v>5.8535181213629946E-2</v>
      </c>
      <c r="K119" s="80">
        <f>H119/'סכום נכסי הקרן'!$C$42</f>
        <v>9.8443810928105467E-3</v>
      </c>
    </row>
    <row r="120" spans="2:11">
      <c r="B120" s="75" t="s">
        <v>2232</v>
      </c>
      <c r="C120" s="72">
        <v>5264</v>
      </c>
      <c r="D120" s="85" t="s">
        <v>132</v>
      </c>
      <c r="E120" s="94">
        <v>42095</v>
      </c>
      <c r="F120" s="82">
        <v>18597547.030000005</v>
      </c>
      <c r="G120" s="84">
        <v>67.680999999999997</v>
      </c>
      <c r="H120" s="82">
        <v>46571.921490000008</v>
      </c>
      <c r="I120" s="83">
        <v>1.0462025291139241E-3</v>
      </c>
      <c r="J120" s="83">
        <f t="shared" si="3"/>
        <v>4.4654450348236919E-3</v>
      </c>
      <c r="K120" s="83">
        <f>H120/'סכום נכסי הקרן'!$C$42</f>
        <v>7.5099353517619398E-4</v>
      </c>
    </row>
    <row r="121" spans="2:11">
      <c r="B121" s="75" t="s">
        <v>2233</v>
      </c>
      <c r="C121" s="72">
        <v>7064</v>
      </c>
      <c r="D121" s="85" t="s">
        <v>132</v>
      </c>
      <c r="E121" s="94">
        <v>43466</v>
      </c>
      <c r="F121" s="82">
        <v>19247160.790000003</v>
      </c>
      <c r="G121" s="84">
        <v>117.9457</v>
      </c>
      <c r="H121" s="82">
        <v>83994.434570000012</v>
      </c>
      <c r="I121" s="83">
        <v>1.0659110238888888E-3</v>
      </c>
      <c r="J121" s="83">
        <f t="shared" si="3"/>
        <v>8.0536194085091845E-3</v>
      </c>
      <c r="K121" s="83">
        <f>H121/'סכום נכסי הקרן'!$C$42</f>
        <v>1.3544486749681201E-3</v>
      </c>
    </row>
    <row r="122" spans="2:11">
      <c r="B122" s="75" t="s">
        <v>2234</v>
      </c>
      <c r="C122" s="72">
        <v>7031</v>
      </c>
      <c r="D122" s="85" t="s">
        <v>132</v>
      </c>
      <c r="E122" s="94">
        <v>43090</v>
      </c>
      <c r="F122" s="82">
        <v>24997972.809999999</v>
      </c>
      <c r="G122" s="84">
        <v>111.1357</v>
      </c>
      <c r="H122" s="82">
        <v>102792.18666000002</v>
      </c>
      <c r="I122" s="83">
        <v>1.8052589406666666E-3</v>
      </c>
      <c r="J122" s="83">
        <f t="shared" si="3"/>
        <v>9.8560000286465992E-3</v>
      </c>
      <c r="K122" s="83">
        <f>H122/'סכום נכסי הקרן'!$C$42</f>
        <v>1.657571025169325E-3</v>
      </c>
    </row>
    <row r="123" spans="2:11">
      <c r="B123" s="75" t="s">
        <v>2235</v>
      </c>
      <c r="C123" s="72">
        <v>5274</v>
      </c>
      <c r="D123" s="85" t="s">
        <v>132</v>
      </c>
      <c r="E123" s="94">
        <v>42460</v>
      </c>
      <c r="F123" s="82">
        <v>18839087.550000001</v>
      </c>
      <c r="G123" s="84">
        <v>60.979799999999997</v>
      </c>
      <c r="H123" s="82">
        <v>42505.740260000006</v>
      </c>
      <c r="I123" s="83">
        <v>1.8934666666666666E-3</v>
      </c>
      <c r="J123" s="83">
        <f t="shared" si="3"/>
        <v>4.0755682978697409E-3</v>
      </c>
      <c r="K123" s="83">
        <f>H123/'סכום נכסי הקרן'!$C$42</f>
        <v>6.8542450304509594E-4</v>
      </c>
    </row>
    <row r="124" spans="2:11">
      <c r="B124" s="75" t="s">
        <v>2236</v>
      </c>
      <c r="C124" s="72">
        <v>5344</v>
      </c>
      <c r="D124" s="85" t="s">
        <v>132</v>
      </c>
      <c r="E124" s="94">
        <v>43431</v>
      </c>
      <c r="F124" s="82">
        <v>20447536.840000004</v>
      </c>
      <c r="G124" s="84">
        <v>88.2072</v>
      </c>
      <c r="H124" s="82">
        <v>66733.938930000004</v>
      </c>
      <c r="I124" s="83">
        <v>3.8870922101519787E-3</v>
      </c>
      <c r="J124" s="83">
        <f t="shared" si="3"/>
        <v>6.3986352015383847E-3</v>
      </c>
      <c r="K124" s="83">
        <f>H124/'סכום נכסי הקרן'!$C$42</f>
        <v>1.0761152881363094E-3</v>
      </c>
    </row>
    <row r="125" spans="2:11">
      <c r="B125" s="75" t="s">
        <v>2237</v>
      </c>
      <c r="C125" s="72">
        <v>5079</v>
      </c>
      <c r="D125" s="85" t="s">
        <v>134</v>
      </c>
      <c r="E125" s="94">
        <v>38838</v>
      </c>
      <c r="F125" s="82">
        <v>9100000.0000000019</v>
      </c>
      <c r="G125" s="84">
        <v>12.6998</v>
      </c>
      <c r="H125" s="82">
        <v>4644.1073099999994</v>
      </c>
      <c r="I125" s="83">
        <v>5.020382703777336E-2</v>
      </c>
      <c r="J125" s="83">
        <f t="shared" si="3"/>
        <v>4.4528989281837568E-4</v>
      </c>
      <c r="K125" s="83">
        <f>H125/'סכום נכסי הקרן'!$C$42</f>
        <v>7.4888354503976974E-5</v>
      </c>
    </row>
    <row r="126" spans="2:11">
      <c r="B126" s="75" t="s">
        <v>2238</v>
      </c>
      <c r="C126" s="72">
        <v>7989</v>
      </c>
      <c r="D126" s="85" t="s">
        <v>132</v>
      </c>
      <c r="E126" s="94">
        <v>43830</v>
      </c>
      <c r="F126" s="82">
        <v>12525245.869999999</v>
      </c>
      <c r="G126" s="84">
        <v>135.7697</v>
      </c>
      <c r="H126" s="82">
        <v>62920.308380000009</v>
      </c>
      <c r="I126" s="83">
        <v>1.5656558125000001E-2</v>
      </c>
      <c r="J126" s="83">
        <f t="shared" si="3"/>
        <v>6.0329737244226925E-3</v>
      </c>
      <c r="K126" s="83">
        <f>H126/'סכום נכסי הקרן'!$C$42</f>
        <v>1.0146187512322998E-3</v>
      </c>
    </row>
    <row r="127" spans="2:11">
      <c r="B127" s="75" t="s">
        <v>2239</v>
      </c>
      <c r="C127" s="72">
        <v>8404</v>
      </c>
      <c r="D127" s="85" t="s">
        <v>132</v>
      </c>
      <c r="E127" s="94">
        <v>44469</v>
      </c>
      <c r="F127" s="82">
        <v>14002709.410000002</v>
      </c>
      <c r="G127" s="84">
        <v>102.2801</v>
      </c>
      <c r="H127" s="82">
        <v>52991.345200000011</v>
      </c>
      <c r="I127" s="83">
        <v>4.1609273083000005E-2</v>
      </c>
      <c r="J127" s="83">
        <f t="shared" si="3"/>
        <v>5.0809571892535691E-3</v>
      </c>
      <c r="K127" s="83">
        <f>H127/'סכום נכסי הקרן'!$C$42</f>
        <v>8.5450967862760695E-4</v>
      </c>
    </row>
    <row r="128" spans="2:11">
      <c r="B128" s="75" t="s">
        <v>2240</v>
      </c>
      <c r="C128" s="72">
        <v>5048</v>
      </c>
      <c r="D128" s="85" t="s">
        <v>134</v>
      </c>
      <c r="E128" s="94">
        <v>37895</v>
      </c>
      <c r="F128" s="82">
        <v>4692574.0000000009</v>
      </c>
      <c r="G128" s="84">
        <v>1E-4</v>
      </c>
      <c r="H128" s="82">
        <v>1.8850000000000006E-2</v>
      </c>
      <c r="I128" s="83">
        <v>2.5773195876288658E-2</v>
      </c>
      <c r="J128" s="83">
        <f t="shared" si="3"/>
        <v>1.8073902946972139E-9</v>
      </c>
      <c r="K128" s="83">
        <f>H128/'סכום נכסי הקרן'!$C$42</f>
        <v>3.0396487164719855E-10</v>
      </c>
    </row>
    <row r="129" spans="2:11">
      <c r="B129" s="75" t="s">
        <v>2241</v>
      </c>
      <c r="C129" s="72">
        <v>9489</v>
      </c>
      <c r="D129" s="85" t="s">
        <v>132</v>
      </c>
      <c r="E129" s="94">
        <v>44665</v>
      </c>
      <c r="F129" s="82">
        <v>2240690.0299999998</v>
      </c>
      <c r="G129" s="84">
        <v>100</v>
      </c>
      <c r="H129" s="82">
        <v>8290.5531100000007</v>
      </c>
      <c r="I129" s="83">
        <v>1.582802870112E-2</v>
      </c>
      <c r="J129" s="83">
        <f t="shared" si="3"/>
        <v>7.9492123229102385E-4</v>
      </c>
      <c r="K129" s="83">
        <f>H129/'סכום נכסי הקרן'!$C$42</f>
        <v>1.3368896084697254E-4</v>
      </c>
    </row>
    <row r="130" spans="2:11">
      <c r="B130" s="75" t="s">
        <v>2242</v>
      </c>
      <c r="C130" s="72">
        <v>5343</v>
      </c>
      <c r="D130" s="85" t="s">
        <v>132</v>
      </c>
      <c r="E130" s="94">
        <v>43382</v>
      </c>
      <c r="F130" s="82">
        <v>6714135.9000000013</v>
      </c>
      <c r="G130" s="84">
        <v>187.70859999999999</v>
      </c>
      <c r="H130" s="82">
        <v>46631.138890000009</v>
      </c>
      <c r="I130" s="83">
        <v>5.248984078079675E-2</v>
      </c>
      <c r="J130" s="83">
        <f>IFERROR(H130/$H$11,0)</f>
        <v>4.4711229634198301E-3</v>
      </c>
      <c r="K130" s="83">
        <f>H130/'סכום נכסי הקרן'!$C$42</f>
        <v>7.5194844283615588E-4</v>
      </c>
    </row>
    <row r="131" spans="2:11">
      <c r="B131" s="75" t="s">
        <v>2243</v>
      </c>
      <c r="C131" s="72">
        <v>5299</v>
      </c>
      <c r="D131" s="85" t="s">
        <v>132</v>
      </c>
      <c r="E131" s="94">
        <v>42831</v>
      </c>
      <c r="F131" s="82">
        <v>16837608.670000006</v>
      </c>
      <c r="G131" s="84">
        <v>147.5677</v>
      </c>
      <c r="H131" s="82">
        <v>91933.425879999995</v>
      </c>
      <c r="I131" s="83">
        <v>2.2723119999999999E-2</v>
      </c>
      <c r="J131" s="83">
        <f>IFERROR(H131/$H$11,0)</f>
        <v>8.8148319200943032E-3</v>
      </c>
      <c r="K131" s="83">
        <f>H131/'סכום נכסי הקרן'!$C$42</f>
        <v>1.4824685409921185E-3</v>
      </c>
    </row>
    <row r="132" spans="2:11">
      <c r="B132" s="75" t="s">
        <v>2244</v>
      </c>
      <c r="C132" s="72">
        <v>53431</v>
      </c>
      <c r="D132" s="85" t="s">
        <v>132</v>
      </c>
      <c r="E132" s="94">
        <v>43382</v>
      </c>
      <c r="F132" s="82">
        <v>51105.280000000006</v>
      </c>
      <c r="G132" s="84">
        <v>252.69399999999999</v>
      </c>
      <c r="H132" s="82">
        <v>477.81797000000012</v>
      </c>
      <c r="I132" s="83">
        <v>5.248984078079675E-2</v>
      </c>
      <c r="J132" s="83">
        <f>IFERROR(H132/$H$11,0)</f>
        <v>4.5814512552250634E-5</v>
      </c>
      <c r="K132" s="83">
        <f>H132/'סכום נכסי הקרן'!$C$42</f>
        <v>7.7050333114999986E-6</v>
      </c>
    </row>
    <row r="133" spans="2:11">
      <c r="B133" s="71"/>
      <c r="C133" s="72"/>
      <c r="D133" s="72"/>
      <c r="E133" s="72"/>
      <c r="F133" s="82"/>
      <c r="G133" s="84"/>
      <c r="H133" s="72"/>
      <c r="I133" s="72"/>
      <c r="J133" s="83"/>
      <c r="K133" s="72"/>
    </row>
    <row r="134" spans="2:11">
      <c r="B134" s="89" t="s">
        <v>199</v>
      </c>
      <c r="C134" s="70"/>
      <c r="D134" s="70"/>
      <c r="E134" s="70"/>
      <c r="F134" s="79"/>
      <c r="G134" s="81"/>
      <c r="H134" s="79">
        <v>8000314.2300250884</v>
      </c>
      <c r="I134" s="70"/>
      <c r="J134" s="80">
        <f t="shared" ref="J134:J165" si="4">IFERROR(H134/$H$11,0)</f>
        <v>0.76709232328251209</v>
      </c>
      <c r="K134" s="80">
        <f>H134/'סכום נכסי הקרן'!$C$42</f>
        <v>0.12900872615739159</v>
      </c>
    </row>
    <row r="135" spans="2:11">
      <c r="B135" s="75" t="s">
        <v>2245</v>
      </c>
      <c r="C135" s="72">
        <v>7055</v>
      </c>
      <c r="D135" s="85" t="s">
        <v>132</v>
      </c>
      <c r="E135" s="94">
        <v>43914</v>
      </c>
      <c r="F135" s="82">
        <v>12874667.730000002</v>
      </c>
      <c r="G135" s="84">
        <v>110.7286</v>
      </c>
      <c r="H135" s="82">
        <v>52746.975530000011</v>
      </c>
      <c r="I135" s="83">
        <v>6.332800605000001E-2</v>
      </c>
      <c r="J135" s="83">
        <f t="shared" si="4"/>
        <v>5.057526347350314E-3</v>
      </c>
      <c r="K135" s="83">
        <f>H135/'סכום נכסי הקרן'!$C$42</f>
        <v>8.5056910592861388E-4</v>
      </c>
    </row>
    <row r="136" spans="2:11">
      <c r="B136" s="75" t="s">
        <v>2246</v>
      </c>
      <c r="C136" s="72">
        <v>5238</v>
      </c>
      <c r="D136" s="85" t="s">
        <v>134</v>
      </c>
      <c r="E136" s="94">
        <v>43221</v>
      </c>
      <c r="F136" s="82">
        <v>23138837.910000004</v>
      </c>
      <c r="G136" s="84">
        <v>93.268900000000002</v>
      </c>
      <c r="H136" s="82">
        <v>86724.613140000016</v>
      </c>
      <c r="I136" s="83">
        <v>4.8212622035714286E-3</v>
      </c>
      <c r="J136" s="83">
        <f t="shared" si="4"/>
        <v>8.315396504010952E-3</v>
      </c>
      <c r="K136" s="83">
        <f>H136/'סכום נכסי הקרן'!$C$42</f>
        <v>1.3984740531433977E-3</v>
      </c>
    </row>
    <row r="137" spans="2:11">
      <c r="B137" s="75" t="s">
        <v>2247</v>
      </c>
      <c r="C137" s="72">
        <v>7070</v>
      </c>
      <c r="D137" s="85" t="s">
        <v>134</v>
      </c>
      <c r="E137" s="94">
        <v>44075</v>
      </c>
      <c r="F137" s="82">
        <v>47092179.150000006</v>
      </c>
      <c r="G137" s="84">
        <v>102.39149999999999</v>
      </c>
      <c r="H137" s="82">
        <v>193765.59466999999</v>
      </c>
      <c r="I137" s="83">
        <v>6.4475143219888892E-3</v>
      </c>
      <c r="J137" s="83">
        <f t="shared" si="4"/>
        <v>1.857878277203141E-2</v>
      </c>
      <c r="K137" s="83">
        <f>H137/'סכום נכסי הקרן'!$C$42</f>
        <v>3.1245588389129781E-3</v>
      </c>
    </row>
    <row r="138" spans="2:11">
      <c r="B138" s="75" t="s">
        <v>2248</v>
      </c>
      <c r="C138" s="72">
        <v>5339</v>
      </c>
      <c r="D138" s="85" t="s">
        <v>132</v>
      </c>
      <c r="E138" s="94">
        <v>42916</v>
      </c>
      <c r="F138" s="82">
        <v>31321241.060000006</v>
      </c>
      <c r="G138" s="84">
        <v>77.409400000000005</v>
      </c>
      <c r="H138" s="82">
        <v>89708.663690000016</v>
      </c>
      <c r="I138" s="83">
        <v>2.1327068460000001E-2</v>
      </c>
      <c r="J138" s="83">
        <f t="shared" si="4"/>
        <v>8.6015155492606011E-3</v>
      </c>
      <c r="K138" s="83">
        <f>H138/'סכום נכסי הקרן'!$C$42</f>
        <v>1.4465932331126021E-3</v>
      </c>
    </row>
    <row r="139" spans="2:11">
      <c r="B139" s="75" t="s">
        <v>2249</v>
      </c>
      <c r="C139" s="72">
        <v>7006</v>
      </c>
      <c r="D139" s="85" t="s">
        <v>134</v>
      </c>
      <c r="E139" s="94">
        <v>43617</v>
      </c>
      <c r="F139" s="82">
        <v>11698083.789999999</v>
      </c>
      <c r="G139" s="84">
        <v>143.95820000000001</v>
      </c>
      <c r="H139" s="82">
        <v>67672.949930000017</v>
      </c>
      <c r="I139" s="83">
        <v>7.2803240000000001E-4</v>
      </c>
      <c r="J139" s="83">
        <f t="shared" si="4"/>
        <v>6.488670181273872E-3</v>
      </c>
      <c r="K139" s="83">
        <f>H139/'סכום נכסי הקרן'!$C$42</f>
        <v>1.0912572699978643E-3</v>
      </c>
    </row>
    <row r="140" spans="2:11">
      <c r="B140" s="75" t="s">
        <v>2250</v>
      </c>
      <c r="C140" s="72">
        <v>5273</v>
      </c>
      <c r="D140" s="85" t="s">
        <v>134</v>
      </c>
      <c r="E140" s="94">
        <v>42401</v>
      </c>
      <c r="F140" s="82">
        <v>8932501.1000000015</v>
      </c>
      <c r="G140" s="84">
        <v>128.20070000000001</v>
      </c>
      <c r="H140" s="82">
        <v>46017.96905</v>
      </c>
      <c r="I140" s="83">
        <v>6.9230769999999999E-4</v>
      </c>
      <c r="J140" s="83">
        <f t="shared" si="4"/>
        <v>4.4123305380714449E-3</v>
      </c>
      <c r="K140" s="83">
        <f>H140/'סכום נכסי הקרן'!$C$42</f>
        <v>7.4206079871342191E-4</v>
      </c>
    </row>
    <row r="141" spans="2:11">
      <c r="B141" s="75" t="s">
        <v>2251</v>
      </c>
      <c r="C141" s="72">
        <v>8417</v>
      </c>
      <c r="D141" s="85" t="s">
        <v>134</v>
      </c>
      <c r="E141" s="94">
        <v>44713</v>
      </c>
      <c r="F141" s="82">
        <v>2249717.5499999998</v>
      </c>
      <c r="G141" s="84">
        <v>104.3445</v>
      </c>
      <c r="H141" s="82">
        <v>9433.2540700000009</v>
      </c>
      <c r="I141" s="83">
        <v>4.3475432E-4</v>
      </c>
      <c r="J141" s="83">
        <f t="shared" si="4"/>
        <v>9.0448657047909758E-4</v>
      </c>
      <c r="K141" s="83">
        <f>H141/'סכום נכסי הקרן'!$C$42</f>
        <v>1.5211553647761076E-4</v>
      </c>
    </row>
    <row r="142" spans="2:11">
      <c r="B142" s="75" t="s">
        <v>2252</v>
      </c>
      <c r="C142" s="72">
        <v>60831</v>
      </c>
      <c r="D142" s="85" t="s">
        <v>132</v>
      </c>
      <c r="E142" s="94">
        <v>42555</v>
      </c>
      <c r="F142" s="82">
        <v>1902482.4000000004</v>
      </c>
      <c r="G142" s="84">
        <v>100</v>
      </c>
      <c r="H142" s="82">
        <v>7039.1848600000012</v>
      </c>
      <c r="I142" s="83">
        <v>1.1636058100000001E-3</v>
      </c>
      <c r="J142" s="83">
        <f t="shared" si="4"/>
        <v>6.7493657286703257E-4</v>
      </c>
      <c r="K142" s="83">
        <f>H142/'סכום נכסי הקרן'!$C$42</f>
        <v>1.1351007546264208E-4</v>
      </c>
    </row>
    <row r="143" spans="2:11">
      <c r="B143" s="75" t="s">
        <v>2253</v>
      </c>
      <c r="C143" s="72">
        <v>9282</v>
      </c>
      <c r="D143" s="85" t="s">
        <v>132</v>
      </c>
      <c r="E143" s="94">
        <v>44848</v>
      </c>
      <c r="F143" s="82">
        <v>3260001.5000000005</v>
      </c>
      <c r="G143" s="84">
        <v>105.18510000000001</v>
      </c>
      <c r="H143" s="82">
        <v>12687.432610000003</v>
      </c>
      <c r="I143" s="83">
        <v>3.5974415000000003E-2</v>
      </c>
      <c r="J143" s="83">
        <f t="shared" si="4"/>
        <v>1.2165062368137368E-3</v>
      </c>
      <c r="K143" s="83">
        <f>H143/'סכום נכסי הקרן'!$C$42</f>
        <v>2.0459065383719531E-4</v>
      </c>
    </row>
    <row r="144" spans="2:11">
      <c r="B144" s="75" t="s">
        <v>2254</v>
      </c>
      <c r="C144" s="72">
        <v>4020</v>
      </c>
      <c r="D144" s="85" t="s">
        <v>134</v>
      </c>
      <c r="E144" s="94">
        <v>39105</v>
      </c>
      <c r="F144" s="82">
        <v>799098.32</v>
      </c>
      <c r="G144" s="84">
        <v>0.60070000000000001</v>
      </c>
      <c r="H144" s="82">
        <v>19.289520000000003</v>
      </c>
      <c r="I144" s="83">
        <v>5.4421768707482989E-3</v>
      </c>
      <c r="J144" s="83">
        <f t="shared" si="4"/>
        <v>1.8495326916375489E-6</v>
      </c>
      <c r="K144" s="83">
        <f>H144/'סכום נכסי הקרן'!$C$42</f>
        <v>3.1105233267565352E-7</v>
      </c>
    </row>
    <row r="145" spans="2:11">
      <c r="B145" s="75" t="s">
        <v>2255</v>
      </c>
      <c r="C145" s="72">
        <v>8400</v>
      </c>
      <c r="D145" s="85" t="s">
        <v>132</v>
      </c>
      <c r="E145" s="94">
        <v>44544</v>
      </c>
      <c r="F145" s="82">
        <v>3502651.5436100005</v>
      </c>
      <c r="G145" s="84">
        <v>111.9472</v>
      </c>
      <c r="H145" s="82">
        <v>14508.145212163003</v>
      </c>
      <c r="I145" s="83">
        <v>9.7846953402685177E-3</v>
      </c>
      <c r="J145" s="83">
        <f t="shared" si="4"/>
        <v>1.3910812122292443E-3</v>
      </c>
      <c r="K145" s="83">
        <f>H145/'סכום נכסי הקרן'!$C$42</f>
        <v>2.3395047730790687E-4</v>
      </c>
    </row>
    <row r="146" spans="2:11">
      <c r="B146" s="75" t="s">
        <v>2256</v>
      </c>
      <c r="C146" s="72">
        <v>8843</v>
      </c>
      <c r="D146" s="85" t="s">
        <v>132</v>
      </c>
      <c r="E146" s="94">
        <v>44562</v>
      </c>
      <c r="F146" s="82">
        <v>1645839.8820100003</v>
      </c>
      <c r="G146" s="84">
        <v>100.0896</v>
      </c>
      <c r="H146" s="82">
        <v>6095.063850073001</v>
      </c>
      <c r="I146" s="83">
        <v>3.4859656417909643E-3</v>
      </c>
      <c r="J146" s="83">
        <f t="shared" si="4"/>
        <v>5.844116312032771E-4</v>
      </c>
      <c r="K146" s="83">
        <f>H146/'סכום נכסי הקרן'!$C$42</f>
        <v>9.8285692353788814E-5</v>
      </c>
    </row>
    <row r="147" spans="2:11">
      <c r="B147" s="75" t="s">
        <v>2257</v>
      </c>
      <c r="C147" s="72">
        <v>5291</v>
      </c>
      <c r="D147" s="85" t="s">
        <v>132</v>
      </c>
      <c r="E147" s="94">
        <v>42787</v>
      </c>
      <c r="F147" s="82">
        <v>19817195.540000003</v>
      </c>
      <c r="G147" s="84">
        <v>63.1678</v>
      </c>
      <c r="H147" s="82">
        <v>46316.919860000009</v>
      </c>
      <c r="I147" s="83">
        <v>7.4712554432787475E-3</v>
      </c>
      <c r="J147" s="83">
        <f t="shared" si="4"/>
        <v>4.4409947710998742E-3</v>
      </c>
      <c r="K147" s="83">
        <f>H147/'סכום נכסי הקרן'!$C$42</f>
        <v>7.4688151725933586E-4</v>
      </c>
    </row>
    <row r="148" spans="2:11">
      <c r="B148" s="75" t="s">
        <v>2258</v>
      </c>
      <c r="C148" s="72">
        <v>5281</v>
      </c>
      <c r="D148" s="85" t="s">
        <v>132</v>
      </c>
      <c r="E148" s="94">
        <v>42603</v>
      </c>
      <c r="F148" s="82">
        <v>23318798.120000005</v>
      </c>
      <c r="G148" s="84">
        <v>29.365100000000002</v>
      </c>
      <c r="H148" s="82">
        <v>25336.077040000007</v>
      </c>
      <c r="I148" s="83">
        <v>7.0029210647058826E-3</v>
      </c>
      <c r="J148" s="83">
        <f t="shared" si="4"/>
        <v>2.4292933553207914E-3</v>
      </c>
      <c r="K148" s="83">
        <f>H148/'סכום נכסי הקרן'!$C$42</f>
        <v>4.0855583053088246E-4</v>
      </c>
    </row>
    <row r="149" spans="2:11">
      <c r="B149" s="75" t="s">
        <v>2259</v>
      </c>
      <c r="C149" s="72">
        <v>5302</v>
      </c>
      <c r="D149" s="85" t="s">
        <v>132</v>
      </c>
      <c r="E149" s="94">
        <v>42948</v>
      </c>
      <c r="F149" s="82">
        <v>20000568.730000004</v>
      </c>
      <c r="G149" s="84">
        <v>111.4234</v>
      </c>
      <c r="H149" s="82">
        <v>82455.66065000002</v>
      </c>
      <c r="I149" s="83">
        <v>1.0195668799999999E-3</v>
      </c>
      <c r="J149" s="83">
        <f t="shared" si="4"/>
        <v>7.9060774961091217E-3</v>
      </c>
      <c r="K149" s="83">
        <f>H149/'סכום נכסי הקרן'!$C$42</f>
        <v>1.329635241700913E-3</v>
      </c>
    </row>
    <row r="150" spans="2:11">
      <c r="B150" s="75" t="s">
        <v>2260</v>
      </c>
      <c r="C150" s="72">
        <v>7025</v>
      </c>
      <c r="D150" s="85" t="s">
        <v>132</v>
      </c>
      <c r="E150" s="94">
        <v>43556</v>
      </c>
      <c r="F150" s="82">
        <v>15994147.840000002</v>
      </c>
      <c r="G150" s="84">
        <v>111.3689</v>
      </c>
      <c r="H150" s="82">
        <v>65906.274120000016</v>
      </c>
      <c r="I150" s="83">
        <v>6.9745532827851847E-3</v>
      </c>
      <c r="J150" s="83">
        <f t="shared" si="4"/>
        <v>6.3192764034027665E-3</v>
      </c>
      <c r="K150" s="83">
        <f>H150/'סכום נכסי הקרן'!$C$42</f>
        <v>1.0627688145162272E-3</v>
      </c>
    </row>
    <row r="151" spans="2:11">
      <c r="B151" s="75" t="s">
        <v>2261</v>
      </c>
      <c r="C151" s="72">
        <v>5044</v>
      </c>
      <c r="D151" s="85" t="s">
        <v>132</v>
      </c>
      <c r="E151" s="94">
        <v>37773</v>
      </c>
      <c r="F151" s="82">
        <v>2788169.3900000006</v>
      </c>
      <c r="G151" s="84">
        <v>1E-4</v>
      </c>
      <c r="H151" s="82">
        <v>1.0320000000000003E-2</v>
      </c>
      <c r="I151" s="83">
        <v>3.1250000000000002E-3</v>
      </c>
      <c r="J151" s="83">
        <f t="shared" si="4"/>
        <v>9.8951023030637903E-10</v>
      </c>
      <c r="K151" s="83">
        <f>H151/'סכום נכסי הקרן'!$C$42</f>
        <v>1.6641472018032303E-10</v>
      </c>
    </row>
    <row r="152" spans="2:11">
      <c r="B152" s="75" t="s">
        <v>2262</v>
      </c>
      <c r="C152" s="72">
        <v>9386</v>
      </c>
      <c r="D152" s="85" t="s">
        <v>132</v>
      </c>
      <c r="E152" s="94">
        <v>44896</v>
      </c>
      <c r="F152" s="82">
        <v>482433.4200000001</v>
      </c>
      <c r="G152" s="84">
        <v>120.539</v>
      </c>
      <c r="H152" s="82">
        <v>2151.6255499999997</v>
      </c>
      <c r="I152" s="83">
        <v>1.4444212101969141E-2</v>
      </c>
      <c r="J152" s="83">
        <f t="shared" si="4"/>
        <v>2.0630382689085163E-4</v>
      </c>
      <c r="K152" s="83">
        <f>H152/'סכום נכסי הקרן'!$C$42</f>
        <v>3.4695946108147629E-5</v>
      </c>
    </row>
    <row r="153" spans="2:11">
      <c r="B153" s="75" t="s">
        <v>2263</v>
      </c>
      <c r="C153" s="72">
        <v>7045</v>
      </c>
      <c r="D153" s="85" t="s">
        <v>134</v>
      </c>
      <c r="E153" s="94">
        <v>43909</v>
      </c>
      <c r="F153" s="82">
        <v>33256542.100000005</v>
      </c>
      <c r="G153" s="84">
        <v>96.738699999999994</v>
      </c>
      <c r="H153" s="82">
        <v>129282.96701000002</v>
      </c>
      <c r="I153" s="83">
        <v>1.1956945115000001E-2</v>
      </c>
      <c r="J153" s="83">
        <f t="shared" si="4"/>
        <v>1.2396009540771037E-2</v>
      </c>
      <c r="K153" s="83">
        <f>H153/'סכום נכסי הקרן'!$C$42</f>
        <v>2.0847469747142522E-3</v>
      </c>
    </row>
    <row r="154" spans="2:11">
      <c r="B154" s="75" t="s">
        <v>2264</v>
      </c>
      <c r="C154" s="72">
        <v>7086</v>
      </c>
      <c r="D154" s="85" t="s">
        <v>132</v>
      </c>
      <c r="E154" s="94">
        <v>44160</v>
      </c>
      <c r="F154" s="82">
        <v>22038302.739999998</v>
      </c>
      <c r="G154" s="84">
        <v>96.479900000000001</v>
      </c>
      <c r="H154" s="82">
        <v>78671.37006999999</v>
      </c>
      <c r="I154" s="83">
        <v>8.7041443350000004E-3</v>
      </c>
      <c r="J154" s="83">
        <f t="shared" si="4"/>
        <v>7.543229216713571E-3</v>
      </c>
      <c r="K154" s="83">
        <f>H154/'סכום נכסי הקרן'!$C$42</f>
        <v>1.2686118252327214E-3</v>
      </c>
    </row>
    <row r="155" spans="2:11">
      <c r="B155" s="75" t="s">
        <v>2265</v>
      </c>
      <c r="C155" s="72">
        <v>7062</v>
      </c>
      <c r="D155" s="85" t="s">
        <v>132</v>
      </c>
      <c r="E155" s="94">
        <v>42064</v>
      </c>
      <c r="F155" s="82">
        <v>9296328.4499999993</v>
      </c>
      <c r="G155" s="84">
        <v>68.068799999999996</v>
      </c>
      <c r="H155" s="82">
        <v>23413.227120000003</v>
      </c>
      <c r="I155" s="83">
        <v>5.9405940594059407E-3</v>
      </c>
      <c r="J155" s="83">
        <f t="shared" si="4"/>
        <v>2.244925170516159E-3</v>
      </c>
      <c r="K155" s="83">
        <f>H155/'סכום נכסי הקרן'!$C$42</f>
        <v>3.775489960942975E-4</v>
      </c>
    </row>
    <row r="156" spans="2:11">
      <c r="B156" s="75" t="s">
        <v>2266</v>
      </c>
      <c r="C156" s="72">
        <v>4021</v>
      </c>
      <c r="D156" s="85" t="s">
        <v>134</v>
      </c>
      <c r="E156" s="94">
        <v>39126</v>
      </c>
      <c r="F156" s="82">
        <v>330048.71000000008</v>
      </c>
      <c r="G156" s="84">
        <v>0.79359999999999997</v>
      </c>
      <c r="H156" s="82">
        <v>10.525540000000003</v>
      </c>
      <c r="I156" s="83">
        <v>1E-3</v>
      </c>
      <c r="J156" s="83">
        <f t="shared" si="4"/>
        <v>1.0092179757266479E-6</v>
      </c>
      <c r="K156" s="83">
        <f>H156/'סכום נכסי הקרן'!$C$42</f>
        <v>1.6972914669058114E-7</v>
      </c>
    </row>
    <row r="157" spans="2:11">
      <c r="B157" s="75" t="s">
        <v>2267</v>
      </c>
      <c r="C157" s="72">
        <v>87952</v>
      </c>
      <c r="D157" s="85" t="s">
        <v>134</v>
      </c>
      <c r="E157" s="94">
        <v>44819</v>
      </c>
      <c r="F157" s="82">
        <v>531705.66</v>
      </c>
      <c r="G157" s="84">
        <v>100</v>
      </c>
      <c r="H157" s="82">
        <v>2136.6592100000003</v>
      </c>
      <c r="I157" s="83">
        <v>1.29592545E-3</v>
      </c>
      <c r="J157" s="83">
        <f t="shared" si="4"/>
        <v>2.0486881269121568E-4</v>
      </c>
      <c r="K157" s="83">
        <f>H157/'סכום נכסי הקרן'!$C$42</f>
        <v>3.4454607030315892E-5</v>
      </c>
    </row>
    <row r="158" spans="2:11">
      <c r="B158" s="75" t="s">
        <v>2268</v>
      </c>
      <c r="C158" s="72">
        <v>8318</v>
      </c>
      <c r="D158" s="85" t="s">
        <v>134</v>
      </c>
      <c r="E158" s="94">
        <v>44256</v>
      </c>
      <c r="F158" s="82">
        <v>3200529.6600000006</v>
      </c>
      <c r="G158" s="84">
        <v>104.997</v>
      </c>
      <c r="H158" s="82">
        <v>13504.009030000003</v>
      </c>
      <c r="I158" s="83">
        <v>8.6538461538461543E-3</v>
      </c>
      <c r="J158" s="83">
        <f t="shared" si="4"/>
        <v>1.2948018493541397E-3</v>
      </c>
      <c r="K158" s="83">
        <f>H158/'סכום נכסי הקרן'!$C$42</f>
        <v>2.1775832209689974E-4</v>
      </c>
    </row>
    <row r="159" spans="2:11">
      <c r="B159" s="75" t="s">
        <v>2269</v>
      </c>
      <c r="C159" s="72">
        <v>6650</v>
      </c>
      <c r="D159" s="85" t="s">
        <v>134</v>
      </c>
      <c r="E159" s="94">
        <v>43466</v>
      </c>
      <c r="F159" s="82">
        <v>23651592.110000003</v>
      </c>
      <c r="G159" s="84">
        <v>139.07859999999999</v>
      </c>
      <c r="H159" s="82">
        <v>132185.75732000003</v>
      </c>
      <c r="I159" s="83">
        <v>6.6867412324999997E-3</v>
      </c>
      <c r="J159" s="83">
        <f t="shared" si="4"/>
        <v>1.2674337128772901E-2</v>
      </c>
      <c r="K159" s="83">
        <f>H159/'סכום נכסי הקרן'!$C$42</f>
        <v>2.1315557961465005E-3</v>
      </c>
    </row>
    <row r="160" spans="2:11">
      <c r="B160" s="75" t="s">
        <v>2270</v>
      </c>
      <c r="C160" s="72">
        <v>7035</v>
      </c>
      <c r="D160" s="85" t="s">
        <v>134</v>
      </c>
      <c r="E160" s="94">
        <v>43847</v>
      </c>
      <c r="F160" s="82">
        <v>6441284.3400000008</v>
      </c>
      <c r="G160" s="84">
        <v>139.12549999999999</v>
      </c>
      <c r="H160" s="82">
        <v>36011.663340000014</v>
      </c>
      <c r="I160" s="83">
        <v>1.6103210925E-2</v>
      </c>
      <c r="J160" s="83">
        <f t="shared" si="4"/>
        <v>3.4528981865580614E-3</v>
      </c>
      <c r="K160" s="83">
        <f>H160/'סכום נכסי הקרן'!$C$42</f>
        <v>5.8070454243741262E-4</v>
      </c>
    </row>
    <row r="161" spans="2:11">
      <c r="B161" s="75" t="s">
        <v>2271</v>
      </c>
      <c r="C161" s="72">
        <v>7040</v>
      </c>
      <c r="D161" s="85" t="s">
        <v>134</v>
      </c>
      <c r="E161" s="94">
        <v>43891</v>
      </c>
      <c r="F161" s="82">
        <v>1962421.6700000004</v>
      </c>
      <c r="G161" s="84">
        <v>139.18879999999999</v>
      </c>
      <c r="H161" s="82">
        <v>10976.416890000002</v>
      </c>
      <c r="I161" s="83">
        <v>6.1325677187499998E-3</v>
      </c>
      <c r="J161" s="83">
        <f t="shared" si="4"/>
        <v>1.0524493027870862E-3</v>
      </c>
      <c r="K161" s="83">
        <f>H161/'סכום נכסי הקרן'!$C$42</f>
        <v>1.7699974276472107E-4</v>
      </c>
    </row>
    <row r="162" spans="2:11">
      <c r="B162" s="75" t="s">
        <v>2272</v>
      </c>
      <c r="C162" s="72">
        <v>9391</v>
      </c>
      <c r="D162" s="85" t="s">
        <v>134</v>
      </c>
      <c r="E162" s="94">
        <v>44608</v>
      </c>
      <c r="F162" s="82">
        <v>4858250.3844370013</v>
      </c>
      <c r="G162" s="84">
        <v>95.853200000000001</v>
      </c>
      <c r="H162" s="82">
        <v>18713.304415080001</v>
      </c>
      <c r="I162" s="83">
        <v>1.6404234096970964E-3</v>
      </c>
      <c r="J162" s="83">
        <f t="shared" si="4"/>
        <v>1.7942835427867431E-3</v>
      </c>
      <c r="K162" s="83">
        <f>H162/'סכום נכסי הקרן'!$C$42</f>
        <v>3.0176059281828885E-4</v>
      </c>
    </row>
    <row r="163" spans="2:11">
      <c r="B163" s="75" t="s">
        <v>2273</v>
      </c>
      <c r="C163" s="72">
        <v>84032</v>
      </c>
      <c r="D163" s="85" t="s">
        <v>132</v>
      </c>
      <c r="E163" s="94">
        <v>44314</v>
      </c>
      <c r="F163" s="82">
        <v>2802143.01</v>
      </c>
      <c r="G163" s="84">
        <v>100</v>
      </c>
      <c r="H163" s="82">
        <v>10367.929120000001</v>
      </c>
      <c r="I163" s="83">
        <v>4.2747232769999997E-2</v>
      </c>
      <c r="J163" s="83">
        <f t="shared" si="4"/>
        <v>9.9410580729955545E-4</v>
      </c>
      <c r="K163" s="83">
        <f>H163/'סכום נכסי הקרן'!$C$42</f>
        <v>1.6718759916223085E-4</v>
      </c>
    </row>
    <row r="164" spans="2:11">
      <c r="B164" s="75" t="s">
        <v>2274</v>
      </c>
      <c r="C164" s="72">
        <v>8314</v>
      </c>
      <c r="D164" s="85" t="s">
        <v>132</v>
      </c>
      <c r="E164" s="94">
        <v>44264</v>
      </c>
      <c r="F164" s="82">
        <v>3337559.3400000008</v>
      </c>
      <c r="G164" s="84">
        <v>101.2647</v>
      </c>
      <c r="H164" s="82">
        <v>12505.146970000003</v>
      </c>
      <c r="I164" s="83">
        <v>8.8872539792000001E-3</v>
      </c>
      <c r="J164" s="83">
        <f t="shared" si="4"/>
        <v>1.199028183943781E-3</v>
      </c>
      <c r="K164" s="83">
        <f>H164/'סכום נכסי הקרן'!$C$42</f>
        <v>2.0165121451805857E-4</v>
      </c>
    </row>
    <row r="165" spans="2:11">
      <c r="B165" s="75" t="s">
        <v>2275</v>
      </c>
      <c r="C165" s="72">
        <v>84035</v>
      </c>
      <c r="D165" s="85" t="s">
        <v>132</v>
      </c>
      <c r="E165" s="94">
        <v>44314</v>
      </c>
      <c r="F165" s="82">
        <v>1341577.3700000003</v>
      </c>
      <c r="G165" s="84">
        <v>100</v>
      </c>
      <c r="H165" s="82">
        <v>4963.8362800000014</v>
      </c>
      <c r="I165" s="83">
        <v>2.1373616389999999E-2</v>
      </c>
      <c r="J165" s="83">
        <f t="shared" si="4"/>
        <v>4.7594639347150775E-4</v>
      </c>
      <c r="K165" s="83">
        <f>H165/'סכום נכסי הקרן'!$C$42</f>
        <v>8.0044130383443376E-5</v>
      </c>
    </row>
    <row r="166" spans="2:11">
      <c r="B166" s="75" t="s">
        <v>2276</v>
      </c>
      <c r="C166" s="72">
        <v>4025</v>
      </c>
      <c r="D166" s="85" t="s">
        <v>132</v>
      </c>
      <c r="E166" s="94">
        <v>39247</v>
      </c>
      <c r="F166" s="82">
        <v>704030.2</v>
      </c>
      <c r="G166" s="149">
        <v>0</v>
      </c>
      <c r="H166" s="149">
        <v>0</v>
      </c>
      <c r="I166" s="83">
        <v>2.0127731060541891E-3</v>
      </c>
      <c r="J166" s="114">
        <v>0</v>
      </c>
      <c r="K166" s="114">
        <v>0</v>
      </c>
    </row>
    <row r="167" spans="2:11">
      <c r="B167" s="75" t="s">
        <v>2277</v>
      </c>
      <c r="C167" s="72">
        <v>7032</v>
      </c>
      <c r="D167" s="85" t="s">
        <v>132</v>
      </c>
      <c r="E167" s="94">
        <v>43853</v>
      </c>
      <c r="F167" s="82">
        <v>5141456.040000001</v>
      </c>
      <c r="G167" s="84">
        <v>79.964699999999993</v>
      </c>
      <c r="H167" s="82">
        <v>15211.994630000003</v>
      </c>
      <c r="I167" s="83">
        <v>9.4165861538461539E-3</v>
      </c>
      <c r="J167" s="83">
        <f t="shared" ref="J167:J184" si="5">IFERROR(H167/$H$11,0)</f>
        <v>1.4585682470688664E-3</v>
      </c>
      <c r="K167" s="83">
        <f>H167/'סכום נכסי הקרן'!$C$42</f>
        <v>2.4530037109845215E-4</v>
      </c>
    </row>
    <row r="168" spans="2:11">
      <c r="B168" s="75" t="s">
        <v>2278</v>
      </c>
      <c r="C168" s="72">
        <v>8337</v>
      </c>
      <c r="D168" s="85" t="s">
        <v>132</v>
      </c>
      <c r="E168" s="94">
        <v>44470</v>
      </c>
      <c r="F168" s="82">
        <v>3735556.0620640004</v>
      </c>
      <c r="G168" s="84">
        <v>140.2731</v>
      </c>
      <c r="H168" s="82">
        <v>19387.927069306006</v>
      </c>
      <c r="I168" s="83">
        <v>7.2552076492740326E-3</v>
      </c>
      <c r="J168" s="83">
        <f t="shared" si="5"/>
        <v>1.8589682344488628E-3</v>
      </c>
      <c r="K168" s="83">
        <f>H168/'סכום נכסי הקרן'!$C$42</f>
        <v>3.1263919167781671E-4</v>
      </c>
    </row>
    <row r="169" spans="2:11">
      <c r="B169" s="75" t="s">
        <v>2279</v>
      </c>
      <c r="C169" s="72">
        <v>8111</v>
      </c>
      <c r="D169" s="85" t="s">
        <v>132</v>
      </c>
      <c r="E169" s="94">
        <v>44377</v>
      </c>
      <c r="F169" s="82">
        <v>3860534.0000000005</v>
      </c>
      <c r="G169" s="84">
        <v>105.7394</v>
      </c>
      <c r="H169" s="82">
        <v>15103.790310000002</v>
      </c>
      <c r="I169" s="83">
        <v>3.7663746341463416E-3</v>
      </c>
      <c r="J169" s="83">
        <f t="shared" si="5"/>
        <v>1.4481933166809453E-3</v>
      </c>
      <c r="K169" s="83">
        <f>H169/'סכום נכסי הקרן'!$C$42</f>
        <v>2.4355552694776397E-4</v>
      </c>
    </row>
    <row r="170" spans="2:11">
      <c r="B170" s="75" t="s">
        <v>2280</v>
      </c>
      <c r="C170" s="72">
        <v>9237</v>
      </c>
      <c r="D170" s="85" t="s">
        <v>132</v>
      </c>
      <c r="E170" s="94">
        <v>44712</v>
      </c>
      <c r="F170" s="82">
        <v>2950295.6900000004</v>
      </c>
      <c r="G170" s="84">
        <v>134.3717</v>
      </c>
      <c r="H170" s="82">
        <v>14668.141140000003</v>
      </c>
      <c r="I170" s="83">
        <v>2.1684535064935063E-3</v>
      </c>
      <c r="J170" s="83">
        <f t="shared" si="5"/>
        <v>1.4064220656596776E-3</v>
      </c>
      <c r="K170" s="83">
        <f>H170/'סכום נכסי הקרן'!$C$42</f>
        <v>2.3653048482350625E-4</v>
      </c>
    </row>
    <row r="171" spans="2:11">
      <c r="B171" s="75" t="s">
        <v>2281</v>
      </c>
      <c r="C171" s="72">
        <v>5266</v>
      </c>
      <c r="D171" s="85" t="s">
        <v>132</v>
      </c>
      <c r="E171" s="94">
        <v>42170</v>
      </c>
      <c r="F171" s="82">
        <v>13412128.550000003</v>
      </c>
      <c r="G171" s="84">
        <v>98.366600000000005</v>
      </c>
      <c r="H171" s="82">
        <v>48814.302939999994</v>
      </c>
      <c r="I171" s="83">
        <v>3.4000000499999996E-3</v>
      </c>
      <c r="J171" s="83">
        <f t="shared" si="5"/>
        <v>4.6804507891865061E-3</v>
      </c>
      <c r="K171" s="83">
        <f>H171/'סכום נכסי הקרן'!$C$42</f>
        <v>7.8715296168193965E-4</v>
      </c>
    </row>
    <row r="172" spans="2:11">
      <c r="B172" s="75" t="s">
        <v>2282</v>
      </c>
      <c r="C172" s="72">
        <v>6648</v>
      </c>
      <c r="D172" s="85" t="s">
        <v>132</v>
      </c>
      <c r="E172" s="94">
        <v>43466</v>
      </c>
      <c r="F172" s="82">
        <v>37174093.250000007</v>
      </c>
      <c r="G172" s="84">
        <v>130.65180000000001</v>
      </c>
      <c r="H172" s="82">
        <v>179703.90128999998</v>
      </c>
      <c r="I172" s="83">
        <v>5.6779050071428571E-3</v>
      </c>
      <c r="J172" s="83">
        <f t="shared" si="5"/>
        <v>1.7230508600040956E-2</v>
      </c>
      <c r="K172" s="83">
        <f>H172/'סכום נכסי הקרן'!$C$42</f>
        <v>2.8978076015976481E-3</v>
      </c>
    </row>
    <row r="173" spans="2:11">
      <c r="B173" s="75" t="s">
        <v>2283</v>
      </c>
      <c r="C173" s="72">
        <v>6665</v>
      </c>
      <c r="D173" s="85" t="s">
        <v>132</v>
      </c>
      <c r="E173" s="94">
        <v>43586</v>
      </c>
      <c r="F173" s="82">
        <v>4941143.7200000007</v>
      </c>
      <c r="G173" s="84">
        <v>236.54920000000001</v>
      </c>
      <c r="H173" s="82">
        <v>43246.47294</v>
      </c>
      <c r="I173" s="83">
        <v>1.2569681745730551E-2</v>
      </c>
      <c r="J173" s="83">
        <f t="shared" si="5"/>
        <v>4.1465918022091071E-3</v>
      </c>
      <c r="K173" s="83">
        <f>H173/'סכום נכסי הקרן'!$C$42</f>
        <v>6.9736915630775286E-4</v>
      </c>
    </row>
    <row r="174" spans="2:11">
      <c r="B174" s="75" t="s">
        <v>2284</v>
      </c>
      <c r="C174" s="72">
        <v>7016</v>
      </c>
      <c r="D174" s="85" t="s">
        <v>132</v>
      </c>
      <c r="E174" s="94">
        <v>43627</v>
      </c>
      <c r="F174" s="82">
        <v>5290825.4100000011</v>
      </c>
      <c r="G174" s="84">
        <v>74.216099999999997</v>
      </c>
      <c r="H174" s="82">
        <v>14528.583840000001</v>
      </c>
      <c r="I174" s="83">
        <v>2.3979086380090497E-2</v>
      </c>
      <c r="J174" s="83">
        <f t="shared" si="5"/>
        <v>1.3930409245682107E-3</v>
      </c>
      <c r="K174" s="83">
        <f>H174/'סכום נכסי הקרן'!$C$42</f>
        <v>2.3428005953003513E-4</v>
      </c>
    </row>
    <row r="175" spans="2:11">
      <c r="B175" s="75" t="s">
        <v>2285</v>
      </c>
      <c r="C175" s="72">
        <v>7042</v>
      </c>
      <c r="D175" s="85" t="s">
        <v>132</v>
      </c>
      <c r="E175" s="94">
        <v>43558</v>
      </c>
      <c r="F175" s="82">
        <v>10399232.300000003</v>
      </c>
      <c r="G175" s="84">
        <v>100.4409</v>
      </c>
      <c r="H175" s="82">
        <v>38646.805320000007</v>
      </c>
      <c r="I175" s="83">
        <v>2.3861564103109106E-2</v>
      </c>
      <c r="J175" s="83">
        <f t="shared" si="5"/>
        <v>3.7055629101549413E-3</v>
      </c>
      <c r="K175" s="83">
        <f>H175/'סכום נכסי הקרן'!$C$42</f>
        <v>6.2319741213093206E-4</v>
      </c>
    </row>
    <row r="176" spans="2:11">
      <c r="B176" s="75" t="s">
        <v>2286</v>
      </c>
      <c r="C176" s="72">
        <v>7057</v>
      </c>
      <c r="D176" s="85" t="s">
        <v>132</v>
      </c>
      <c r="E176" s="94">
        <v>43917</v>
      </c>
      <c r="F176" s="82">
        <v>1133212.1200000003</v>
      </c>
      <c r="G176" s="84">
        <v>117.3138</v>
      </c>
      <c r="H176" s="82">
        <v>4918.8325400000012</v>
      </c>
      <c r="I176" s="83">
        <v>0.13295949376470587</v>
      </c>
      <c r="J176" s="83">
        <f t="shared" si="5"/>
        <v>4.716313100284798E-4</v>
      </c>
      <c r="K176" s="83">
        <f>H176/'סכום נכסי הקרן'!$C$42</f>
        <v>7.9318424492051117E-5</v>
      </c>
    </row>
    <row r="177" spans="2:11">
      <c r="B177" s="75" t="s">
        <v>2287</v>
      </c>
      <c r="C177" s="72">
        <v>87954</v>
      </c>
      <c r="D177" s="85" t="s">
        <v>134</v>
      </c>
      <c r="E177" s="94">
        <v>44837</v>
      </c>
      <c r="F177" s="82">
        <v>1111424.8999999999</v>
      </c>
      <c r="G177" s="84">
        <v>100</v>
      </c>
      <c r="H177" s="82">
        <v>4466.260940000001</v>
      </c>
      <c r="I177" s="83">
        <v>2.9181280500000001E-3</v>
      </c>
      <c r="J177" s="83">
        <f t="shared" si="5"/>
        <v>4.2823748947168463E-4</v>
      </c>
      <c r="K177" s="83">
        <f>H177/'סכום נכסי הקרן'!$C$42</f>
        <v>7.2020500444031638E-5</v>
      </c>
    </row>
    <row r="178" spans="2:11">
      <c r="B178" s="75" t="s">
        <v>2288</v>
      </c>
      <c r="C178" s="72">
        <v>87953</v>
      </c>
      <c r="D178" s="85" t="s">
        <v>134</v>
      </c>
      <c r="E178" s="94">
        <v>44792</v>
      </c>
      <c r="F178" s="82">
        <v>1502646.4600000002</v>
      </c>
      <c r="G178" s="84">
        <v>100</v>
      </c>
      <c r="H178" s="82">
        <v>6038.3847800000012</v>
      </c>
      <c r="I178" s="83">
        <v>4.4756369499999995E-3</v>
      </c>
      <c r="J178" s="83">
        <f t="shared" si="5"/>
        <v>5.7897708472251302E-4</v>
      </c>
      <c r="K178" s="83">
        <f>H178/'סכום נכסי הקרן'!$C$42</f>
        <v>9.7371716424885792E-5</v>
      </c>
    </row>
    <row r="179" spans="2:11">
      <c r="B179" s="75" t="s">
        <v>2289</v>
      </c>
      <c r="C179" s="72">
        <v>5237</v>
      </c>
      <c r="D179" s="85" t="s">
        <v>132</v>
      </c>
      <c r="E179" s="94">
        <v>43007</v>
      </c>
      <c r="F179" s="82">
        <v>38963818.850000001</v>
      </c>
      <c r="G179" s="84">
        <v>36.017400000000002</v>
      </c>
      <c r="H179" s="82">
        <v>51924.891610000006</v>
      </c>
      <c r="I179" s="83">
        <v>2.4446214375000001E-2</v>
      </c>
      <c r="J179" s="83">
        <f t="shared" si="5"/>
        <v>4.9787026604307038E-3</v>
      </c>
      <c r="K179" s="83">
        <f>H179/'סכום נכסי הקרן'!$C$42</f>
        <v>8.3731262671237904E-4</v>
      </c>
    </row>
    <row r="180" spans="2:11">
      <c r="B180" s="75" t="s">
        <v>2290</v>
      </c>
      <c r="C180" s="72">
        <v>87343</v>
      </c>
      <c r="D180" s="85" t="s">
        <v>132</v>
      </c>
      <c r="E180" s="94">
        <v>44421</v>
      </c>
      <c r="F180" s="82">
        <v>1282655.5100000002</v>
      </c>
      <c r="G180" s="84">
        <v>100</v>
      </c>
      <c r="H180" s="82">
        <v>4745.8253800000011</v>
      </c>
      <c r="I180" s="83">
        <v>1.9687878199999998E-3</v>
      </c>
      <c r="J180" s="83">
        <f t="shared" si="5"/>
        <v>4.5504290356178866E-4</v>
      </c>
      <c r="K180" s="83">
        <f>H180/'סכום נכסי הקרן'!$C$42</f>
        <v>7.6528604906722406E-5</v>
      </c>
    </row>
    <row r="181" spans="2:11">
      <c r="B181" s="75" t="s">
        <v>2291</v>
      </c>
      <c r="C181" s="72">
        <v>87342</v>
      </c>
      <c r="D181" s="85" t="s">
        <v>132</v>
      </c>
      <c r="E181" s="94">
        <v>44421</v>
      </c>
      <c r="F181" s="82">
        <v>696073.78000000014</v>
      </c>
      <c r="G181" s="84">
        <v>100</v>
      </c>
      <c r="H181" s="82">
        <v>2575.4729700000007</v>
      </c>
      <c r="I181" s="83">
        <v>2.2723092799999999E-3</v>
      </c>
      <c r="J181" s="83">
        <f t="shared" si="5"/>
        <v>2.4694349338106144E-4</v>
      </c>
      <c r="K181" s="83">
        <f>H181/'סכום נכסי הקרן'!$C$42</f>
        <v>4.1530679615749565E-5</v>
      </c>
    </row>
    <row r="182" spans="2:11">
      <c r="B182" s="75" t="s">
        <v>2292</v>
      </c>
      <c r="C182" s="72">
        <v>9011</v>
      </c>
      <c r="D182" s="85" t="s">
        <v>135</v>
      </c>
      <c r="E182" s="94">
        <v>44644</v>
      </c>
      <c r="F182" s="82">
        <v>14772750.250328002</v>
      </c>
      <c r="G182" s="84">
        <v>103.40689999999999</v>
      </c>
      <c r="H182" s="82">
        <v>71349.814404128017</v>
      </c>
      <c r="I182" s="83">
        <v>1.9610713525649019E-2</v>
      </c>
      <c r="J182" s="83">
        <f t="shared" si="5"/>
        <v>6.8412181476110567E-3</v>
      </c>
      <c r="K182" s="83">
        <f>H182/'סכום נכסי הקרן'!$C$42</f>
        <v>1.1505483913741223E-3</v>
      </c>
    </row>
    <row r="183" spans="2:11">
      <c r="B183" s="75" t="s">
        <v>2293</v>
      </c>
      <c r="C183" s="72">
        <v>5222</v>
      </c>
      <c r="D183" s="85" t="s">
        <v>132</v>
      </c>
      <c r="E183" s="94">
        <v>40664</v>
      </c>
      <c r="F183" s="82">
        <v>3264615.9500000007</v>
      </c>
      <c r="G183" s="84">
        <v>4.3246000000000002</v>
      </c>
      <c r="H183" s="82">
        <v>522.37185000000011</v>
      </c>
      <c r="I183" s="83">
        <v>6.2053986968662739E-3</v>
      </c>
      <c r="J183" s="83">
        <f t="shared" si="5"/>
        <v>5.008646217045245E-5</v>
      </c>
      <c r="K183" s="83">
        <f>H183/'סכום נכסי הקרן'!$C$42</f>
        <v>8.4234850046344634E-6</v>
      </c>
    </row>
    <row r="184" spans="2:11">
      <c r="B184" s="75" t="s">
        <v>2294</v>
      </c>
      <c r="C184" s="72">
        <v>8329</v>
      </c>
      <c r="D184" s="85" t="s">
        <v>132</v>
      </c>
      <c r="E184" s="94">
        <v>43810</v>
      </c>
      <c r="F184" s="82">
        <v>17073485.230000004</v>
      </c>
      <c r="G184" s="84">
        <v>109.4639</v>
      </c>
      <c r="H184" s="82">
        <v>69150.420370000022</v>
      </c>
      <c r="I184" s="83">
        <v>1.8299297039928572E-3</v>
      </c>
      <c r="J184" s="83">
        <f t="shared" si="5"/>
        <v>6.6303341459400811E-3</v>
      </c>
      <c r="K184" s="83">
        <f>H184/'סכום נכסי הקרן'!$C$42</f>
        <v>1.1150821566109749E-3</v>
      </c>
    </row>
    <row r="185" spans="2:11">
      <c r="B185" s="75" t="s">
        <v>2295</v>
      </c>
      <c r="C185" s="72">
        <v>4027</v>
      </c>
      <c r="D185" s="85" t="s">
        <v>132</v>
      </c>
      <c r="E185" s="94">
        <v>39293</v>
      </c>
      <c r="F185" s="82">
        <v>202346.58</v>
      </c>
      <c r="G185" s="149">
        <v>0</v>
      </c>
      <c r="H185" s="149">
        <v>0</v>
      </c>
      <c r="I185" s="83">
        <v>5.5423599999999994E-4</v>
      </c>
      <c r="J185" s="114">
        <v>0</v>
      </c>
      <c r="K185" s="114">
        <v>0</v>
      </c>
    </row>
    <row r="186" spans="2:11">
      <c r="B186" s="75" t="s">
        <v>2296</v>
      </c>
      <c r="C186" s="72">
        <v>5290</v>
      </c>
      <c r="D186" s="85" t="s">
        <v>132</v>
      </c>
      <c r="E186" s="94">
        <v>42359</v>
      </c>
      <c r="F186" s="82">
        <v>24421005.130000006</v>
      </c>
      <c r="G186" s="84">
        <v>57.095799999999997</v>
      </c>
      <c r="H186" s="82">
        <v>51590.462530000012</v>
      </c>
      <c r="I186" s="83">
        <v>5.1169556987667392E-3</v>
      </c>
      <c r="J186" s="83">
        <f t="shared" ref="J186:J199" si="6">IFERROR(H186/$H$11,0)</f>
        <v>4.9466366724489263E-3</v>
      </c>
      <c r="K186" s="83">
        <f>H186/'סכום נכסי הקרן'!$C$42</f>
        <v>8.3191980483559983E-4</v>
      </c>
    </row>
    <row r="187" spans="2:11">
      <c r="B187" s="75" t="s">
        <v>2297</v>
      </c>
      <c r="C187" s="72">
        <v>8278</v>
      </c>
      <c r="D187" s="85" t="s">
        <v>132</v>
      </c>
      <c r="E187" s="94">
        <v>44256</v>
      </c>
      <c r="F187" s="82">
        <v>3149442.7300000004</v>
      </c>
      <c r="G187" s="84">
        <v>121.0505</v>
      </c>
      <c r="H187" s="82">
        <v>14105.939830000001</v>
      </c>
      <c r="I187" s="83">
        <v>1.2597771894E-2</v>
      </c>
      <c r="J187" s="83">
        <f t="shared" si="6"/>
        <v>1.3525166443673665E-3</v>
      </c>
      <c r="K187" s="83">
        <f>H187/'סכום נכסי הקרן'!$C$42</f>
        <v>2.2746473155910106E-4</v>
      </c>
    </row>
    <row r="188" spans="2:11">
      <c r="B188" s="75" t="s">
        <v>2298</v>
      </c>
      <c r="C188" s="72">
        <v>8413</v>
      </c>
      <c r="D188" s="85" t="s">
        <v>134</v>
      </c>
      <c r="E188" s="94">
        <v>44661</v>
      </c>
      <c r="F188" s="82">
        <v>840735.06000000017</v>
      </c>
      <c r="G188" s="84">
        <v>96.896000000000001</v>
      </c>
      <c r="H188" s="82">
        <v>3273.6253700000007</v>
      </c>
      <c r="I188" s="83">
        <v>4.5793723333333331E-3</v>
      </c>
      <c r="J188" s="83">
        <f t="shared" si="6"/>
        <v>3.138842823454947E-4</v>
      </c>
      <c r="K188" s="83">
        <f>H188/'סכום נכסי הקרן'!$C$42</f>
        <v>5.2788706387960891E-5</v>
      </c>
    </row>
    <row r="189" spans="2:11">
      <c r="B189" s="75" t="s">
        <v>2299</v>
      </c>
      <c r="C189" s="72">
        <v>7053</v>
      </c>
      <c r="D189" s="85" t="s">
        <v>139</v>
      </c>
      <c r="E189" s="94">
        <v>43096</v>
      </c>
      <c r="F189" s="82">
        <v>227823194.47000003</v>
      </c>
      <c r="G189" s="84">
        <v>46.0306</v>
      </c>
      <c r="H189" s="82">
        <v>56586.979650000008</v>
      </c>
      <c r="I189" s="83">
        <v>1.1612371579021051E-2</v>
      </c>
      <c r="J189" s="83">
        <f t="shared" si="6"/>
        <v>5.4257165955246007E-3</v>
      </c>
      <c r="K189" s="83">
        <f>H189/'סכום נכסי הקרן'!$C$42</f>
        <v>9.1249092871166493E-4</v>
      </c>
    </row>
    <row r="190" spans="2:11">
      <c r="B190" s="75" t="s">
        <v>2300</v>
      </c>
      <c r="C190" s="72">
        <v>8281</v>
      </c>
      <c r="D190" s="85" t="s">
        <v>134</v>
      </c>
      <c r="E190" s="94">
        <v>44302</v>
      </c>
      <c r="F190" s="82">
        <v>19847450.980000004</v>
      </c>
      <c r="G190" s="84">
        <v>135.31280000000001</v>
      </c>
      <c r="H190" s="82">
        <v>107921.40522000002</v>
      </c>
      <c r="I190" s="83">
        <v>7.0738442842857149E-3</v>
      </c>
      <c r="J190" s="83">
        <f t="shared" si="6"/>
        <v>1.0347803733937041E-2</v>
      </c>
      <c r="K190" s="83">
        <f>H190/'סכום נכסי הקרן'!$C$42</f>
        <v>1.7402820204606155E-3</v>
      </c>
    </row>
    <row r="191" spans="2:11">
      <c r="B191" s="75" t="s">
        <v>2301</v>
      </c>
      <c r="C191" s="72">
        <v>5255</v>
      </c>
      <c r="D191" s="85" t="s">
        <v>132</v>
      </c>
      <c r="E191" s="94">
        <v>41378</v>
      </c>
      <c r="F191" s="82">
        <v>2079065.0200000003</v>
      </c>
      <c r="G191" s="84">
        <v>50.603999999999999</v>
      </c>
      <c r="H191" s="82">
        <v>3892.7332200000005</v>
      </c>
      <c r="I191" s="83">
        <v>2.8089888202247188E-2</v>
      </c>
      <c r="J191" s="83">
        <f t="shared" si="6"/>
        <v>3.7324606056622986E-4</v>
      </c>
      <c r="K191" s="83">
        <f>H191/'סכום נכסי הקרן'!$C$42</f>
        <v>6.2772103637882538E-5</v>
      </c>
    </row>
    <row r="192" spans="2:11">
      <c r="B192" s="75" t="s">
        <v>2302</v>
      </c>
      <c r="C192" s="72">
        <v>8327</v>
      </c>
      <c r="D192" s="85" t="s">
        <v>132</v>
      </c>
      <c r="E192" s="94">
        <v>44427</v>
      </c>
      <c r="F192" s="82">
        <v>3263424.3300000005</v>
      </c>
      <c r="G192" s="84">
        <v>171.34559999999999</v>
      </c>
      <c r="H192" s="82">
        <v>20689.415800000006</v>
      </c>
      <c r="I192" s="83">
        <v>1.9778329250303029E-2</v>
      </c>
      <c r="J192" s="83">
        <f t="shared" si="6"/>
        <v>1.9837585846087637E-3</v>
      </c>
      <c r="K192" s="83">
        <f>H192/'סכום נכסי הקרן'!$C$42</f>
        <v>3.3362629273753431E-4</v>
      </c>
    </row>
    <row r="193" spans="2:11">
      <c r="B193" s="75" t="s">
        <v>2303</v>
      </c>
      <c r="C193" s="72">
        <v>5332</v>
      </c>
      <c r="D193" s="85" t="s">
        <v>132</v>
      </c>
      <c r="E193" s="94">
        <v>43318</v>
      </c>
      <c r="F193" s="82">
        <v>16796824.360000003</v>
      </c>
      <c r="G193" s="84">
        <v>109.24290000000001</v>
      </c>
      <c r="H193" s="82">
        <v>67892.550709999996</v>
      </c>
      <c r="I193" s="83">
        <v>8.1050013592592601E-3</v>
      </c>
      <c r="J193" s="83">
        <f t="shared" si="6"/>
        <v>6.5097261132887208E-3</v>
      </c>
      <c r="K193" s="83">
        <f>H193/'סכום נכסי הקרן'!$C$42</f>
        <v>1.0947984330167673E-3</v>
      </c>
    </row>
    <row r="194" spans="2:11">
      <c r="B194" s="75" t="s">
        <v>2304</v>
      </c>
      <c r="C194" s="72">
        <v>5294</v>
      </c>
      <c r="D194" s="85" t="s">
        <v>135</v>
      </c>
      <c r="E194" s="94">
        <v>42646</v>
      </c>
      <c r="F194" s="82">
        <v>20425058.760000005</v>
      </c>
      <c r="G194" s="84">
        <v>44.360900000000001</v>
      </c>
      <c r="H194" s="82">
        <v>42319.997800000005</v>
      </c>
      <c r="I194" s="83">
        <v>3.4041764049999999E-2</v>
      </c>
      <c r="J194" s="83">
        <f t="shared" si="6"/>
        <v>4.0577587955080863E-3</v>
      </c>
      <c r="K194" s="83">
        <f>H194/'סכום נכסי הקרן'!$C$42</f>
        <v>6.8242932092237257E-4</v>
      </c>
    </row>
    <row r="195" spans="2:11">
      <c r="B195" s="75" t="s">
        <v>2305</v>
      </c>
      <c r="C195" s="72">
        <v>8323</v>
      </c>
      <c r="D195" s="85" t="s">
        <v>132</v>
      </c>
      <c r="E195" s="94">
        <v>44406</v>
      </c>
      <c r="F195" s="82">
        <v>19776216.790000003</v>
      </c>
      <c r="G195" s="84">
        <v>87.685599999999994</v>
      </c>
      <c r="H195" s="82">
        <v>64161.309100000006</v>
      </c>
      <c r="I195" s="83">
        <v>1.1170881448292684E-3</v>
      </c>
      <c r="J195" s="83">
        <f t="shared" si="6"/>
        <v>6.1519643163081171E-3</v>
      </c>
      <c r="K195" s="83">
        <f>H195/'סכום נכסי הקרן'!$C$42</f>
        <v>1.0346304554534605E-3</v>
      </c>
    </row>
    <row r="196" spans="2:11">
      <c r="B196" s="75" t="s">
        <v>2306</v>
      </c>
      <c r="C196" s="72">
        <v>7060</v>
      </c>
      <c r="D196" s="85" t="s">
        <v>134</v>
      </c>
      <c r="E196" s="94">
        <v>44197</v>
      </c>
      <c r="F196" s="82">
        <v>17315764.070000004</v>
      </c>
      <c r="G196" s="84">
        <v>113.1347</v>
      </c>
      <c r="H196" s="82">
        <v>78722.968470000007</v>
      </c>
      <c r="I196" s="83">
        <v>1.4362696833333333E-3</v>
      </c>
      <c r="J196" s="83">
        <f t="shared" si="6"/>
        <v>7.5481766144526652E-3</v>
      </c>
      <c r="K196" s="83">
        <f>H196/'סכום נכסי הקרן'!$C$42</f>
        <v>1.2694438730328915E-3</v>
      </c>
    </row>
    <row r="197" spans="2:11">
      <c r="B197" s="75" t="s">
        <v>2307</v>
      </c>
      <c r="C197" s="72">
        <v>9317</v>
      </c>
      <c r="D197" s="85" t="s">
        <v>134</v>
      </c>
      <c r="E197" s="94">
        <v>44545</v>
      </c>
      <c r="F197" s="82">
        <v>14539718.609910002</v>
      </c>
      <c r="G197" s="84">
        <v>103.5138</v>
      </c>
      <c r="H197" s="82">
        <v>60480.897356327012</v>
      </c>
      <c r="I197" s="83">
        <v>3.7587263148767458E-3</v>
      </c>
      <c r="J197" s="83">
        <f t="shared" si="6"/>
        <v>5.7990762279259301E-3</v>
      </c>
      <c r="K197" s="83">
        <f>H197/'סכום נכסי הקרן'!$C$42</f>
        <v>9.7528213273333296E-4</v>
      </c>
    </row>
    <row r="198" spans="2:11">
      <c r="B198" s="75" t="s">
        <v>2308</v>
      </c>
      <c r="C198" s="72">
        <v>60833</v>
      </c>
      <c r="D198" s="85" t="s">
        <v>132</v>
      </c>
      <c r="E198" s="94">
        <v>42555</v>
      </c>
      <c r="F198" s="82">
        <v>10492866.690000001</v>
      </c>
      <c r="G198" s="84">
        <v>100</v>
      </c>
      <c r="H198" s="82">
        <v>38823.606750000006</v>
      </c>
      <c r="I198" s="83">
        <v>3.9526365700000001E-3</v>
      </c>
      <c r="J198" s="83">
        <f t="shared" si="6"/>
        <v>3.7225151217555028E-3</v>
      </c>
      <c r="K198" s="83">
        <f>H198/'סכום נכסי הקרן'!$C$42</f>
        <v>6.2604841605544089E-4</v>
      </c>
    </row>
    <row r="199" spans="2:11">
      <c r="B199" s="75" t="s">
        <v>2309</v>
      </c>
      <c r="C199" s="72">
        <v>8313</v>
      </c>
      <c r="D199" s="85" t="s">
        <v>132</v>
      </c>
      <c r="E199" s="94">
        <v>44357</v>
      </c>
      <c r="F199" s="82">
        <v>1753026.9700000002</v>
      </c>
      <c r="G199" s="84">
        <v>99.419300000000007</v>
      </c>
      <c r="H199" s="82">
        <v>6448.5344200000009</v>
      </c>
      <c r="I199" s="83">
        <v>0.12545334286928103</v>
      </c>
      <c r="J199" s="83">
        <f t="shared" si="6"/>
        <v>6.1830337006519502E-4</v>
      </c>
      <c r="K199" s="83">
        <f>H199/'סכום נכסי הקרן'!$C$42</f>
        <v>1.0398556696487224E-4</v>
      </c>
    </row>
    <row r="200" spans="2:11">
      <c r="B200" s="75" t="s">
        <v>2310</v>
      </c>
      <c r="C200" s="72">
        <v>6657</v>
      </c>
      <c r="D200" s="85" t="s">
        <v>132</v>
      </c>
      <c r="E200" s="94">
        <v>42916</v>
      </c>
      <c r="F200" s="82">
        <v>2921579.4800000004</v>
      </c>
      <c r="G200" s="149">
        <v>0</v>
      </c>
      <c r="H200" s="149">
        <v>0</v>
      </c>
      <c r="I200" s="83">
        <v>0.12540316182879538</v>
      </c>
      <c r="J200" s="114">
        <v>0</v>
      </c>
      <c r="K200" s="114">
        <v>0</v>
      </c>
    </row>
    <row r="201" spans="2:11">
      <c r="B201" s="75" t="s">
        <v>2311</v>
      </c>
      <c r="C201" s="72">
        <v>7009</v>
      </c>
      <c r="D201" s="85" t="s">
        <v>132</v>
      </c>
      <c r="E201" s="94">
        <v>42916</v>
      </c>
      <c r="F201" s="82">
        <v>2017908.3400000003</v>
      </c>
      <c r="G201" s="84">
        <v>96.946600000000004</v>
      </c>
      <c r="H201" s="82">
        <v>7238.286070000001</v>
      </c>
      <c r="I201" s="83">
        <v>0.12540316151000519</v>
      </c>
      <c r="J201" s="83">
        <f t="shared" ref="J201:J206" si="7">IFERROR(H201/$H$11,0)</f>
        <v>6.9402694923925918E-4</v>
      </c>
      <c r="K201" s="83">
        <f>H201/'סכום נכסי הקרן'!$C$42</f>
        <v>1.1672067353916473E-4</v>
      </c>
    </row>
    <row r="202" spans="2:11">
      <c r="B202" s="75" t="s">
        <v>2312</v>
      </c>
      <c r="C202" s="72">
        <v>7987</v>
      </c>
      <c r="D202" s="85" t="s">
        <v>132</v>
      </c>
      <c r="E202" s="94">
        <v>42916</v>
      </c>
      <c r="F202" s="82">
        <v>2363769.8700000006</v>
      </c>
      <c r="G202" s="84">
        <v>98.843800000000002</v>
      </c>
      <c r="H202" s="82">
        <v>8644.8278900000023</v>
      </c>
      <c r="I202" s="83">
        <v>0.12540416552332417</v>
      </c>
      <c r="J202" s="83">
        <f t="shared" si="7"/>
        <v>8.2889008104582455E-4</v>
      </c>
      <c r="K202" s="83">
        <f>H202/'סכום נכסי הקרן'!$C$42</f>
        <v>1.3940180371331418E-4</v>
      </c>
    </row>
    <row r="203" spans="2:11">
      <c r="B203" s="75" t="s">
        <v>2313</v>
      </c>
      <c r="C203" s="72">
        <v>7988</v>
      </c>
      <c r="D203" s="85" t="s">
        <v>132</v>
      </c>
      <c r="E203" s="94">
        <v>42916</v>
      </c>
      <c r="F203" s="82">
        <v>2362209.9700000007</v>
      </c>
      <c r="G203" s="84">
        <v>0.68720000000000003</v>
      </c>
      <c r="H203" s="82">
        <v>60.06251000000001</v>
      </c>
      <c r="I203" s="83">
        <v>0.12540416552332417</v>
      </c>
      <c r="J203" s="83">
        <f t="shared" si="7"/>
        <v>5.7589600874882942E-6</v>
      </c>
      <c r="K203" s="83">
        <f>H203/'סכום נכסי הקרן'!$C$42</f>
        <v>9.6853544524979198E-7</v>
      </c>
    </row>
    <row r="204" spans="2:11">
      <c r="B204" s="75" t="s">
        <v>2314</v>
      </c>
      <c r="C204" s="72">
        <v>8271</v>
      </c>
      <c r="D204" s="85" t="s">
        <v>132</v>
      </c>
      <c r="E204" s="94">
        <v>42916</v>
      </c>
      <c r="F204" s="82">
        <v>1572231.0900000003</v>
      </c>
      <c r="G204" s="84">
        <v>104.7855</v>
      </c>
      <c r="H204" s="82">
        <v>6095.6397800000013</v>
      </c>
      <c r="I204" s="83">
        <v>0.12540316199999998</v>
      </c>
      <c r="J204" s="83">
        <f t="shared" si="7"/>
        <v>5.844668529624541E-4</v>
      </c>
      <c r="K204" s="83">
        <f>H204/'סכום נכסי הקרן'!$C$42</f>
        <v>9.829497948728157E-5</v>
      </c>
    </row>
    <row r="205" spans="2:11">
      <c r="B205" s="75" t="s">
        <v>2315</v>
      </c>
      <c r="C205" s="72">
        <v>7999</v>
      </c>
      <c r="D205" s="85" t="s">
        <v>134</v>
      </c>
      <c r="E205" s="94">
        <v>44228</v>
      </c>
      <c r="F205" s="82">
        <v>15985105.850000001</v>
      </c>
      <c r="G205" s="84">
        <v>115.44199999999999</v>
      </c>
      <c r="H205" s="82">
        <v>74155.493830000007</v>
      </c>
      <c r="I205" s="83">
        <v>2.9103911471698114E-2</v>
      </c>
      <c r="J205" s="83">
        <f t="shared" si="7"/>
        <v>7.1102344746324193E-3</v>
      </c>
      <c r="K205" s="83">
        <f>H205/'סכום נכסי הקרן'!$C$42</f>
        <v>1.1957912553830542E-3</v>
      </c>
    </row>
    <row r="206" spans="2:11">
      <c r="B206" s="75" t="s">
        <v>2316</v>
      </c>
      <c r="C206" s="72">
        <v>60834</v>
      </c>
      <c r="D206" s="85" t="s">
        <v>132</v>
      </c>
      <c r="E206" s="94">
        <v>42555</v>
      </c>
      <c r="F206" s="82">
        <v>817906.38000000012</v>
      </c>
      <c r="G206" s="84">
        <v>100</v>
      </c>
      <c r="H206" s="82">
        <v>3026.2536100000007</v>
      </c>
      <c r="I206" s="83">
        <v>4.1178964500000002E-3</v>
      </c>
      <c r="J206" s="83">
        <f t="shared" si="7"/>
        <v>2.9016559172447784E-4</v>
      </c>
      <c r="K206" s="83">
        <f>H206/'סכום נכסי הקרן'!$C$42</f>
        <v>4.8799723614616515E-5</v>
      </c>
    </row>
    <row r="207" spans="2:11">
      <c r="B207" s="75" t="s">
        <v>2317</v>
      </c>
      <c r="C207" s="72">
        <v>4028</v>
      </c>
      <c r="D207" s="85" t="s">
        <v>132</v>
      </c>
      <c r="E207" s="94">
        <v>39321</v>
      </c>
      <c r="F207" s="82">
        <v>394776.7300000001</v>
      </c>
      <c r="G207" s="149">
        <v>0</v>
      </c>
      <c r="H207" s="149">
        <v>0</v>
      </c>
      <c r="I207" s="83">
        <v>1.8721967687484928E-3</v>
      </c>
      <c r="J207" s="114">
        <v>0</v>
      </c>
      <c r="K207" s="114">
        <v>0</v>
      </c>
    </row>
    <row r="208" spans="2:11">
      <c r="B208" s="75" t="s">
        <v>2318</v>
      </c>
      <c r="C208" s="72">
        <v>87957</v>
      </c>
      <c r="D208" s="85" t="s">
        <v>134</v>
      </c>
      <c r="E208" s="94">
        <v>44895</v>
      </c>
      <c r="F208" s="82">
        <v>2774116.5400000005</v>
      </c>
      <c r="G208" s="84">
        <v>100</v>
      </c>
      <c r="H208" s="82">
        <v>11147.787320000001</v>
      </c>
      <c r="I208" s="83">
        <v>4.6722818100000006E-3</v>
      </c>
      <c r="J208" s="83">
        <f t="shared" ref="J208:J239" si="8">IFERROR(H208/$H$11,0)</f>
        <v>1.0688807750406715E-3</v>
      </c>
      <c r="K208" s="83">
        <f>H208/'סכום נכסי הקרן'!$C$42</f>
        <v>1.7976316933018924E-4</v>
      </c>
    </row>
    <row r="209" spans="2:11">
      <c r="B209" s="75" t="s">
        <v>2319</v>
      </c>
      <c r="C209" s="72">
        <v>87958</v>
      </c>
      <c r="D209" s="85" t="s">
        <v>134</v>
      </c>
      <c r="E209" s="94">
        <v>44895</v>
      </c>
      <c r="F209" s="82">
        <v>2080587.4000000004</v>
      </c>
      <c r="G209" s="84">
        <v>100</v>
      </c>
      <c r="H209" s="82">
        <v>8360.840470000001</v>
      </c>
      <c r="I209" s="83">
        <v>4.3618184599999998E-3</v>
      </c>
      <c r="J209" s="83">
        <f t="shared" si="8"/>
        <v>8.0166057936284822E-4</v>
      </c>
      <c r="K209" s="83">
        <f>H209/'סכום נכסי הקרן'!$C$42</f>
        <v>1.3482237667513278E-4</v>
      </c>
    </row>
    <row r="210" spans="2:11">
      <c r="B210" s="75" t="s">
        <v>2320</v>
      </c>
      <c r="C210" s="72">
        <v>9600</v>
      </c>
      <c r="D210" s="85" t="s">
        <v>132</v>
      </c>
      <c r="E210" s="94">
        <v>44967</v>
      </c>
      <c r="F210" s="82">
        <v>10130475.872148002</v>
      </c>
      <c r="G210" s="84">
        <v>100.3535</v>
      </c>
      <c r="H210" s="82">
        <v>37615.262294581014</v>
      </c>
      <c r="I210" s="83">
        <v>4.0521902994874258E-2</v>
      </c>
      <c r="J210" s="83">
        <f t="shared" si="8"/>
        <v>3.6066557031148943E-3</v>
      </c>
      <c r="K210" s="83">
        <f>H210/'סכום נכסי הקרן'!$C$42</f>
        <v>6.0656330903703041E-4</v>
      </c>
    </row>
    <row r="211" spans="2:11">
      <c r="B211" s="75" t="s">
        <v>2321</v>
      </c>
      <c r="C211" s="72">
        <v>7991</v>
      </c>
      <c r="D211" s="85" t="s">
        <v>132</v>
      </c>
      <c r="E211" s="94">
        <v>44105</v>
      </c>
      <c r="F211" s="82">
        <v>20692545.020000003</v>
      </c>
      <c r="G211" s="84">
        <v>113.50579999999999</v>
      </c>
      <c r="H211" s="82">
        <v>86902.783450000017</v>
      </c>
      <c r="I211" s="83">
        <v>3.5597659569444446E-3</v>
      </c>
      <c r="J211" s="83">
        <f t="shared" si="8"/>
        <v>8.3324799676235354E-3</v>
      </c>
      <c r="K211" s="83">
        <f>H211/'סכום נכסי הקרן'!$C$42</f>
        <v>1.4013471308840075E-3</v>
      </c>
    </row>
    <row r="212" spans="2:11">
      <c r="B212" s="75" t="s">
        <v>2322</v>
      </c>
      <c r="C212" s="72">
        <v>5087</v>
      </c>
      <c r="D212" s="85" t="s">
        <v>132</v>
      </c>
      <c r="E212" s="94">
        <v>39630</v>
      </c>
      <c r="F212" s="82">
        <v>4800000.0000000009</v>
      </c>
      <c r="G212" s="84">
        <v>0.44690000000000002</v>
      </c>
      <c r="H212" s="82">
        <v>79.369439999999997</v>
      </c>
      <c r="I212" s="83">
        <v>4.577497024626934E-3</v>
      </c>
      <c r="J212" s="83">
        <f t="shared" si="8"/>
        <v>7.6101620982256122E-6</v>
      </c>
      <c r="K212" s="83">
        <f>H212/'סכום נכסי הקרן'!$C$42</f>
        <v>1.2798685221384625E-6</v>
      </c>
    </row>
    <row r="213" spans="2:11">
      <c r="B213" s="75" t="s">
        <v>2323</v>
      </c>
      <c r="C213" s="72">
        <v>5223</v>
      </c>
      <c r="D213" s="85" t="s">
        <v>132</v>
      </c>
      <c r="E213" s="94">
        <v>40725</v>
      </c>
      <c r="F213" s="82">
        <v>5093397.0600000005</v>
      </c>
      <c r="G213" s="84">
        <v>4.7336999999999998</v>
      </c>
      <c r="H213" s="82">
        <v>892.09271000000024</v>
      </c>
      <c r="I213" s="83">
        <v>3.1603746480491869E-3</v>
      </c>
      <c r="J213" s="83">
        <f t="shared" si="8"/>
        <v>8.5536323927009879E-5</v>
      </c>
      <c r="K213" s="83">
        <f>H213/'סכום נכסי הקרן'!$C$42</f>
        <v>1.4385402975732177E-5</v>
      </c>
    </row>
    <row r="214" spans="2:11">
      <c r="B214" s="75" t="s">
        <v>2324</v>
      </c>
      <c r="C214" s="72">
        <v>9229</v>
      </c>
      <c r="D214" s="85" t="s">
        <v>132</v>
      </c>
      <c r="E214" s="94">
        <v>44735</v>
      </c>
      <c r="F214" s="82">
        <v>5695984.6900000013</v>
      </c>
      <c r="G214" s="84">
        <v>99.064599999999999</v>
      </c>
      <c r="H214" s="82">
        <v>20878.006460000004</v>
      </c>
      <c r="I214" s="83">
        <v>1.8986615712333333E-2</v>
      </c>
      <c r="J214" s="83">
        <f t="shared" si="8"/>
        <v>2.0018411802880495E-3</v>
      </c>
      <c r="K214" s="83">
        <f>H214/'סכום נכסי הקרן'!$C$42</f>
        <v>3.3666740338797251E-4</v>
      </c>
    </row>
    <row r="215" spans="2:11">
      <c r="B215" s="75" t="s">
        <v>2325</v>
      </c>
      <c r="C215" s="72">
        <v>9385</v>
      </c>
      <c r="D215" s="85" t="s">
        <v>134</v>
      </c>
      <c r="E215" s="94">
        <v>44896</v>
      </c>
      <c r="F215" s="82">
        <v>9654418.3800000027</v>
      </c>
      <c r="G215" s="84">
        <v>101.77809999999999</v>
      </c>
      <c r="H215" s="82">
        <v>39486.116909999997</v>
      </c>
      <c r="I215" s="83">
        <v>2.3417812199999999E-2</v>
      </c>
      <c r="J215" s="83">
        <f t="shared" si="8"/>
        <v>3.786038433868091E-3</v>
      </c>
      <c r="K215" s="83">
        <f>H215/'סכום נכסי הקרן'!$C$42</f>
        <v>6.3673169540553966E-4</v>
      </c>
    </row>
    <row r="216" spans="2:11">
      <c r="B216" s="75" t="s">
        <v>2326</v>
      </c>
      <c r="C216" s="72">
        <v>7027</v>
      </c>
      <c r="D216" s="85" t="s">
        <v>135</v>
      </c>
      <c r="E216" s="94">
        <v>43738</v>
      </c>
      <c r="F216" s="82">
        <v>20635907.980000004</v>
      </c>
      <c r="G216" s="84">
        <v>113.4568</v>
      </c>
      <c r="H216" s="82">
        <v>109354.35570999999</v>
      </c>
      <c r="I216" s="83">
        <v>8.5982949916666666E-3</v>
      </c>
      <c r="J216" s="83">
        <f t="shared" si="8"/>
        <v>1.0485199002287574E-2</v>
      </c>
      <c r="K216" s="83">
        <f>H216/'סכום נכסי הקרן'!$C$42</f>
        <v>1.7633890025173598E-3</v>
      </c>
    </row>
    <row r="217" spans="2:11">
      <c r="B217" s="75" t="s">
        <v>2327</v>
      </c>
      <c r="C217" s="72">
        <v>9246</v>
      </c>
      <c r="D217" s="85" t="s">
        <v>134</v>
      </c>
      <c r="E217" s="94">
        <v>44816</v>
      </c>
      <c r="F217" s="82">
        <v>7335204.8600000013</v>
      </c>
      <c r="G217" s="84">
        <v>88.216899999999995</v>
      </c>
      <c r="H217" s="82">
        <v>26003.272829999998</v>
      </c>
      <c r="I217" s="83">
        <v>4.5052710227272731E-3</v>
      </c>
      <c r="J217" s="83">
        <f t="shared" si="8"/>
        <v>2.4932659386369092E-3</v>
      </c>
      <c r="K217" s="83">
        <f>H217/'סכום נכסי הקרן'!$C$42</f>
        <v>4.1931466780785318E-4</v>
      </c>
    </row>
    <row r="218" spans="2:11">
      <c r="B218" s="75" t="s">
        <v>2328</v>
      </c>
      <c r="C218" s="72">
        <v>9245</v>
      </c>
      <c r="D218" s="85" t="s">
        <v>132</v>
      </c>
      <c r="E218" s="94">
        <v>44816</v>
      </c>
      <c r="F218" s="82">
        <v>687154.1</v>
      </c>
      <c r="G218" s="84">
        <v>100.83</v>
      </c>
      <c r="H218" s="82">
        <v>2563.5726800000007</v>
      </c>
      <c r="I218" s="83">
        <v>4.8359500000000003E-3</v>
      </c>
      <c r="J218" s="83">
        <f t="shared" si="8"/>
        <v>2.4580246056142845E-4</v>
      </c>
      <c r="K218" s="83">
        <f>H218/'סכום נכסי הקרן'!$C$42</f>
        <v>4.1338781996523332E-5</v>
      </c>
    </row>
    <row r="219" spans="2:11">
      <c r="B219" s="75" t="s">
        <v>2329</v>
      </c>
      <c r="C219" s="72">
        <v>9534</v>
      </c>
      <c r="D219" s="85" t="s">
        <v>134</v>
      </c>
      <c r="E219" s="94">
        <v>45007</v>
      </c>
      <c r="F219" s="82">
        <v>4028468.6335140006</v>
      </c>
      <c r="G219" s="84">
        <v>100.5012</v>
      </c>
      <c r="H219" s="82">
        <v>16269.537476140003</v>
      </c>
      <c r="I219" s="83">
        <v>4.0284686350535073E-2</v>
      </c>
      <c r="J219" s="83">
        <f t="shared" si="8"/>
        <v>1.5599683890497632E-3</v>
      </c>
      <c r="K219" s="83">
        <f>H219/'סכום נכסי הקרן'!$C$42</f>
        <v>2.6235373319332528E-4</v>
      </c>
    </row>
    <row r="220" spans="2:11">
      <c r="B220" s="75" t="s">
        <v>2330</v>
      </c>
      <c r="C220" s="72">
        <v>8412</v>
      </c>
      <c r="D220" s="85" t="s">
        <v>134</v>
      </c>
      <c r="E220" s="94">
        <v>44440</v>
      </c>
      <c r="F220" s="82">
        <v>2508197.9200000004</v>
      </c>
      <c r="G220" s="84">
        <v>104.2736</v>
      </c>
      <c r="H220" s="82">
        <v>10509.937760000003</v>
      </c>
      <c r="I220" s="83">
        <v>1.3934432719444445E-2</v>
      </c>
      <c r="J220" s="83">
        <f t="shared" si="8"/>
        <v>1.0077219896708633E-3</v>
      </c>
      <c r="K220" s="83">
        <f>H220/'סכום נכסי הקרן'!$C$42</f>
        <v>1.6947755343440029E-4</v>
      </c>
    </row>
    <row r="221" spans="2:11">
      <c r="B221" s="75" t="s">
        <v>2331</v>
      </c>
      <c r="C221" s="72">
        <v>9495</v>
      </c>
      <c r="D221" s="85" t="s">
        <v>132</v>
      </c>
      <c r="E221" s="94">
        <v>44980</v>
      </c>
      <c r="F221" s="82">
        <v>5123707.4900000012</v>
      </c>
      <c r="G221" s="84">
        <v>100.3541</v>
      </c>
      <c r="H221" s="82">
        <v>19024.847000000005</v>
      </c>
      <c r="I221" s="83">
        <v>1.1982277333333333E-2</v>
      </c>
      <c r="J221" s="83">
        <f t="shared" si="8"/>
        <v>1.8241551101272893E-3</v>
      </c>
      <c r="K221" s="83">
        <f>H221/'סכום נכסי הקרן'!$C$42</f>
        <v>3.0678435949403664E-4</v>
      </c>
    </row>
    <row r="222" spans="2:11">
      <c r="B222" s="75" t="s">
        <v>2332</v>
      </c>
      <c r="C222" s="72">
        <v>7018</v>
      </c>
      <c r="D222" s="85" t="s">
        <v>132</v>
      </c>
      <c r="E222" s="94">
        <v>43525</v>
      </c>
      <c r="F222" s="82">
        <v>33059440.520000003</v>
      </c>
      <c r="G222" s="84">
        <v>109.1545</v>
      </c>
      <c r="H222" s="82">
        <v>133517.70794000002</v>
      </c>
      <c r="I222" s="83">
        <v>2.0421434118181817E-3</v>
      </c>
      <c r="J222" s="83">
        <f t="shared" si="8"/>
        <v>1.2802048249388494E-2</v>
      </c>
      <c r="K222" s="83">
        <f>H222/'סכום נכסי הקרן'!$C$42</f>
        <v>2.1530341091039913E-3</v>
      </c>
    </row>
    <row r="223" spans="2:11">
      <c r="B223" s="75" t="s">
        <v>2333</v>
      </c>
      <c r="C223" s="72">
        <v>5270</v>
      </c>
      <c r="D223" s="85" t="s">
        <v>132</v>
      </c>
      <c r="E223" s="94">
        <v>42267</v>
      </c>
      <c r="F223" s="82">
        <v>4553589.1700000009</v>
      </c>
      <c r="G223" s="84">
        <v>36.539200000000001</v>
      </c>
      <c r="H223" s="82">
        <v>6156.2266799999998</v>
      </c>
      <c r="I223" s="83">
        <v>3.4045284160085516E-2</v>
      </c>
      <c r="J223" s="83">
        <f t="shared" si="8"/>
        <v>5.9027609301793356E-4</v>
      </c>
      <c r="K223" s="83">
        <f>H223/'סכום נכסי הקרן'!$C$42</f>
        <v>9.9271970961127789E-5</v>
      </c>
    </row>
    <row r="224" spans="2:11">
      <c r="B224" s="75" t="s">
        <v>2334</v>
      </c>
      <c r="C224" s="72">
        <v>8287</v>
      </c>
      <c r="D224" s="85" t="s">
        <v>132</v>
      </c>
      <c r="E224" s="94">
        <v>43800</v>
      </c>
      <c r="F224" s="82">
        <v>3968040.0200000005</v>
      </c>
      <c r="G224" s="84">
        <v>211.35</v>
      </c>
      <c r="H224" s="82">
        <v>31029.874540000008</v>
      </c>
      <c r="I224" s="83">
        <v>3.026152931818182E-2</v>
      </c>
      <c r="J224" s="83">
        <f t="shared" si="8"/>
        <v>2.9752304556640938E-3</v>
      </c>
      <c r="K224" s="83">
        <f>H224/'סכום נכסי הקרן'!$C$42</f>
        <v>5.0037091945781293E-4</v>
      </c>
    </row>
    <row r="225" spans="2:11">
      <c r="B225" s="75" t="s">
        <v>2335</v>
      </c>
      <c r="C225" s="72">
        <v>1181106</v>
      </c>
      <c r="D225" s="85" t="s">
        <v>132</v>
      </c>
      <c r="E225" s="94">
        <v>44287</v>
      </c>
      <c r="F225" s="82">
        <v>5922354.4200000009</v>
      </c>
      <c r="G225" s="84">
        <v>122.12390000000001</v>
      </c>
      <c r="H225" s="82">
        <v>26760.657700000003</v>
      </c>
      <c r="I225" s="83">
        <v>4.1054580533333336E-2</v>
      </c>
      <c r="J225" s="83">
        <f t="shared" si="8"/>
        <v>2.5658861011508892E-3</v>
      </c>
      <c r="K225" s="83">
        <f>H225/'סכום נכסי הקרן'!$C$42</f>
        <v>4.3152784525066922E-4</v>
      </c>
    </row>
    <row r="226" spans="2:11">
      <c r="B226" s="75" t="s">
        <v>2336</v>
      </c>
      <c r="C226" s="72">
        <v>62171</v>
      </c>
      <c r="D226" s="85" t="s">
        <v>132</v>
      </c>
      <c r="E226" s="94">
        <v>42549</v>
      </c>
      <c r="F226" s="82">
        <v>1568051.0000000002</v>
      </c>
      <c r="G226" s="84">
        <v>100</v>
      </c>
      <c r="H226" s="82">
        <v>5801.7886799999997</v>
      </c>
      <c r="I226" s="83">
        <v>3.3208993000000001E-4</v>
      </c>
      <c r="J226" s="83">
        <f t="shared" si="8"/>
        <v>5.5629159427671919E-4</v>
      </c>
      <c r="K226" s="83">
        <f>H226/'סכום נכסי הקרן'!$C$42</f>
        <v>9.3556496097632304E-5</v>
      </c>
    </row>
    <row r="227" spans="2:11">
      <c r="B227" s="75" t="s">
        <v>2337</v>
      </c>
      <c r="C227" s="72">
        <v>62172</v>
      </c>
      <c r="D227" s="85" t="s">
        <v>132</v>
      </c>
      <c r="E227" s="94">
        <v>42549</v>
      </c>
      <c r="F227" s="82">
        <v>4066357.3800000008</v>
      </c>
      <c r="G227" s="84">
        <v>100</v>
      </c>
      <c r="H227" s="82">
        <v>15045.522310000002</v>
      </c>
      <c r="I227" s="83">
        <v>1.5010685300000002E-3</v>
      </c>
      <c r="J227" s="83">
        <f t="shared" si="8"/>
        <v>1.4426064191906845E-3</v>
      </c>
      <c r="K227" s="83">
        <f>H227/'סכום נכסי הקרן'!$C$42</f>
        <v>2.4261592879704042E-4</v>
      </c>
    </row>
    <row r="228" spans="2:11">
      <c r="B228" s="75" t="s">
        <v>2338</v>
      </c>
      <c r="C228" s="72">
        <v>5059</v>
      </c>
      <c r="D228" s="85" t="s">
        <v>134</v>
      </c>
      <c r="E228" s="94">
        <v>38504</v>
      </c>
      <c r="F228" s="82">
        <v>2882100.0000000005</v>
      </c>
      <c r="G228" s="84">
        <v>0.70430000000000004</v>
      </c>
      <c r="H228" s="82">
        <v>81.570040000000006</v>
      </c>
      <c r="I228" s="83">
        <v>6.2630480167014616E-3</v>
      </c>
      <c r="J228" s="83">
        <f t="shared" si="8"/>
        <v>7.8211617312500526E-6</v>
      </c>
      <c r="K228" s="83">
        <f>H228/'סכום נכסי הקרן'!$C$42</f>
        <v>1.3153542036528832E-6</v>
      </c>
    </row>
    <row r="229" spans="2:11">
      <c r="B229" s="75" t="s">
        <v>2339</v>
      </c>
      <c r="C229" s="72">
        <v>62173</v>
      </c>
      <c r="D229" s="85" t="s">
        <v>132</v>
      </c>
      <c r="E229" s="94">
        <v>42549</v>
      </c>
      <c r="F229" s="82">
        <v>9736324.6000000015</v>
      </c>
      <c r="G229" s="84">
        <v>100</v>
      </c>
      <c r="H229" s="82">
        <v>36024.401020000012</v>
      </c>
      <c r="I229" s="83">
        <v>9.6502077599999996E-3</v>
      </c>
      <c r="J229" s="83">
        <f t="shared" si="8"/>
        <v>3.4541195106540272E-3</v>
      </c>
      <c r="K229" s="83">
        <f>H229/'סכום נכסי הקרן'!$C$42</f>
        <v>5.8090994335339573E-4</v>
      </c>
    </row>
    <row r="230" spans="2:11">
      <c r="B230" s="75" t="s">
        <v>2340</v>
      </c>
      <c r="C230" s="72">
        <v>87956</v>
      </c>
      <c r="D230" s="85" t="s">
        <v>134</v>
      </c>
      <c r="E230" s="94">
        <v>44837</v>
      </c>
      <c r="F230" s="82">
        <v>1778279.8300000003</v>
      </c>
      <c r="G230" s="84">
        <v>100</v>
      </c>
      <c r="H230" s="82">
        <v>7146.0175000000008</v>
      </c>
      <c r="I230" s="83">
        <v>2.3351149299999999E-3</v>
      </c>
      <c r="J230" s="83">
        <f t="shared" si="8"/>
        <v>6.8517998277116421E-4</v>
      </c>
      <c r="K230" s="83">
        <f>H230/'סכום נכסי הקרן'!$C$42</f>
        <v>1.1523280064594877E-4</v>
      </c>
    </row>
    <row r="231" spans="2:11">
      <c r="B231" s="75" t="s">
        <v>2341</v>
      </c>
      <c r="C231" s="72">
        <v>4023</v>
      </c>
      <c r="D231" s="85" t="s">
        <v>134</v>
      </c>
      <c r="E231" s="94">
        <v>39205</v>
      </c>
      <c r="F231" s="82">
        <v>2534941.0000000005</v>
      </c>
      <c r="G231" s="84">
        <v>2.2829000000000002</v>
      </c>
      <c r="H231" s="82">
        <v>232.55128000000002</v>
      </c>
      <c r="I231" s="83">
        <v>4.000000079240492E-2</v>
      </c>
      <c r="J231" s="83">
        <f t="shared" si="8"/>
        <v>2.2297661882833643E-5</v>
      </c>
      <c r="K231" s="83">
        <f>H231/'סכום נכסי הקרן'!$C$42</f>
        <v>3.7499957547263512E-6</v>
      </c>
    </row>
    <row r="232" spans="2:11">
      <c r="B232" s="75" t="s">
        <v>2342</v>
      </c>
      <c r="C232" s="72">
        <v>4030</v>
      </c>
      <c r="D232" s="85" t="s">
        <v>132</v>
      </c>
      <c r="E232" s="94">
        <v>39377</v>
      </c>
      <c r="F232" s="82">
        <v>600000.00000000012</v>
      </c>
      <c r="G232" s="84">
        <v>1E-4</v>
      </c>
      <c r="H232" s="82">
        <v>2.2200000000000006E-3</v>
      </c>
      <c r="I232" s="83">
        <v>0</v>
      </c>
      <c r="J232" s="83">
        <f t="shared" si="8"/>
        <v>2.1285975884497692E-10</v>
      </c>
      <c r="K232" s="83">
        <f>H232/'סכום נכסי הקרן'!$C$42</f>
        <v>3.5798515387627631E-11</v>
      </c>
    </row>
    <row r="233" spans="2:11">
      <c r="B233" s="75" t="s">
        <v>2343</v>
      </c>
      <c r="C233" s="72">
        <v>8299</v>
      </c>
      <c r="D233" s="85" t="s">
        <v>135</v>
      </c>
      <c r="E233" s="94">
        <v>44286</v>
      </c>
      <c r="F233" s="82">
        <v>13281045.340000002</v>
      </c>
      <c r="G233" s="84">
        <v>100.87390000000001</v>
      </c>
      <c r="H233" s="82">
        <v>62573.874210000009</v>
      </c>
      <c r="I233" s="83">
        <v>5.1514372365591393E-2</v>
      </c>
      <c r="J233" s="83">
        <f t="shared" si="8"/>
        <v>5.9997566551065395E-3</v>
      </c>
      <c r="K233" s="83">
        <f>H233/'סכום נכסי הקרן'!$C$42</f>
        <v>1.0090323417883606E-3</v>
      </c>
    </row>
    <row r="234" spans="2:11">
      <c r="B234" s="75" t="s">
        <v>2344</v>
      </c>
      <c r="C234" s="72">
        <v>5326</v>
      </c>
      <c r="D234" s="85" t="s">
        <v>135</v>
      </c>
      <c r="E234" s="94">
        <v>43220</v>
      </c>
      <c r="F234" s="82">
        <v>28609904.950000003</v>
      </c>
      <c r="G234" s="84">
        <v>92.826899999999995</v>
      </c>
      <c r="H234" s="82">
        <v>124042.99269000001</v>
      </c>
      <c r="I234" s="83">
        <v>2.0833941007692307E-2</v>
      </c>
      <c r="J234" s="83">
        <f t="shared" si="8"/>
        <v>1.189358626594713E-2</v>
      </c>
      <c r="K234" s="83">
        <f>H234/'סכום נכסי הקרן'!$C$42</f>
        <v>2.000249992135291E-3</v>
      </c>
    </row>
    <row r="235" spans="2:11">
      <c r="B235" s="75" t="s">
        <v>2345</v>
      </c>
      <c r="C235" s="72">
        <v>7036</v>
      </c>
      <c r="D235" s="85" t="s">
        <v>132</v>
      </c>
      <c r="E235" s="94">
        <v>37987</v>
      </c>
      <c r="F235" s="82">
        <v>85532133.799999997</v>
      </c>
      <c r="G235" s="84">
        <v>128.74770000000001</v>
      </c>
      <c r="H235" s="82">
        <v>407446.42361</v>
      </c>
      <c r="I235" s="83">
        <v>6.1919468036842115E-3</v>
      </c>
      <c r="J235" s="83">
        <f t="shared" si="8"/>
        <v>3.9067093455798597E-2</v>
      </c>
      <c r="K235" s="83">
        <f>H235/'סכום נכסי הקרן'!$C$42</f>
        <v>6.5702599392956874E-3</v>
      </c>
    </row>
    <row r="236" spans="2:11">
      <c r="B236" s="75" t="s">
        <v>2346</v>
      </c>
      <c r="C236" s="72">
        <v>62174</v>
      </c>
      <c r="D236" s="85" t="s">
        <v>132</v>
      </c>
      <c r="E236" s="94">
        <v>42549</v>
      </c>
      <c r="F236" s="82">
        <v>3002386.01</v>
      </c>
      <c r="G236" s="84">
        <v>100</v>
      </c>
      <c r="H236" s="82">
        <v>11108.828250000002</v>
      </c>
      <c r="I236" s="83">
        <v>4.5679198700000001E-3</v>
      </c>
      <c r="J236" s="83">
        <f t="shared" si="8"/>
        <v>1.0651452713266968E-3</v>
      </c>
      <c r="K236" s="83">
        <f>H236/'סכום נכסי הקרן'!$C$42</f>
        <v>1.7913493650726912E-4</v>
      </c>
    </row>
    <row r="237" spans="2:11">
      <c r="B237" s="75" t="s">
        <v>2347</v>
      </c>
      <c r="C237" s="72">
        <v>60837</v>
      </c>
      <c r="D237" s="85" t="s">
        <v>132</v>
      </c>
      <c r="E237" s="94">
        <v>42555</v>
      </c>
      <c r="F237" s="82">
        <v>1382611.8200000003</v>
      </c>
      <c r="G237" s="84">
        <v>100</v>
      </c>
      <c r="H237" s="82">
        <v>5115.6637400000009</v>
      </c>
      <c r="I237" s="83">
        <v>2.1051808300000001E-3</v>
      </c>
      <c r="J237" s="83">
        <f t="shared" si="8"/>
        <v>4.9050403154432098E-4</v>
      </c>
      <c r="K237" s="83">
        <f>H237/'סכום נכסי הקרן'!$C$42</f>
        <v>8.2492417619062469E-5</v>
      </c>
    </row>
    <row r="238" spans="2:11">
      <c r="B238" s="75" t="s">
        <v>2348</v>
      </c>
      <c r="C238" s="72">
        <v>5309</v>
      </c>
      <c r="D238" s="85" t="s">
        <v>132</v>
      </c>
      <c r="E238" s="94">
        <v>42795</v>
      </c>
      <c r="F238" s="82">
        <v>19836044.940000005</v>
      </c>
      <c r="G238" s="84">
        <v>123.2107</v>
      </c>
      <c r="H238" s="82">
        <v>90428.480340000024</v>
      </c>
      <c r="I238" s="83">
        <v>2.6982658E-2</v>
      </c>
      <c r="J238" s="83">
        <f t="shared" si="8"/>
        <v>8.6705335666171779E-3</v>
      </c>
      <c r="K238" s="83">
        <f>H238/'סכום נכסי הקרן'!$C$42</f>
        <v>1.4582006058248976E-3</v>
      </c>
    </row>
    <row r="239" spans="2:11">
      <c r="B239" s="75" t="s">
        <v>2349</v>
      </c>
      <c r="C239" s="72">
        <v>87344</v>
      </c>
      <c r="D239" s="85" t="s">
        <v>132</v>
      </c>
      <c r="E239" s="94">
        <v>44421</v>
      </c>
      <c r="F239" s="82">
        <v>854650.24000000011</v>
      </c>
      <c r="G239" s="84">
        <v>100</v>
      </c>
      <c r="H239" s="82">
        <v>3162.2058900000006</v>
      </c>
      <c r="I239" s="83">
        <v>8.0670957499999994E-3</v>
      </c>
      <c r="J239" s="83">
        <f t="shared" si="8"/>
        <v>3.0320107349710159E-4</v>
      </c>
      <c r="K239" s="83">
        <f>H239/'סכום נכסי הקרן'!$C$42</f>
        <v>5.0992016311716987E-5</v>
      </c>
    </row>
    <row r="240" spans="2:11">
      <c r="B240" s="75" t="s">
        <v>2350</v>
      </c>
      <c r="C240" s="72">
        <v>7046</v>
      </c>
      <c r="D240" s="85" t="s">
        <v>132</v>
      </c>
      <c r="E240" s="94">
        <v>43795</v>
      </c>
      <c r="F240" s="82">
        <v>19271933.720000003</v>
      </c>
      <c r="G240" s="84">
        <v>145.29949999999999</v>
      </c>
      <c r="H240" s="82">
        <v>103607.48636000001</v>
      </c>
      <c r="I240" s="83">
        <v>2.2229266977777779E-3</v>
      </c>
      <c r="J240" s="83">
        <f t="shared" ref="J240:J270" si="9">IFERROR(H240/$H$11,0)</f>
        <v>9.9341732257314554E-3</v>
      </c>
      <c r="K240" s="83">
        <f>H240/'סכום נכסי הקרן'!$C$42</f>
        <v>1.6707181057350807E-3</v>
      </c>
    </row>
    <row r="241" spans="2:11">
      <c r="B241" s="75" t="s">
        <v>2351</v>
      </c>
      <c r="C241" s="72">
        <v>8315</v>
      </c>
      <c r="D241" s="85" t="s">
        <v>132</v>
      </c>
      <c r="E241" s="94">
        <v>44337</v>
      </c>
      <c r="F241" s="82">
        <v>19743443.360000003</v>
      </c>
      <c r="G241" s="84">
        <v>91.9084</v>
      </c>
      <c r="H241" s="82">
        <v>67139.766730000003</v>
      </c>
      <c r="I241" s="83">
        <v>3.6791648770657893E-3</v>
      </c>
      <c r="J241" s="83">
        <f t="shared" si="9"/>
        <v>6.4375470968719819E-3</v>
      </c>
      <c r="K241" s="83">
        <f>H241/'סכום נכסי הקרן'!$C$42</f>
        <v>1.0826594470295648E-3</v>
      </c>
    </row>
    <row r="242" spans="2:11">
      <c r="B242" s="75" t="s">
        <v>2352</v>
      </c>
      <c r="C242" s="72">
        <v>62175</v>
      </c>
      <c r="D242" s="85" t="s">
        <v>132</v>
      </c>
      <c r="E242" s="94">
        <v>42549</v>
      </c>
      <c r="F242" s="82">
        <v>8510126.9900000021</v>
      </c>
      <c r="G242" s="84">
        <v>100</v>
      </c>
      <c r="H242" s="82">
        <v>31487.469850000005</v>
      </c>
      <c r="I242" s="83">
        <v>6.8085539000000003E-4</v>
      </c>
      <c r="J242" s="83">
        <f t="shared" si="9"/>
        <v>3.0191059634727389E-3</v>
      </c>
      <c r="K242" s="83">
        <f>H242/'סכום נכסי הקרן'!$C$42</f>
        <v>5.0774985312733597E-4</v>
      </c>
    </row>
    <row r="243" spans="2:11">
      <c r="B243" s="75" t="s">
        <v>2353</v>
      </c>
      <c r="C243" s="72">
        <v>62176</v>
      </c>
      <c r="D243" s="85" t="s">
        <v>132</v>
      </c>
      <c r="E243" s="94">
        <v>42549</v>
      </c>
      <c r="F243" s="82">
        <v>2372659.5099999998</v>
      </c>
      <c r="G243" s="84">
        <v>100</v>
      </c>
      <c r="H243" s="82">
        <v>8778.8401800000011</v>
      </c>
      <c r="I243" s="83">
        <v>1.1632911599999999E-3</v>
      </c>
      <c r="J243" s="83">
        <f t="shared" si="9"/>
        <v>8.4173955119522226E-4</v>
      </c>
      <c r="K243" s="83">
        <f>H243/'סכום נכסי הקרן'!$C$42</f>
        <v>1.415628131843485E-4</v>
      </c>
    </row>
    <row r="244" spans="2:11">
      <c r="B244" s="75" t="s">
        <v>2354</v>
      </c>
      <c r="C244" s="72">
        <v>8296</v>
      </c>
      <c r="D244" s="85" t="s">
        <v>132</v>
      </c>
      <c r="E244" s="94">
        <v>44085</v>
      </c>
      <c r="F244" s="82">
        <v>7530507.9900000012</v>
      </c>
      <c r="G244" s="84">
        <v>121.708</v>
      </c>
      <c r="H244" s="82">
        <v>33911.353440000006</v>
      </c>
      <c r="I244" s="83">
        <v>2.3976816923076921E-3</v>
      </c>
      <c r="J244" s="83">
        <f t="shared" si="9"/>
        <v>3.2515146465518815E-3</v>
      </c>
      <c r="K244" s="83">
        <f>H244/'סכום נכסי הקרן'!$C$42</f>
        <v>5.4683608465635992E-4</v>
      </c>
    </row>
    <row r="245" spans="2:11">
      <c r="B245" s="75" t="s">
        <v>2355</v>
      </c>
      <c r="C245" s="72">
        <v>8333</v>
      </c>
      <c r="D245" s="85" t="s">
        <v>132</v>
      </c>
      <c r="E245" s="94">
        <v>44501</v>
      </c>
      <c r="F245" s="82">
        <v>2043327.4400000004</v>
      </c>
      <c r="G245" s="84">
        <v>129.0412</v>
      </c>
      <c r="H245" s="82">
        <v>9755.9167300000026</v>
      </c>
      <c r="I245" s="83">
        <v>6.7144392154999998E-3</v>
      </c>
      <c r="J245" s="83">
        <f t="shared" si="9"/>
        <v>9.3542436146823232E-4</v>
      </c>
      <c r="K245" s="83">
        <f>H245/'סכום נכסי הקרן'!$C$42</f>
        <v>1.5731861945014362E-4</v>
      </c>
    </row>
    <row r="246" spans="2:11">
      <c r="B246" s="75" t="s">
        <v>2356</v>
      </c>
      <c r="C246" s="72">
        <v>87955</v>
      </c>
      <c r="D246" s="85" t="s">
        <v>134</v>
      </c>
      <c r="E246" s="94">
        <v>44827</v>
      </c>
      <c r="F246" s="82">
        <v>2080587.4000000004</v>
      </c>
      <c r="G246" s="84">
        <v>100</v>
      </c>
      <c r="H246" s="82">
        <v>8360.840470000001</v>
      </c>
      <c r="I246" s="83">
        <v>3.74650484E-3</v>
      </c>
      <c r="J246" s="83">
        <f t="shared" si="9"/>
        <v>8.0166057936284822E-4</v>
      </c>
      <c r="K246" s="83">
        <f>H246/'סכום נכסי הקרן'!$C$42</f>
        <v>1.3482237667513278E-4</v>
      </c>
    </row>
    <row r="247" spans="2:11">
      <c r="B247" s="75" t="s">
        <v>2357</v>
      </c>
      <c r="C247" s="72">
        <v>84031</v>
      </c>
      <c r="D247" s="85" t="s">
        <v>132</v>
      </c>
      <c r="E247" s="94">
        <v>44314</v>
      </c>
      <c r="F247" s="82">
        <v>1614855.0900000003</v>
      </c>
      <c r="G247" s="84">
        <v>100</v>
      </c>
      <c r="H247" s="82">
        <v>5974.9638300000006</v>
      </c>
      <c r="I247" s="83">
        <v>2.6717020480000003E-2</v>
      </c>
      <c r="J247" s="83">
        <f t="shared" si="9"/>
        <v>5.7289610809065734E-4</v>
      </c>
      <c r="K247" s="83">
        <f>H247/'סכום נכסי הקרן'!$C$42</f>
        <v>9.6349024598546611E-5</v>
      </c>
    </row>
    <row r="248" spans="2:11">
      <c r="B248" s="75" t="s">
        <v>2358</v>
      </c>
      <c r="C248" s="72">
        <v>6653</v>
      </c>
      <c r="D248" s="85" t="s">
        <v>132</v>
      </c>
      <c r="E248" s="94">
        <v>39264</v>
      </c>
      <c r="F248" s="82">
        <v>151644452.41999999</v>
      </c>
      <c r="G248" s="84">
        <v>90.406899999999993</v>
      </c>
      <c r="H248" s="82">
        <v>507259.07930000016</v>
      </c>
      <c r="I248" s="83">
        <v>3.8230042182318931E-3</v>
      </c>
      <c r="J248" s="83">
        <f t="shared" si="9"/>
        <v>4.8637407789064425E-2</v>
      </c>
      <c r="K248" s="83">
        <f>H248/'סכום נכסי הקרן'!$C$42</f>
        <v>8.1797846647904838E-3</v>
      </c>
    </row>
    <row r="249" spans="2:11">
      <c r="B249" s="75" t="s">
        <v>2359</v>
      </c>
      <c r="C249" s="72">
        <v>8410</v>
      </c>
      <c r="D249" s="85" t="s">
        <v>134</v>
      </c>
      <c r="E249" s="94">
        <v>44651</v>
      </c>
      <c r="F249" s="82">
        <v>3452495.4727880005</v>
      </c>
      <c r="G249" s="84">
        <v>117.68559999999999</v>
      </c>
      <c r="H249" s="82">
        <v>16327.527202276002</v>
      </c>
      <c r="I249" s="83">
        <v>1.046210748254622E-2</v>
      </c>
      <c r="J249" s="83">
        <f t="shared" si="9"/>
        <v>1.5655286048699411E-3</v>
      </c>
      <c r="K249" s="83">
        <f>H249/'סכום נכסי הקרן'!$C$42</f>
        <v>2.6328884405071439E-4</v>
      </c>
    </row>
    <row r="250" spans="2:11">
      <c r="B250" s="75" t="s">
        <v>2360</v>
      </c>
      <c r="C250" s="72">
        <v>7001</v>
      </c>
      <c r="D250" s="85" t="s">
        <v>134</v>
      </c>
      <c r="E250" s="94">
        <v>43602</v>
      </c>
      <c r="F250" s="82">
        <v>8785765.0000000019</v>
      </c>
      <c r="G250" s="84">
        <v>67.743700000000004</v>
      </c>
      <c r="H250" s="82">
        <v>23917.317460000006</v>
      </c>
      <c r="I250" s="83">
        <v>1.5180487783333333E-2</v>
      </c>
      <c r="J250" s="83">
        <f t="shared" si="9"/>
        <v>2.2932587507902501E-3</v>
      </c>
      <c r="K250" s="83">
        <f>H250/'סכום נכסי הקרן'!$C$42</f>
        <v>3.8567768338855176E-4</v>
      </c>
    </row>
    <row r="251" spans="2:11">
      <c r="B251" s="75" t="s">
        <v>2361</v>
      </c>
      <c r="C251" s="72">
        <v>8319</v>
      </c>
      <c r="D251" s="85" t="s">
        <v>134</v>
      </c>
      <c r="E251" s="94">
        <v>44377</v>
      </c>
      <c r="F251" s="82">
        <v>4407576.9800000014</v>
      </c>
      <c r="G251" s="84">
        <v>105.889</v>
      </c>
      <c r="H251" s="82">
        <v>18754.898829999998</v>
      </c>
      <c r="I251" s="83">
        <v>4.7045267099285713E-3</v>
      </c>
      <c r="J251" s="83">
        <f t="shared" si="9"/>
        <v>1.7982717306827649E-3</v>
      </c>
      <c r="K251" s="83">
        <f>H251/'סכום נכסי הקרן'!$C$42</f>
        <v>3.024313217834028E-4</v>
      </c>
    </row>
    <row r="252" spans="2:11">
      <c r="B252" s="75" t="s">
        <v>2362</v>
      </c>
      <c r="C252" s="72">
        <v>8411</v>
      </c>
      <c r="D252" s="85" t="s">
        <v>134</v>
      </c>
      <c r="E252" s="94">
        <v>44651</v>
      </c>
      <c r="F252" s="82">
        <v>4598096.048599001</v>
      </c>
      <c r="G252" s="84">
        <v>104.7353</v>
      </c>
      <c r="H252" s="82">
        <v>19352.411621177002</v>
      </c>
      <c r="I252" s="83">
        <v>1.5693161223819328E-2</v>
      </c>
      <c r="J252" s="83">
        <f t="shared" si="9"/>
        <v>1.8555629147533621E-3</v>
      </c>
      <c r="K252" s="83">
        <f>H252/'סכום נכסי הקרן'!$C$42</f>
        <v>3.1206648883261642E-4</v>
      </c>
    </row>
    <row r="253" spans="2:11">
      <c r="B253" s="75" t="s">
        <v>2363</v>
      </c>
      <c r="C253" s="72">
        <v>9384</v>
      </c>
      <c r="D253" s="85" t="s">
        <v>134</v>
      </c>
      <c r="E253" s="94">
        <v>44910</v>
      </c>
      <c r="F253" s="82">
        <v>612560.47884100012</v>
      </c>
      <c r="G253" s="84">
        <v>91.305400000000006</v>
      </c>
      <c r="H253" s="82">
        <v>2247.5502406570004</v>
      </c>
      <c r="I253" s="83">
        <v>6.1256047556269714E-3</v>
      </c>
      <c r="J253" s="83">
        <f t="shared" si="9"/>
        <v>2.1550135235054899E-4</v>
      </c>
      <c r="K253" s="83">
        <f>H253/'סכום נכסי הקרן'!$C$42</f>
        <v>3.6242775619200806E-5</v>
      </c>
    </row>
    <row r="254" spans="2:11">
      <c r="B254" s="75" t="s">
        <v>2364</v>
      </c>
      <c r="C254" s="72">
        <v>5303</v>
      </c>
      <c r="D254" s="85" t="s">
        <v>134</v>
      </c>
      <c r="E254" s="94">
        <v>42788</v>
      </c>
      <c r="F254" s="82">
        <v>20629731.420000006</v>
      </c>
      <c r="G254" s="84">
        <v>64.000600000000006</v>
      </c>
      <c r="H254" s="82">
        <v>53056.86583000001</v>
      </c>
      <c r="I254" s="83">
        <v>2.6045127084840639E-2</v>
      </c>
      <c r="J254" s="83">
        <f t="shared" si="9"/>
        <v>5.0872394890288716E-3</v>
      </c>
      <c r="K254" s="83">
        <f>H254/'סכום נכסי הקרן'!$C$42</f>
        <v>8.5556622875430151E-4</v>
      </c>
    </row>
    <row r="255" spans="2:11">
      <c r="B255" s="75" t="s">
        <v>2365</v>
      </c>
      <c r="C255" s="72">
        <v>7011</v>
      </c>
      <c r="D255" s="85" t="s">
        <v>134</v>
      </c>
      <c r="E255" s="94">
        <v>43651</v>
      </c>
      <c r="F255" s="82">
        <v>23264110.120000005</v>
      </c>
      <c r="G255" s="84">
        <v>98.567700000000002</v>
      </c>
      <c r="H255" s="82">
        <v>92147.814690000014</v>
      </c>
      <c r="I255" s="83">
        <v>2.7153828433130588E-2</v>
      </c>
      <c r="J255" s="83">
        <f t="shared" si="9"/>
        <v>8.8353881139662249E-3</v>
      </c>
      <c r="K255" s="83">
        <f>H255/'סכום נכסי הקרן'!$C$42</f>
        <v>1.4859256586109116E-3</v>
      </c>
    </row>
    <row r="256" spans="2:11">
      <c r="B256" s="75" t="s">
        <v>2366</v>
      </c>
      <c r="C256" s="72">
        <v>62177</v>
      </c>
      <c r="D256" s="85" t="s">
        <v>132</v>
      </c>
      <c r="E256" s="94">
        <v>42549</v>
      </c>
      <c r="F256" s="82">
        <v>6323946.3099999996</v>
      </c>
      <c r="G256" s="84">
        <v>100</v>
      </c>
      <c r="H256" s="82">
        <v>23398.601329999998</v>
      </c>
      <c r="I256" s="83">
        <v>1.5348425700000001E-3</v>
      </c>
      <c r="J256" s="83">
        <f t="shared" si="9"/>
        <v>2.2435228091952945E-3</v>
      </c>
      <c r="K256" s="83">
        <f>H256/'סכום נכסי הקרן'!$C$42</f>
        <v>3.7731314854097704E-4</v>
      </c>
    </row>
    <row r="257" spans="2:11">
      <c r="B257" s="75" t="s">
        <v>2367</v>
      </c>
      <c r="C257" s="72">
        <v>8406</v>
      </c>
      <c r="D257" s="85" t="s">
        <v>132</v>
      </c>
      <c r="E257" s="94">
        <v>44621</v>
      </c>
      <c r="F257" s="82">
        <v>10659840.970000003</v>
      </c>
      <c r="G257" s="84">
        <v>100</v>
      </c>
      <c r="H257" s="82">
        <v>39441.411590000011</v>
      </c>
      <c r="I257" s="83">
        <v>1.2540989000000001E-2</v>
      </c>
      <c r="J257" s="83">
        <f t="shared" si="9"/>
        <v>3.7817519637625575E-3</v>
      </c>
      <c r="K257" s="83">
        <f>H257/'סכום נכסי הקרן'!$C$42</f>
        <v>6.3601080167313955E-4</v>
      </c>
    </row>
    <row r="258" spans="2:11">
      <c r="B258" s="75" t="s">
        <v>2368</v>
      </c>
      <c r="C258" s="72">
        <v>8502</v>
      </c>
      <c r="D258" s="85" t="s">
        <v>132</v>
      </c>
      <c r="E258" s="94">
        <v>44621</v>
      </c>
      <c r="F258" s="82">
        <v>13151003.815895002</v>
      </c>
      <c r="G258" s="84">
        <v>100.4263</v>
      </c>
      <c r="H258" s="82">
        <v>48866.14620872301</v>
      </c>
      <c r="I258" s="83">
        <v>1.094101458551955E-2</v>
      </c>
      <c r="J258" s="83">
        <f t="shared" si="9"/>
        <v>4.6854216656180897E-3</v>
      </c>
      <c r="K258" s="83">
        <f>H258/'סכום נכסי הקרן'!$C$42</f>
        <v>7.8798895810226657E-4</v>
      </c>
    </row>
    <row r="259" spans="2:11">
      <c r="B259" s="75" t="s">
        <v>2369</v>
      </c>
      <c r="C259" s="72">
        <v>7017</v>
      </c>
      <c r="D259" s="85" t="s">
        <v>133</v>
      </c>
      <c r="E259" s="94">
        <v>43709</v>
      </c>
      <c r="F259" s="82">
        <v>46224434.860000007</v>
      </c>
      <c r="G259" s="84">
        <v>98.397369999999995</v>
      </c>
      <c r="H259" s="82">
        <v>45483.642070000009</v>
      </c>
      <c r="I259" s="83">
        <v>2.8014808436000002E-2</v>
      </c>
      <c r="J259" s="83">
        <f t="shared" si="9"/>
        <v>4.3610977848700201E-3</v>
      </c>
      <c r="K259" s="83">
        <f>H259/'סכום נכסי הקרן'!$C$42</f>
        <v>7.3344453176947847E-4</v>
      </c>
    </row>
    <row r="260" spans="2:11">
      <c r="B260" s="75" t="s">
        <v>2370</v>
      </c>
      <c r="C260" s="72">
        <v>5258</v>
      </c>
      <c r="D260" s="85" t="s">
        <v>133</v>
      </c>
      <c r="E260" s="94">
        <v>41914</v>
      </c>
      <c r="F260" s="82">
        <v>48818446.689999998</v>
      </c>
      <c r="G260" s="84">
        <v>7.3161319999999996</v>
      </c>
      <c r="H260" s="82">
        <v>3571.6063800000006</v>
      </c>
      <c r="I260" s="83">
        <v>6.4567902074719158E-2</v>
      </c>
      <c r="J260" s="83">
        <f t="shared" si="9"/>
        <v>3.4245552825945086E-4</v>
      </c>
      <c r="K260" s="83">
        <f>H260/'סכום נכסי הקרן'!$C$42</f>
        <v>5.759378646530586E-5</v>
      </c>
    </row>
    <row r="261" spans="2:11">
      <c r="B261" s="75" t="s">
        <v>2371</v>
      </c>
      <c r="C261" s="72">
        <v>9536</v>
      </c>
      <c r="D261" s="85" t="s">
        <v>133</v>
      </c>
      <c r="E261" s="94">
        <v>45015</v>
      </c>
      <c r="F261" s="82">
        <v>9424247.8103260025</v>
      </c>
      <c r="G261" s="84">
        <v>100</v>
      </c>
      <c r="H261" s="82">
        <v>9424.2478103260019</v>
      </c>
      <c r="I261" s="83">
        <v>2.6178464828651157E-2</v>
      </c>
      <c r="J261" s="83">
        <f t="shared" si="9"/>
        <v>9.0362302531589813E-4</v>
      </c>
      <c r="K261" s="83">
        <f>H261/'סכום נכסי הקרן'!$C$42</f>
        <v>1.5197030642106815E-4</v>
      </c>
    </row>
    <row r="262" spans="2:11">
      <c r="B262" s="75" t="s">
        <v>2372</v>
      </c>
      <c r="C262" s="72">
        <v>5121</v>
      </c>
      <c r="D262" s="85" t="s">
        <v>133</v>
      </c>
      <c r="E262" s="94">
        <v>39845</v>
      </c>
      <c r="F262" s="82">
        <v>38610484.790000007</v>
      </c>
      <c r="G262" s="84">
        <v>1.3178460000000001</v>
      </c>
      <c r="H262" s="82">
        <v>508.8089700000001</v>
      </c>
      <c r="I262" s="83">
        <v>0.10322448979591836</v>
      </c>
      <c r="J262" s="83">
        <f t="shared" si="9"/>
        <v>4.878601560917166E-5</v>
      </c>
      <c r="K262" s="83">
        <f>H262/'סכום נכסי הקרן'!$C$42</f>
        <v>8.2047773612198026E-6</v>
      </c>
    </row>
    <row r="263" spans="2:11">
      <c r="B263" s="75" t="s">
        <v>2373</v>
      </c>
      <c r="C263" s="72">
        <v>6885</v>
      </c>
      <c r="D263" s="85" t="s">
        <v>134</v>
      </c>
      <c r="E263" s="94">
        <v>43602</v>
      </c>
      <c r="F263" s="82">
        <v>12577273.539999999</v>
      </c>
      <c r="G263" s="84">
        <v>95.516800000000003</v>
      </c>
      <c r="H263" s="82">
        <v>48275.884909999993</v>
      </c>
      <c r="I263" s="83">
        <v>1.7840740402193786E-2</v>
      </c>
      <c r="J263" s="83">
        <f t="shared" si="9"/>
        <v>4.6288257747614664E-3</v>
      </c>
      <c r="K263" s="83">
        <f>H263/'סכום נכסי הקרן'!$C$42</f>
        <v>7.7847072468557421E-4</v>
      </c>
    </row>
    <row r="264" spans="2:11">
      <c r="B264" s="75" t="s">
        <v>2374</v>
      </c>
      <c r="C264" s="72">
        <v>84034</v>
      </c>
      <c r="D264" s="85" t="s">
        <v>132</v>
      </c>
      <c r="E264" s="94">
        <v>44314</v>
      </c>
      <c r="F264" s="82">
        <v>1543965.9300000004</v>
      </c>
      <c r="G264" s="84">
        <v>100</v>
      </c>
      <c r="H264" s="82">
        <v>5712.6739299999999</v>
      </c>
      <c r="I264" s="83">
        <v>2.4579658840000001E-2</v>
      </c>
      <c r="J264" s="83">
        <f t="shared" si="9"/>
        <v>5.4774702481972344E-4</v>
      </c>
      <c r="K264" s="83">
        <f>H264/'סכום נכסי הקרן'!$C$42</f>
        <v>9.2119479994416287E-5</v>
      </c>
    </row>
    <row r="265" spans="2:11">
      <c r="B265" s="75" t="s">
        <v>2375</v>
      </c>
      <c r="C265" s="72">
        <v>5317</v>
      </c>
      <c r="D265" s="85" t="s">
        <v>132</v>
      </c>
      <c r="E265" s="94">
        <v>43191</v>
      </c>
      <c r="F265" s="82">
        <v>22566967.739999998</v>
      </c>
      <c r="G265" s="84">
        <v>161.4555</v>
      </c>
      <c r="H265" s="82">
        <v>134811.75925000003</v>
      </c>
      <c r="I265" s="83">
        <v>1.35437795E-2</v>
      </c>
      <c r="J265" s="83">
        <f t="shared" si="9"/>
        <v>1.2926125479018957E-2</v>
      </c>
      <c r="K265" s="83">
        <f>H265/'סכום נכסי הקרן'!$C$42</f>
        <v>2.1739012783532777E-3</v>
      </c>
    </row>
    <row r="266" spans="2:11">
      <c r="B266" s="75" t="s">
        <v>2376</v>
      </c>
      <c r="C266" s="72">
        <v>60838</v>
      </c>
      <c r="D266" s="85" t="s">
        <v>132</v>
      </c>
      <c r="E266" s="94">
        <v>42555</v>
      </c>
      <c r="F266" s="82">
        <v>1180098.4800000002</v>
      </c>
      <c r="G266" s="84">
        <v>100</v>
      </c>
      <c r="H266" s="82">
        <v>4366.3643800000009</v>
      </c>
      <c r="I266" s="83">
        <v>6.4184496999999995E-4</v>
      </c>
      <c r="J266" s="83">
        <f t="shared" si="9"/>
        <v>4.1865913016040409E-4</v>
      </c>
      <c r="K266" s="83">
        <f>H266/'סכום נכסי הקרן'!$C$42</f>
        <v>7.0409622723161783E-5</v>
      </c>
    </row>
    <row r="267" spans="2:11">
      <c r="B267" s="75" t="s">
        <v>2377</v>
      </c>
      <c r="C267" s="72">
        <v>87345</v>
      </c>
      <c r="D267" s="85" t="s">
        <v>132</v>
      </c>
      <c r="E267" s="94">
        <v>44421</v>
      </c>
      <c r="F267" s="82">
        <v>788839.80000000016</v>
      </c>
      <c r="G267" s="84">
        <v>100</v>
      </c>
      <c r="H267" s="82">
        <v>2918.7072700000003</v>
      </c>
      <c r="I267" s="83">
        <v>3.0297457100000001E-3</v>
      </c>
      <c r="J267" s="83">
        <f t="shared" si="9"/>
        <v>2.7985375028436073E-4</v>
      </c>
      <c r="K267" s="83">
        <f>H267/'סכום נכסי הקרן'!$C$42</f>
        <v>4.7065489692376402E-5</v>
      </c>
    </row>
    <row r="268" spans="2:11">
      <c r="B268" s="75" t="s">
        <v>2378</v>
      </c>
      <c r="C268" s="72">
        <v>7077</v>
      </c>
      <c r="D268" s="85" t="s">
        <v>132</v>
      </c>
      <c r="E268" s="94">
        <v>44012</v>
      </c>
      <c r="F268" s="82">
        <v>34315636.81000001</v>
      </c>
      <c r="G268" s="84">
        <v>118.6464</v>
      </c>
      <c r="H268" s="82">
        <v>150642.79056000002</v>
      </c>
      <c r="I268" s="83">
        <v>1.5777304323999999E-2</v>
      </c>
      <c r="J268" s="83">
        <f t="shared" si="9"/>
        <v>1.4444048680331513E-2</v>
      </c>
      <c r="K268" s="83">
        <f>H268/'סכום נכסי הקרן'!$C$42</f>
        <v>2.4291838990528492E-3</v>
      </c>
    </row>
    <row r="269" spans="2:11">
      <c r="B269" s="75" t="s">
        <v>2379</v>
      </c>
      <c r="C269" s="72">
        <v>5278</v>
      </c>
      <c r="D269" s="85" t="s">
        <v>134</v>
      </c>
      <c r="E269" s="94">
        <v>42484</v>
      </c>
      <c r="F269" s="82">
        <v>13339834.789999999</v>
      </c>
      <c r="G269" s="84">
        <v>102.575</v>
      </c>
      <c r="H269" s="82">
        <v>54986.483820000009</v>
      </c>
      <c r="I269" s="83">
        <v>1.8980668057996485E-2</v>
      </c>
      <c r="J269" s="83">
        <f t="shared" si="9"/>
        <v>5.2722566151614516E-3</v>
      </c>
      <c r="K269" s="83">
        <f>H269/'סכום נכסי הקרן'!$C$42</f>
        <v>8.8668220141522854E-4</v>
      </c>
    </row>
    <row r="270" spans="2:11">
      <c r="B270" s="75" t="s">
        <v>2380</v>
      </c>
      <c r="C270" s="72">
        <v>9172</v>
      </c>
      <c r="D270" s="85" t="s">
        <v>134</v>
      </c>
      <c r="E270" s="94">
        <v>44743</v>
      </c>
      <c r="F270" s="82">
        <v>707946.10543300014</v>
      </c>
      <c r="G270" s="84">
        <v>95.864599999999996</v>
      </c>
      <c r="H270" s="82">
        <v>2727.23419603</v>
      </c>
      <c r="I270" s="83">
        <v>1.6731370207488303E-2</v>
      </c>
      <c r="J270" s="83">
        <f t="shared" si="9"/>
        <v>2.6149478075708114E-4</v>
      </c>
      <c r="K270" s="83">
        <f>H270/'סכום נכסי הקרן'!$C$42</f>
        <v>4.3977898798308196E-5</v>
      </c>
    </row>
    <row r="271" spans="2:11">
      <c r="B271" s="75" t="s">
        <v>2381</v>
      </c>
      <c r="C271" s="72">
        <v>84033</v>
      </c>
      <c r="D271" s="85" t="s">
        <v>132</v>
      </c>
      <c r="E271" s="94">
        <v>44314</v>
      </c>
      <c r="F271" s="82">
        <v>1582068.8500000003</v>
      </c>
      <c r="G271" s="84">
        <v>100</v>
      </c>
      <c r="H271" s="82">
        <v>5853.6547500000006</v>
      </c>
      <c r="I271" s="83">
        <v>2.77857013E-2</v>
      </c>
      <c r="J271" s="83">
        <f t="shared" ref="J271:J304" si="10">IFERROR(H271/$H$11,0)</f>
        <v>5.6126465695799702E-4</v>
      </c>
      <c r="K271" s="83">
        <f>H271/'סכום נכסי הקרן'!$C$42</f>
        <v>9.4392860198979511E-5</v>
      </c>
    </row>
    <row r="272" spans="2:11">
      <c r="B272" s="75" t="s">
        <v>2382</v>
      </c>
      <c r="C272" s="72">
        <v>8275</v>
      </c>
      <c r="D272" s="85" t="s">
        <v>132</v>
      </c>
      <c r="E272" s="94">
        <v>44256</v>
      </c>
      <c r="F272" s="82">
        <v>2338368.9200000004</v>
      </c>
      <c r="G272" s="84">
        <v>114.2824</v>
      </c>
      <c r="H272" s="82">
        <v>9887.6732500000016</v>
      </c>
      <c r="I272" s="83">
        <v>3.8972815333333331E-3</v>
      </c>
      <c r="J272" s="83">
        <f t="shared" si="10"/>
        <v>9.4805754213194988E-4</v>
      </c>
      <c r="K272" s="83">
        <f>H272/'סכום נכסי הקרן'!$C$42</f>
        <v>1.5944325359817975E-4</v>
      </c>
    </row>
    <row r="273" spans="2:11">
      <c r="B273" s="75" t="s">
        <v>2383</v>
      </c>
      <c r="C273" s="72">
        <v>8335</v>
      </c>
      <c r="D273" s="85" t="s">
        <v>132</v>
      </c>
      <c r="E273" s="94">
        <v>44412</v>
      </c>
      <c r="F273" s="82">
        <v>13117630.410000002</v>
      </c>
      <c r="G273" s="84">
        <v>98.963300000000004</v>
      </c>
      <c r="H273" s="82">
        <v>48032.067780000012</v>
      </c>
      <c r="I273" s="83">
        <v>4.37254345424E-2</v>
      </c>
      <c r="J273" s="83">
        <f t="shared" si="10"/>
        <v>4.6054479119262996E-3</v>
      </c>
      <c r="K273" s="83">
        <f>H273/'סכום נכסי הקרן'!$C$42</f>
        <v>7.7453906194680324E-4</v>
      </c>
    </row>
    <row r="274" spans="2:11">
      <c r="B274" s="75" t="s">
        <v>2384</v>
      </c>
      <c r="C274" s="72">
        <v>6651</v>
      </c>
      <c r="D274" s="85" t="s">
        <v>134</v>
      </c>
      <c r="E274" s="94">
        <v>43465</v>
      </c>
      <c r="F274" s="82">
        <v>22905895.829999998</v>
      </c>
      <c r="G274" s="84">
        <v>105.1855</v>
      </c>
      <c r="H274" s="82">
        <v>96820.457340000023</v>
      </c>
      <c r="I274" s="83">
        <v>9.4436188218676553E-2</v>
      </c>
      <c r="J274" s="83">
        <f t="shared" si="10"/>
        <v>9.2834140543480957E-3</v>
      </c>
      <c r="K274" s="83">
        <f>H274/'סכום נכסי הקרן'!$C$42</f>
        <v>1.5612741585239343E-3</v>
      </c>
    </row>
    <row r="275" spans="2:11">
      <c r="B275" s="75" t="s">
        <v>2385</v>
      </c>
      <c r="C275" s="72">
        <v>8415</v>
      </c>
      <c r="D275" s="85" t="s">
        <v>134</v>
      </c>
      <c r="E275" s="94">
        <v>44440</v>
      </c>
      <c r="F275" s="82">
        <v>20368125.340000004</v>
      </c>
      <c r="G275" s="84">
        <v>115.5314</v>
      </c>
      <c r="H275" s="82">
        <v>94561.655670000022</v>
      </c>
      <c r="I275" s="83">
        <v>3.3946875118833333E-2</v>
      </c>
      <c r="J275" s="83">
        <f t="shared" si="10"/>
        <v>9.0668338837378119E-3</v>
      </c>
      <c r="K275" s="83">
        <f>H275/'סכום נכסי הקרן'!$C$42</f>
        <v>1.5248499484603786E-3</v>
      </c>
    </row>
    <row r="276" spans="2:11">
      <c r="B276" s="75" t="s">
        <v>2386</v>
      </c>
      <c r="C276" s="72">
        <v>87341</v>
      </c>
      <c r="D276" s="85" t="s">
        <v>132</v>
      </c>
      <c r="E276" s="94">
        <v>44421</v>
      </c>
      <c r="F276" s="82">
        <v>2091506.5400000003</v>
      </c>
      <c r="G276" s="84">
        <v>100</v>
      </c>
      <c r="H276" s="82">
        <v>7738.5742100000007</v>
      </c>
      <c r="I276" s="83">
        <v>3.1370477800000004E-3</v>
      </c>
      <c r="J276" s="83">
        <f t="shared" si="10"/>
        <v>7.4199596402907994E-4</v>
      </c>
      <c r="K276" s="83">
        <f>H276/'סכום נכסי הקרן'!$C$42</f>
        <v>1.2478804861936184E-4</v>
      </c>
    </row>
    <row r="277" spans="2:11">
      <c r="B277" s="75" t="s">
        <v>2387</v>
      </c>
      <c r="C277" s="72">
        <v>8310</v>
      </c>
      <c r="D277" s="85" t="s">
        <v>132</v>
      </c>
      <c r="E277" s="94">
        <v>44377</v>
      </c>
      <c r="F277" s="82">
        <v>5332570.5700000012</v>
      </c>
      <c r="G277" s="84">
        <v>35.569099999999999</v>
      </c>
      <c r="H277" s="82">
        <v>7017.9652300000016</v>
      </c>
      <c r="I277" s="83">
        <v>1.3910906015384616E-2</v>
      </c>
      <c r="J277" s="83">
        <f t="shared" si="10"/>
        <v>6.7290197587397879E-4</v>
      </c>
      <c r="K277" s="83">
        <f>H277/'סכום נכסי הקרן'!$C$42</f>
        <v>1.1316789922341922E-4</v>
      </c>
    </row>
    <row r="278" spans="2:11">
      <c r="B278" s="75" t="s">
        <v>2388</v>
      </c>
      <c r="C278" s="72">
        <v>87951</v>
      </c>
      <c r="D278" s="85" t="s">
        <v>134</v>
      </c>
      <c r="E278" s="94">
        <v>44771</v>
      </c>
      <c r="F278" s="82">
        <v>2205116.6100000003</v>
      </c>
      <c r="G278" s="84">
        <v>100</v>
      </c>
      <c r="H278" s="82">
        <v>8861.261080000002</v>
      </c>
      <c r="I278" s="83">
        <v>6.9352913400000001E-3</v>
      </c>
      <c r="J278" s="83">
        <f t="shared" si="10"/>
        <v>8.4964229574377458E-4</v>
      </c>
      <c r="K278" s="83">
        <f>H278/'סכום נכסי הקרן'!$C$42</f>
        <v>1.4289188789466927E-4</v>
      </c>
    </row>
    <row r="279" spans="2:11">
      <c r="B279" s="75" t="s">
        <v>2389</v>
      </c>
      <c r="C279" s="72">
        <v>4029</v>
      </c>
      <c r="D279" s="85" t="s">
        <v>132</v>
      </c>
      <c r="E279" s="94">
        <v>39321</v>
      </c>
      <c r="F279" s="82">
        <v>929488.2200000002</v>
      </c>
      <c r="G279" s="84">
        <v>10.523400000000001</v>
      </c>
      <c r="H279" s="82">
        <v>361.91091999999998</v>
      </c>
      <c r="I279" s="83">
        <v>4.9041518102948137E-3</v>
      </c>
      <c r="J279" s="83">
        <f t="shared" si="10"/>
        <v>3.4701023042596265E-5</v>
      </c>
      <c r="K279" s="83">
        <f>H279/'סכום נכסי הקרן'!$C$42</f>
        <v>5.8359791164731837E-6</v>
      </c>
    </row>
    <row r="280" spans="2:11">
      <c r="B280" s="75" t="s">
        <v>2390</v>
      </c>
      <c r="C280" s="72">
        <v>7085</v>
      </c>
      <c r="D280" s="85" t="s">
        <v>132</v>
      </c>
      <c r="E280" s="94">
        <v>43983</v>
      </c>
      <c r="F280" s="82">
        <v>30101099.595291004</v>
      </c>
      <c r="G280" s="84">
        <v>98.3048</v>
      </c>
      <c r="H280" s="82">
        <v>109486.05529413601</v>
      </c>
      <c r="I280" s="83">
        <v>1.0033699926283652E-2</v>
      </c>
      <c r="J280" s="83">
        <f t="shared" si="10"/>
        <v>1.0497826723782699E-2</v>
      </c>
      <c r="K280" s="83">
        <f>H280/'סכום נכסי הקרן'!$C$42</f>
        <v>1.7655127185485478E-3</v>
      </c>
    </row>
    <row r="281" spans="2:11">
      <c r="B281" s="75" t="s">
        <v>2391</v>
      </c>
      <c r="C281" s="72">
        <v>608311</v>
      </c>
      <c r="D281" s="85" t="s">
        <v>132</v>
      </c>
      <c r="E281" s="94">
        <v>42555</v>
      </c>
      <c r="F281" s="82">
        <v>2241410.7400000007</v>
      </c>
      <c r="G281" s="84">
        <v>100</v>
      </c>
      <c r="H281" s="82">
        <v>8293.2197300000007</v>
      </c>
      <c r="I281" s="83">
        <v>2.0868183300000002E-3</v>
      </c>
      <c r="J281" s="83">
        <f t="shared" si="10"/>
        <v>7.9517691521450637E-4</v>
      </c>
      <c r="K281" s="83">
        <f>H281/'סכום נכסי הקרן'!$C$42</f>
        <v>1.3373196131413604E-4</v>
      </c>
    </row>
    <row r="282" spans="2:11">
      <c r="B282" s="75" t="s">
        <v>2392</v>
      </c>
      <c r="C282" s="72">
        <v>8330</v>
      </c>
      <c r="D282" s="85" t="s">
        <v>132</v>
      </c>
      <c r="E282" s="94">
        <v>44002</v>
      </c>
      <c r="F282" s="82">
        <v>10760811.640000002</v>
      </c>
      <c r="G282" s="84">
        <v>110.38420000000001</v>
      </c>
      <c r="H282" s="82">
        <v>43949.472610000004</v>
      </c>
      <c r="I282" s="83">
        <v>3.605376452415384E-2</v>
      </c>
      <c r="J282" s="83">
        <f t="shared" si="10"/>
        <v>4.2139973608687009E-3</v>
      </c>
      <c r="K282" s="83">
        <f>H282/'סכום נכסי הקרן'!$C$42</f>
        <v>7.0870534752576751E-4</v>
      </c>
    </row>
    <row r="283" spans="2:11">
      <c r="B283" s="75" t="s">
        <v>2393</v>
      </c>
      <c r="C283" s="72">
        <v>5331</v>
      </c>
      <c r="D283" s="85" t="s">
        <v>132</v>
      </c>
      <c r="E283" s="94">
        <v>43251</v>
      </c>
      <c r="F283" s="82">
        <v>17844402.440000005</v>
      </c>
      <c r="G283" s="84">
        <v>157.04</v>
      </c>
      <c r="H283" s="82">
        <v>103684.54352000002</v>
      </c>
      <c r="I283" s="83">
        <v>3.7042286828571427E-2</v>
      </c>
      <c r="J283" s="83">
        <f t="shared" si="10"/>
        <v>9.9415616800084278E-3</v>
      </c>
      <c r="K283" s="83">
        <f>H283/'סכום נכסי הקרן'!$C$42</f>
        <v>1.6719606876846244E-3</v>
      </c>
    </row>
    <row r="284" spans="2:11">
      <c r="B284" s="75" t="s">
        <v>2394</v>
      </c>
      <c r="C284" s="72">
        <v>62178</v>
      </c>
      <c r="D284" s="85" t="s">
        <v>132</v>
      </c>
      <c r="E284" s="94">
        <v>42549</v>
      </c>
      <c r="F284" s="82">
        <v>1857864.0600000003</v>
      </c>
      <c r="G284" s="84">
        <v>100</v>
      </c>
      <c r="H284" s="82">
        <v>6874.0970300000008</v>
      </c>
      <c r="I284" s="83">
        <v>3.3554471200000001E-3</v>
      </c>
      <c r="J284" s="83">
        <f t="shared" si="10"/>
        <v>6.5910749373097822E-4</v>
      </c>
      <c r="K284" s="83">
        <f>H284/'סכום נכסי הקרן'!$C$42</f>
        <v>1.1084795869572088E-4</v>
      </c>
    </row>
    <row r="285" spans="2:11">
      <c r="B285" s="75" t="s">
        <v>2395</v>
      </c>
      <c r="C285" s="72">
        <v>5320</v>
      </c>
      <c r="D285" s="85" t="s">
        <v>132</v>
      </c>
      <c r="E285" s="94">
        <v>42948</v>
      </c>
      <c r="F285" s="82">
        <v>12863962.710000003</v>
      </c>
      <c r="G285" s="84">
        <v>135.16300000000001</v>
      </c>
      <c r="H285" s="82">
        <v>64333.076270000012</v>
      </c>
      <c r="I285" s="83">
        <v>8.1262675359999991E-3</v>
      </c>
      <c r="J285" s="83">
        <f t="shared" si="10"/>
        <v>6.1684338290935612E-3</v>
      </c>
      <c r="K285" s="83">
        <f>H285/'סכום נכסי הקרן'!$C$42</f>
        <v>1.0374002796328904E-3</v>
      </c>
    </row>
    <row r="286" spans="2:11">
      <c r="B286" s="75" t="s">
        <v>2396</v>
      </c>
      <c r="C286" s="72">
        <v>5287</v>
      </c>
      <c r="D286" s="85" t="s">
        <v>134</v>
      </c>
      <c r="E286" s="94">
        <v>42735</v>
      </c>
      <c r="F286" s="82">
        <v>12594622.908250002</v>
      </c>
      <c r="G286" s="84">
        <v>29.861799999999999</v>
      </c>
      <c r="H286" s="82">
        <v>15113.502557011003</v>
      </c>
      <c r="I286" s="83">
        <v>8.190070865492536E-3</v>
      </c>
      <c r="J286" s="83">
        <f t="shared" si="10"/>
        <v>1.449124553868605E-3</v>
      </c>
      <c r="K286" s="83">
        <f>H286/'סכום נכסי הקרן'!$C$42</f>
        <v>2.4371214137302151E-4</v>
      </c>
    </row>
    <row r="287" spans="2:11">
      <c r="B287" s="75" t="s">
        <v>2397</v>
      </c>
      <c r="C287" s="72">
        <v>7028</v>
      </c>
      <c r="D287" s="85" t="s">
        <v>134</v>
      </c>
      <c r="E287" s="94">
        <v>43754</v>
      </c>
      <c r="F287" s="82">
        <v>27147467.160000004</v>
      </c>
      <c r="G287" s="84">
        <v>108.2533</v>
      </c>
      <c r="H287" s="82">
        <v>118095.79478000001</v>
      </c>
      <c r="I287" s="83">
        <v>2.9121698113207545E-3</v>
      </c>
      <c r="J287" s="83">
        <f t="shared" si="10"/>
        <v>1.1323352431295801E-2</v>
      </c>
      <c r="K287" s="83">
        <f>H287/'סכום נכסי הקרן'!$C$42</f>
        <v>1.9043487056963711E-3</v>
      </c>
    </row>
    <row r="288" spans="2:11">
      <c r="B288" s="75" t="s">
        <v>2398</v>
      </c>
      <c r="C288" s="72">
        <v>8416</v>
      </c>
      <c r="D288" s="85" t="s">
        <v>134</v>
      </c>
      <c r="E288" s="94">
        <v>44713</v>
      </c>
      <c r="F288" s="82">
        <v>3136682.6900000004</v>
      </c>
      <c r="G288" s="84">
        <v>104.1722</v>
      </c>
      <c r="H288" s="82">
        <v>13130.655180000002</v>
      </c>
      <c r="I288" s="83">
        <v>7.7563982035928143E-4</v>
      </c>
      <c r="J288" s="83">
        <f t="shared" si="10"/>
        <v>1.2590036464375433E-3</v>
      </c>
      <c r="K288" s="83">
        <f>H288/'סכום נכסי הקרן'!$C$42</f>
        <v>2.1173782050038845E-4</v>
      </c>
    </row>
    <row r="289" spans="2:11">
      <c r="B289" s="75" t="s">
        <v>2399</v>
      </c>
      <c r="C289" s="72">
        <v>5335</v>
      </c>
      <c r="D289" s="85" t="s">
        <v>132</v>
      </c>
      <c r="E289" s="94">
        <v>43306</v>
      </c>
      <c r="F289" s="82">
        <v>15700347.530000003</v>
      </c>
      <c r="G289" s="84">
        <v>143.31720000000001</v>
      </c>
      <c r="H289" s="82">
        <v>83254.804380000016</v>
      </c>
      <c r="I289" s="83">
        <v>1.9207111466666666E-2</v>
      </c>
      <c r="J289" s="83">
        <f t="shared" si="10"/>
        <v>7.9827016139696061E-3</v>
      </c>
      <c r="K289" s="83">
        <f>H289/'סכום נכסי הקרן'!$C$42</f>
        <v>1.3425217998609721E-3</v>
      </c>
    </row>
    <row r="290" spans="2:11">
      <c r="B290" s="75" t="s">
        <v>2400</v>
      </c>
      <c r="C290" s="72">
        <v>8339</v>
      </c>
      <c r="D290" s="85" t="s">
        <v>132</v>
      </c>
      <c r="E290" s="94">
        <v>44539</v>
      </c>
      <c r="F290" s="82">
        <v>2867982.0515570003</v>
      </c>
      <c r="G290" s="84">
        <v>99.307299999999998</v>
      </c>
      <c r="H290" s="82">
        <v>10538.027496941002</v>
      </c>
      <c r="I290" s="83">
        <v>7.0047499251375241E-3</v>
      </c>
      <c r="J290" s="83">
        <f t="shared" si="10"/>
        <v>1.0104153115768455E-3</v>
      </c>
      <c r="K290" s="83">
        <f>H290/'סכום נכסי הקרן'!$C$42</f>
        <v>1.6993051329030874E-4</v>
      </c>
    </row>
    <row r="291" spans="2:11">
      <c r="B291" s="75" t="s">
        <v>2401</v>
      </c>
      <c r="C291" s="72">
        <v>7013</v>
      </c>
      <c r="D291" s="85" t="s">
        <v>134</v>
      </c>
      <c r="E291" s="94">
        <v>43507</v>
      </c>
      <c r="F291" s="82">
        <v>16847221.831586</v>
      </c>
      <c r="G291" s="84">
        <v>96.100399999999993</v>
      </c>
      <c r="H291" s="82">
        <v>65060.509841190011</v>
      </c>
      <c r="I291" s="83">
        <v>1.4031517366613021E-2</v>
      </c>
      <c r="J291" s="83">
        <f t="shared" si="10"/>
        <v>6.238182177985112E-3</v>
      </c>
      <c r="K291" s="83">
        <f>H291/'סכום נכסי הקרן'!$C$42</f>
        <v>1.0491304786832156E-3</v>
      </c>
    </row>
    <row r="292" spans="2:11">
      <c r="B292" s="75" t="s">
        <v>2402</v>
      </c>
      <c r="C292" s="72">
        <v>608312</v>
      </c>
      <c r="D292" s="85" t="s">
        <v>132</v>
      </c>
      <c r="E292" s="94">
        <v>42555</v>
      </c>
      <c r="F292" s="82">
        <v>1203598.9800000002</v>
      </c>
      <c r="G292" s="84">
        <v>100</v>
      </c>
      <c r="H292" s="82">
        <v>4453.3162300000013</v>
      </c>
      <c r="I292" s="83">
        <v>9.2491501780000013E-2</v>
      </c>
      <c r="J292" s="83">
        <f t="shared" si="10"/>
        <v>4.2699631476496476E-4</v>
      </c>
      <c r="K292" s="83">
        <f>H292/'סכום נכסי הקרן'!$C$42</f>
        <v>7.1811761074606692E-5</v>
      </c>
    </row>
    <row r="293" spans="2:11">
      <c r="B293" s="75" t="s">
        <v>2403</v>
      </c>
      <c r="C293" s="72">
        <v>608314</v>
      </c>
      <c r="D293" s="85" t="s">
        <v>132</v>
      </c>
      <c r="E293" s="94">
        <v>42555</v>
      </c>
      <c r="F293" s="82">
        <v>585863.52</v>
      </c>
      <c r="G293" s="84">
        <v>100</v>
      </c>
      <c r="H293" s="82">
        <v>2167.6950200000006</v>
      </c>
      <c r="I293" s="83">
        <v>1.5671099049999998E-2</v>
      </c>
      <c r="J293" s="83">
        <f t="shared" si="10"/>
        <v>2.0784461225525108E-4</v>
      </c>
      <c r="K293" s="83">
        <f>H293/'סכום נכסי הקרן'!$C$42</f>
        <v>3.495507366178098E-5</v>
      </c>
    </row>
    <row r="294" spans="2:11">
      <c r="B294" s="75" t="s">
        <v>2404</v>
      </c>
      <c r="C294" s="72">
        <v>608315</v>
      </c>
      <c r="D294" s="85" t="s">
        <v>132</v>
      </c>
      <c r="E294" s="94">
        <v>42555</v>
      </c>
      <c r="F294" s="82">
        <v>530497.4</v>
      </c>
      <c r="G294" s="84">
        <v>100</v>
      </c>
      <c r="H294" s="82">
        <v>1962.8403900000003</v>
      </c>
      <c r="I294" s="83">
        <v>1.05128204E-3</v>
      </c>
      <c r="J294" s="83">
        <f t="shared" si="10"/>
        <v>1.8820258201197315E-4</v>
      </c>
      <c r="K294" s="83">
        <f>H294/'סכום נכסי הקרן'!$C$42</f>
        <v>3.165169905624865E-5</v>
      </c>
    </row>
    <row r="295" spans="2:11">
      <c r="B295" s="75" t="s">
        <v>2405</v>
      </c>
      <c r="C295" s="72">
        <v>608316</v>
      </c>
      <c r="D295" s="85" t="s">
        <v>132</v>
      </c>
      <c r="E295" s="94">
        <v>42555</v>
      </c>
      <c r="F295" s="82">
        <v>2147985.0900000003</v>
      </c>
      <c r="G295" s="84">
        <v>100</v>
      </c>
      <c r="H295" s="82">
        <v>7947.544820000001</v>
      </c>
      <c r="I295" s="83">
        <v>5.7897142999999997E-4</v>
      </c>
      <c r="J295" s="83">
        <f t="shared" si="10"/>
        <v>7.620326458535339E-4</v>
      </c>
      <c r="K295" s="83">
        <f>H295/'סכום נכסי הקרן'!$C$42</f>
        <v>1.2815779528496858E-4</v>
      </c>
    </row>
    <row r="296" spans="2:11">
      <c r="B296" s="75" t="s">
        <v>2406</v>
      </c>
      <c r="C296" s="72">
        <v>608317</v>
      </c>
      <c r="D296" s="85" t="s">
        <v>132</v>
      </c>
      <c r="E296" s="94">
        <v>42555</v>
      </c>
      <c r="F296" s="82">
        <v>138939.1</v>
      </c>
      <c r="G296" s="84">
        <v>100</v>
      </c>
      <c r="H296" s="82">
        <v>514.07465000000013</v>
      </c>
      <c r="I296" s="83">
        <v>8.2715463599999997E-3</v>
      </c>
      <c r="J296" s="83">
        <f t="shared" si="10"/>
        <v>4.9290903615908069E-5</v>
      </c>
      <c r="K296" s="83">
        <f>H296/'סכום נכסי הקרן'!$C$42</f>
        <v>8.289688859646076E-6</v>
      </c>
    </row>
    <row r="297" spans="2:11">
      <c r="B297" s="75" t="s">
        <v>2407</v>
      </c>
      <c r="C297" s="72">
        <v>8112</v>
      </c>
      <c r="D297" s="85" t="s">
        <v>132</v>
      </c>
      <c r="E297" s="94">
        <v>44440</v>
      </c>
      <c r="F297" s="82">
        <v>3130072.7400000007</v>
      </c>
      <c r="G297" s="84">
        <v>74.700999999999993</v>
      </c>
      <c r="H297" s="82">
        <v>8651.3238699999984</v>
      </c>
      <c r="I297" s="83">
        <v>1.9562954626249998E-3</v>
      </c>
      <c r="J297" s="83">
        <f t="shared" si="10"/>
        <v>8.2951293362972585E-4</v>
      </c>
      <c r="K297" s="83">
        <f>H297/'סכום נכסי הקרן'!$C$42</f>
        <v>1.3950655436195723E-4</v>
      </c>
    </row>
    <row r="298" spans="2:11">
      <c r="B298" s="75" t="s">
        <v>2408</v>
      </c>
      <c r="C298" s="72">
        <v>8317</v>
      </c>
      <c r="D298" s="85" t="s">
        <v>132</v>
      </c>
      <c r="E298" s="94">
        <v>44378</v>
      </c>
      <c r="F298" s="82">
        <v>3010252.8700000006</v>
      </c>
      <c r="G298" s="84">
        <v>115.2396</v>
      </c>
      <c r="H298" s="82">
        <v>12835.312470000003</v>
      </c>
      <c r="I298" s="83">
        <v>6.4736620965591396E-4</v>
      </c>
      <c r="J298" s="83">
        <f t="shared" si="10"/>
        <v>1.2306853680469031E-3</v>
      </c>
      <c r="K298" s="83">
        <f>H298/'סכום נכסי הקרן'!$C$42</f>
        <v>2.0697528421725396E-4</v>
      </c>
    </row>
    <row r="299" spans="2:11">
      <c r="B299" s="75" t="s">
        <v>2409</v>
      </c>
      <c r="C299" s="72">
        <v>9377</v>
      </c>
      <c r="D299" s="85" t="s">
        <v>132</v>
      </c>
      <c r="E299" s="94">
        <v>44502</v>
      </c>
      <c r="F299" s="82">
        <v>6107415.3800000008</v>
      </c>
      <c r="G299" s="84">
        <v>103.0479</v>
      </c>
      <c r="H299" s="82">
        <v>23286.184210000003</v>
      </c>
      <c r="I299" s="83">
        <v>3.4805445883966855E-2</v>
      </c>
      <c r="J299" s="83">
        <f t="shared" si="10"/>
        <v>2.2327439438559948E-3</v>
      </c>
      <c r="K299" s="83">
        <f>H299/'סכום נכסי הקרן'!$C$42</f>
        <v>3.7550037106343082E-4</v>
      </c>
    </row>
    <row r="300" spans="2:11">
      <c r="B300" s="75" t="s">
        <v>2410</v>
      </c>
      <c r="C300" s="72">
        <v>84036</v>
      </c>
      <c r="D300" s="85" t="s">
        <v>132</v>
      </c>
      <c r="E300" s="94">
        <v>44314</v>
      </c>
      <c r="F300" s="82">
        <v>2414662.0500000003</v>
      </c>
      <c r="G300" s="84">
        <v>100</v>
      </c>
      <c r="H300" s="82">
        <v>8934.2495699999999</v>
      </c>
      <c r="I300" s="83">
        <v>4.0966097999999999E-4</v>
      </c>
      <c r="J300" s="83">
        <f t="shared" si="10"/>
        <v>8.5664063465362076E-4</v>
      </c>
      <c r="K300" s="83">
        <f>H300/'סכום נכסי הקרן'!$C$42</f>
        <v>1.4406886067952723E-4</v>
      </c>
    </row>
    <row r="301" spans="2:11">
      <c r="B301" s="75" t="s">
        <v>2411</v>
      </c>
      <c r="C301" s="72">
        <v>5268</v>
      </c>
      <c r="D301" s="85" t="s">
        <v>134</v>
      </c>
      <c r="E301" s="94">
        <v>42185</v>
      </c>
      <c r="F301" s="82">
        <v>11956086.119999999</v>
      </c>
      <c r="G301" s="84">
        <v>126.4318</v>
      </c>
      <c r="H301" s="82">
        <v>60744.831010000016</v>
      </c>
      <c r="I301" s="83">
        <v>3.9035591848450061E-3</v>
      </c>
      <c r="J301" s="83">
        <f t="shared" si="10"/>
        <v>5.8243829188592226E-3</v>
      </c>
      <c r="K301" s="83">
        <f>H301/'סכום נכסי הקרן'!$C$42</f>
        <v>9.795381836172636E-4</v>
      </c>
    </row>
    <row r="302" spans="2:11">
      <c r="B302" s="75" t="s">
        <v>2412</v>
      </c>
      <c r="C302" s="72">
        <v>4022</v>
      </c>
      <c r="D302" s="85" t="s">
        <v>132</v>
      </c>
      <c r="E302" s="94">
        <v>39134</v>
      </c>
      <c r="F302" s="82">
        <v>338203.28000000009</v>
      </c>
      <c r="G302" s="84">
        <v>1E-4</v>
      </c>
      <c r="H302" s="82">
        <v>1.2600000000000003E-3</v>
      </c>
      <c r="I302" s="83">
        <v>0</v>
      </c>
      <c r="J302" s="83">
        <f t="shared" si="10"/>
        <v>1.2081229556066256E-10</v>
      </c>
      <c r="K302" s="83">
        <f>H302/'סכום נכסי הקרן'!$C$42</f>
        <v>2.0318076301085951E-11</v>
      </c>
    </row>
    <row r="303" spans="2:11">
      <c r="B303" s="75" t="s">
        <v>2413</v>
      </c>
      <c r="C303" s="72">
        <v>7043</v>
      </c>
      <c r="D303" s="85" t="s">
        <v>134</v>
      </c>
      <c r="E303" s="94">
        <v>43860</v>
      </c>
      <c r="F303" s="82">
        <v>35829122.46928601</v>
      </c>
      <c r="G303" s="84">
        <v>93.164199999999994</v>
      </c>
      <c r="H303" s="82">
        <v>134137.18969412803</v>
      </c>
      <c r="I303" s="83">
        <v>1.1079971556377058E-2</v>
      </c>
      <c r="J303" s="83">
        <f t="shared" si="10"/>
        <v>1.2861445878574327E-2</v>
      </c>
      <c r="K303" s="83">
        <f>H303/'סכום נכסי הקרן'!$C$42</f>
        <v>2.1630235357289942E-3</v>
      </c>
    </row>
    <row r="304" spans="2:11">
      <c r="B304" s="75" t="s">
        <v>2414</v>
      </c>
      <c r="C304" s="72">
        <v>5304</v>
      </c>
      <c r="D304" s="85" t="s">
        <v>134</v>
      </c>
      <c r="E304" s="94">
        <v>42928</v>
      </c>
      <c r="F304" s="82">
        <v>18978898.092839003</v>
      </c>
      <c r="G304" s="84">
        <v>56.195</v>
      </c>
      <c r="H304" s="82">
        <v>42858.07316384701</v>
      </c>
      <c r="I304" s="83">
        <v>3.5250642897709386E-3</v>
      </c>
      <c r="J304" s="83">
        <f t="shared" si="10"/>
        <v>4.1093509541517336E-3</v>
      </c>
      <c r="K304" s="83">
        <f>H304/'סכום נכסי הקרן'!$C$42</f>
        <v>6.9110603227029172E-4</v>
      </c>
    </row>
    <row r="305" spans="2:11">
      <c r="B305" s="75" t="s">
        <v>2415</v>
      </c>
      <c r="C305" s="72">
        <v>5233</v>
      </c>
      <c r="D305" s="85" t="s">
        <v>132</v>
      </c>
      <c r="E305" s="94">
        <v>40544</v>
      </c>
      <c r="F305" s="82">
        <v>7414011.7500000009</v>
      </c>
      <c r="G305" s="149">
        <v>0</v>
      </c>
      <c r="H305" s="149">
        <v>0</v>
      </c>
      <c r="I305" s="83">
        <v>8.5047411179368822E-3</v>
      </c>
      <c r="J305" s="114">
        <v>0</v>
      </c>
      <c r="K305" s="114">
        <v>0</v>
      </c>
    </row>
    <row r="306" spans="2:11">
      <c r="B306" s="75" t="s">
        <v>2416</v>
      </c>
      <c r="C306" s="72">
        <v>5267</v>
      </c>
      <c r="D306" s="85" t="s">
        <v>134</v>
      </c>
      <c r="E306" s="94">
        <v>42153</v>
      </c>
      <c r="F306" s="82">
        <v>9619543.4400000013</v>
      </c>
      <c r="G306" s="84">
        <v>10.613899999999999</v>
      </c>
      <c r="H306" s="82">
        <v>4102.9235400000007</v>
      </c>
      <c r="I306" s="83">
        <v>1.0688340847734817E-2</v>
      </c>
      <c r="J306" s="83">
        <f>IFERROR(H306/$H$11,0)</f>
        <v>3.9339969156926974E-4</v>
      </c>
      <c r="K306" s="83">
        <f>H306/'סכום נכסי הקרן'!$C$42</f>
        <v>6.6161518685112431E-5</v>
      </c>
    </row>
    <row r="307" spans="2:11">
      <c r="B307" s="75" t="s">
        <v>2417</v>
      </c>
      <c r="C307" s="72">
        <v>5284</v>
      </c>
      <c r="D307" s="85" t="s">
        <v>134</v>
      </c>
      <c r="E307" s="94">
        <v>42531</v>
      </c>
      <c r="F307" s="82">
        <v>20858298.220000003</v>
      </c>
      <c r="G307" s="84">
        <v>43.807499999999997</v>
      </c>
      <c r="H307" s="82">
        <v>36719.039690000005</v>
      </c>
      <c r="I307" s="83">
        <v>1.8516791250000001E-2</v>
      </c>
      <c r="J307" s="83">
        <f>IFERROR(H307/$H$11,0)</f>
        <v>3.5207233934380785E-3</v>
      </c>
      <c r="K307" s="83">
        <f>H307/'סכום נכסי הקרן'!$C$42</f>
        <v>5.9211130962224081E-4</v>
      </c>
    </row>
    <row r="308" spans="2:11">
      <c r="B308" s="75" t="s">
        <v>2418</v>
      </c>
      <c r="C308" s="72">
        <v>85891</v>
      </c>
      <c r="D308" s="85" t="s">
        <v>132</v>
      </c>
      <c r="E308" s="94">
        <v>44395</v>
      </c>
      <c r="F308" s="82">
        <v>30377484.700000003</v>
      </c>
      <c r="G308" s="84">
        <v>100</v>
      </c>
      <c r="H308" s="82">
        <v>112396.69340000002</v>
      </c>
      <c r="I308" s="83">
        <v>1.623376562E-2</v>
      </c>
      <c r="J308" s="83">
        <f>IFERROR(H308/$H$11,0)</f>
        <v>1.0776906780223786E-2</v>
      </c>
      <c r="K308" s="83">
        <f>H308/'סכום נכסי הקרן'!$C$42</f>
        <v>1.8124480892785426E-3</v>
      </c>
    </row>
    <row r="309" spans="2:11">
      <c r="B309" s="75" t="s">
        <v>2419</v>
      </c>
      <c r="C309" s="72">
        <v>7041</v>
      </c>
      <c r="D309" s="85" t="s">
        <v>132</v>
      </c>
      <c r="E309" s="94">
        <v>43516</v>
      </c>
      <c r="F309" s="82">
        <v>16646314.230000002</v>
      </c>
      <c r="G309" s="84">
        <v>82.046400000000006</v>
      </c>
      <c r="H309" s="82">
        <v>50533.495770000009</v>
      </c>
      <c r="I309" s="83">
        <v>1.0849494692E-2</v>
      </c>
      <c r="J309" s="83">
        <f>IFERROR(H309/$H$11,0)</f>
        <v>4.8452917672053425E-3</v>
      </c>
      <c r="K309" s="83">
        <f>H309/'סכום נכסי הקרן'!$C$42</f>
        <v>8.1487573239322545E-4</v>
      </c>
    </row>
    <row r="310" spans="2:11">
      <c r="B310" s="75" t="s">
        <v>2420</v>
      </c>
      <c r="C310" s="72">
        <v>7054</v>
      </c>
      <c r="D310" s="85" t="s">
        <v>132</v>
      </c>
      <c r="E310" s="94">
        <v>43973</v>
      </c>
      <c r="F310" s="82">
        <v>6032783.3200000012</v>
      </c>
      <c r="G310" s="84">
        <v>105.4258</v>
      </c>
      <c r="H310" s="82">
        <v>23532.407300000006</v>
      </c>
      <c r="I310" s="83">
        <v>1.8927003107692308E-2</v>
      </c>
      <c r="J310" s="83">
        <f>IFERROR(H310/$H$11,0)</f>
        <v>2.256352496810709E-3</v>
      </c>
      <c r="K310" s="83">
        <f>H310/'סכום נכסי הקרן'!$C$42</f>
        <v>3.794708310076445E-4</v>
      </c>
    </row>
    <row r="311" spans="2:11">
      <c r="B311" s="75" t="s">
        <v>2421</v>
      </c>
      <c r="C311" s="72">
        <v>7071</v>
      </c>
      <c r="D311" s="85" t="s">
        <v>132</v>
      </c>
      <c r="E311" s="94">
        <v>44055</v>
      </c>
      <c r="F311" s="82">
        <v>8063462.540000001</v>
      </c>
      <c r="G311" s="149">
        <v>0</v>
      </c>
      <c r="H311" s="149">
        <v>0</v>
      </c>
      <c r="I311" s="83">
        <v>2.5037295446153844E-2</v>
      </c>
      <c r="J311" s="114">
        <v>0</v>
      </c>
      <c r="K311" s="114">
        <v>0</v>
      </c>
    </row>
    <row r="312" spans="2:11">
      <c r="B312" s="75" t="s">
        <v>2422</v>
      </c>
      <c r="C312" s="72">
        <v>83111</v>
      </c>
      <c r="D312" s="85" t="s">
        <v>132</v>
      </c>
      <c r="E312" s="94">
        <v>44256</v>
      </c>
      <c r="F312" s="82">
        <v>2780436.9100000006</v>
      </c>
      <c r="G312" s="84">
        <v>100</v>
      </c>
      <c r="H312" s="82">
        <v>10287.61657</v>
      </c>
      <c r="I312" s="83">
        <v>2.76394441E-3</v>
      </c>
      <c r="J312" s="83">
        <f t="shared" ref="J312:J334" si="11">IFERROR(H312/$H$11,0)</f>
        <v>9.864052171981027E-4</v>
      </c>
      <c r="K312" s="83">
        <f>H312/'סכום נכסי הקרן'!$C$42</f>
        <v>1.6589252255998102E-4</v>
      </c>
    </row>
    <row r="313" spans="2:11">
      <c r="B313" s="75" t="s">
        <v>2423</v>
      </c>
      <c r="C313" s="72">
        <v>62179</v>
      </c>
      <c r="D313" s="85" t="s">
        <v>132</v>
      </c>
      <c r="E313" s="94">
        <v>42549</v>
      </c>
      <c r="F313" s="82">
        <v>3928362.1800000006</v>
      </c>
      <c r="G313" s="84">
        <v>100</v>
      </c>
      <c r="H313" s="82">
        <v>14534.940080000002</v>
      </c>
      <c r="I313" s="83">
        <v>2.0055276200000001E-3</v>
      </c>
      <c r="J313" s="83">
        <f t="shared" si="11"/>
        <v>1.3936503784932382E-3</v>
      </c>
      <c r="K313" s="83">
        <f>H313/'סכום נכסי הקרן'!$C$42</f>
        <v>2.3438255680726373E-4</v>
      </c>
    </row>
    <row r="314" spans="2:11">
      <c r="B314" s="75" t="s">
        <v>2424</v>
      </c>
      <c r="C314" s="72">
        <v>6646</v>
      </c>
      <c r="D314" s="85" t="s">
        <v>134</v>
      </c>
      <c r="E314" s="94">
        <v>42947</v>
      </c>
      <c r="F314" s="82">
        <v>24905326.149999999</v>
      </c>
      <c r="G314" s="84">
        <v>79.099999999999994</v>
      </c>
      <c r="H314" s="82">
        <v>79164.904010000027</v>
      </c>
      <c r="I314" s="83">
        <v>1.9432938268792711E-2</v>
      </c>
      <c r="J314" s="83">
        <f t="shared" si="11"/>
        <v>7.5905506200695258E-3</v>
      </c>
      <c r="K314" s="83">
        <f>H314/'סכום נכסי הקרן'!$C$42</f>
        <v>1.2765702857486709E-3</v>
      </c>
    </row>
    <row r="315" spans="2:11">
      <c r="B315" s="75" t="s">
        <v>2425</v>
      </c>
      <c r="C315" s="72">
        <v>621710</v>
      </c>
      <c r="D315" s="85" t="s">
        <v>132</v>
      </c>
      <c r="E315" s="94">
        <v>42549</v>
      </c>
      <c r="F315" s="82">
        <v>4542932.9200000009</v>
      </c>
      <c r="G315" s="84">
        <v>100</v>
      </c>
      <c r="H315" s="82">
        <v>16808.851790000004</v>
      </c>
      <c r="I315" s="83">
        <v>1.4571980800000002E-3</v>
      </c>
      <c r="J315" s="83">
        <f t="shared" si="11"/>
        <v>1.611679341657819E-3</v>
      </c>
      <c r="K315" s="83">
        <f>H315/'סכום נכסי הקרן'!$C$42</f>
        <v>2.7105042317687711E-4</v>
      </c>
    </row>
    <row r="316" spans="2:11">
      <c r="B316" s="75" t="s">
        <v>2426</v>
      </c>
      <c r="C316" s="72">
        <v>5276</v>
      </c>
      <c r="D316" s="85" t="s">
        <v>132</v>
      </c>
      <c r="E316" s="94">
        <v>42423</v>
      </c>
      <c r="F316" s="82">
        <v>16581764.990000002</v>
      </c>
      <c r="G316" s="84">
        <v>99.959500000000006</v>
      </c>
      <c r="H316" s="82">
        <v>61327.682700000012</v>
      </c>
      <c r="I316" s="83">
        <v>2.1066666666666668E-3</v>
      </c>
      <c r="J316" s="83">
        <f t="shared" si="11"/>
        <v>5.8802683558753432E-3</v>
      </c>
      <c r="K316" s="83">
        <f>H316/'סכום נכסי הקרן'!$C$42</f>
        <v>9.8893693370427681E-4</v>
      </c>
    </row>
    <row r="317" spans="2:11">
      <c r="B317" s="75" t="s">
        <v>2427</v>
      </c>
      <c r="C317" s="72">
        <v>6647</v>
      </c>
      <c r="D317" s="85" t="s">
        <v>132</v>
      </c>
      <c r="E317" s="94">
        <v>43454</v>
      </c>
      <c r="F317" s="82">
        <v>34609009.909999996</v>
      </c>
      <c r="G317" s="84">
        <v>126.2908</v>
      </c>
      <c r="H317" s="82">
        <v>161719.58331000005</v>
      </c>
      <c r="I317" s="83">
        <v>2.5233726321739129E-3</v>
      </c>
      <c r="J317" s="83">
        <f t="shared" si="11"/>
        <v>1.5506122299043582E-2</v>
      </c>
      <c r="K317" s="83">
        <f>H317/'סכום נכסי הקרן'!$C$42</f>
        <v>2.6078022484701635E-3</v>
      </c>
    </row>
    <row r="318" spans="2:11">
      <c r="B318" s="75" t="s">
        <v>2428</v>
      </c>
      <c r="C318" s="72">
        <v>8000</v>
      </c>
      <c r="D318" s="85" t="s">
        <v>132</v>
      </c>
      <c r="E318" s="94">
        <v>44228</v>
      </c>
      <c r="F318" s="82">
        <v>17284142.210000001</v>
      </c>
      <c r="G318" s="84">
        <v>103.127</v>
      </c>
      <c r="H318" s="82">
        <v>65951.084160000013</v>
      </c>
      <c r="I318" s="83">
        <v>1.1249414848484849E-3</v>
      </c>
      <c r="J318" s="83">
        <f t="shared" si="11"/>
        <v>6.3235729143524214E-3</v>
      </c>
      <c r="K318" s="83">
        <f>H318/'סכום נכסי הקרן'!$C$42</f>
        <v>1.0634913969065245E-3</v>
      </c>
    </row>
    <row r="319" spans="2:11">
      <c r="B319" s="75" t="s">
        <v>2429</v>
      </c>
      <c r="C319" s="72">
        <v>9618</v>
      </c>
      <c r="D319" s="85" t="s">
        <v>136</v>
      </c>
      <c r="E319" s="94">
        <v>45020</v>
      </c>
      <c r="F319" s="82">
        <v>12222273.329533003</v>
      </c>
      <c r="G319" s="84">
        <v>100.50279999999999</v>
      </c>
      <c r="H319" s="82">
        <v>30116.013290849005</v>
      </c>
      <c r="I319" s="83">
        <v>1.8803497431708647E-2</v>
      </c>
      <c r="J319" s="83">
        <f t="shared" si="11"/>
        <v>2.8876069038118184E-3</v>
      </c>
      <c r="K319" s="83">
        <f>H319/'סכום נכסי הקרן'!$C$42</f>
        <v>4.8563448883173695E-4</v>
      </c>
    </row>
    <row r="320" spans="2:11">
      <c r="B320" s="75" t="s">
        <v>2430</v>
      </c>
      <c r="C320" s="72">
        <v>8312</v>
      </c>
      <c r="D320" s="85" t="s">
        <v>134</v>
      </c>
      <c r="E320" s="94">
        <v>44377</v>
      </c>
      <c r="F320" s="82">
        <v>26936058.290000007</v>
      </c>
      <c r="G320" s="84">
        <v>90.94</v>
      </c>
      <c r="H320" s="82">
        <v>98435.775190000015</v>
      </c>
      <c r="I320" s="83">
        <v>2.4659945254545457E-2</v>
      </c>
      <c r="J320" s="83">
        <f t="shared" si="11"/>
        <v>9.4382952111089005E-3</v>
      </c>
      <c r="K320" s="83">
        <f>H320/'סכום נכסי הקרן'!$C$42</f>
        <v>1.5873218976721931E-3</v>
      </c>
    </row>
    <row r="321" spans="2:11">
      <c r="B321" s="75" t="s">
        <v>2431</v>
      </c>
      <c r="C321" s="72">
        <v>5337</v>
      </c>
      <c r="D321" s="85" t="s">
        <v>132</v>
      </c>
      <c r="E321" s="94">
        <v>42985</v>
      </c>
      <c r="F321" s="82">
        <v>17579346.720000003</v>
      </c>
      <c r="G321" s="84">
        <v>106.3754</v>
      </c>
      <c r="H321" s="82">
        <v>69190.371450000006</v>
      </c>
      <c r="I321" s="83">
        <v>4.1007092333333337E-3</v>
      </c>
      <c r="J321" s="83">
        <f t="shared" si="11"/>
        <v>6.6341647663249424E-3</v>
      </c>
      <c r="K321" s="83">
        <f>H321/'סכום נכסי הקרן'!$C$42</f>
        <v>1.115726386048872E-3</v>
      </c>
    </row>
    <row r="322" spans="2:11">
      <c r="B322" s="75" t="s">
        <v>2432</v>
      </c>
      <c r="C322" s="72">
        <v>5269</v>
      </c>
      <c r="D322" s="85" t="s">
        <v>134</v>
      </c>
      <c r="E322" s="94">
        <v>41730</v>
      </c>
      <c r="F322" s="82">
        <v>10135867.660000002</v>
      </c>
      <c r="G322" s="84">
        <v>93.174700000000001</v>
      </c>
      <c r="H322" s="82">
        <v>37950.972310000012</v>
      </c>
      <c r="I322" s="83">
        <v>2.2184807348717441E-2</v>
      </c>
      <c r="J322" s="83">
        <f t="shared" si="11"/>
        <v>3.6388445107382868E-3</v>
      </c>
      <c r="K322" s="83">
        <f>H322/'סכום נכסי הקרן'!$C$42</f>
        <v>6.1197678658331766E-4</v>
      </c>
    </row>
    <row r="323" spans="2:11">
      <c r="B323" s="75" t="s">
        <v>2433</v>
      </c>
      <c r="C323" s="72">
        <v>7049</v>
      </c>
      <c r="D323" s="85" t="s">
        <v>134</v>
      </c>
      <c r="E323" s="94">
        <v>43922</v>
      </c>
      <c r="F323" s="82">
        <v>8061068.7800000012</v>
      </c>
      <c r="G323" s="84">
        <v>102.45440000000001</v>
      </c>
      <c r="H323" s="82">
        <v>33188.468620000007</v>
      </c>
      <c r="I323" s="83">
        <v>1.6078771666666665E-2</v>
      </c>
      <c r="J323" s="83">
        <f t="shared" si="11"/>
        <v>3.1822024445438213E-3</v>
      </c>
      <c r="K323" s="83">
        <f>H323/'סכום נכסי הקרן'!$C$42</f>
        <v>5.3517923629948952E-4</v>
      </c>
    </row>
    <row r="324" spans="2:11">
      <c r="B324" s="75" t="s">
        <v>2434</v>
      </c>
      <c r="C324" s="72">
        <v>608318</v>
      </c>
      <c r="D324" s="85" t="s">
        <v>132</v>
      </c>
      <c r="E324" s="94">
        <v>42555</v>
      </c>
      <c r="F324" s="82">
        <v>671337.72</v>
      </c>
      <c r="G324" s="84">
        <v>100</v>
      </c>
      <c r="H324" s="82">
        <v>2483.9495600000005</v>
      </c>
      <c r="I324" s="83">
        <v>4.3061330699999999E-3</v>
      </c>
      <c r="J324" s="83">
        <f t="shared" si="11"/>
        <v>2.3816797492102993E-4</v>
      </c>
      <c r="K324" s="83">
        <f>H324/'סכום נכסי הקרן'!$C$42</f>
        <v>4.0054822768356246E-5</v>
      </c>
    </row>
    <row r="325" spans="2:11">
      <c r="B325" s="75" t="s">
        <v>2435</v>
      </c>
      <c r="C325" s="72">
        <v>5227</v>
      </c>
      <c r="D325" s="85" t="s">
        <v>132</v>
      </c>
      <c r="E325" s="94">
        <v>40969</v>
      </c>
      <c r="F325" s="82">
        <v>2408104.1700000004</v>
      </c>
      <c r="G325" s="84">
        <v>49.8812</v>
      </c>
      <c r="H325" s="82">
        <v>4444.4076599999999</v>
      </c>
      <c r="I325" s="83">
        <v>3.0266343825665859E-3</v>
      </c>
      <c r="J325" s="83">
        <f t="shared" si="11"/>
        <v>4.2614213635872424E-4</v>
      </c>
      <c r="K325" s="83">
        <f>H325/'סכום נכסי הקרן'!$C$42</f>
        <v>7.1668106308738768E-5</v>
      </c>
    </row>
    <row r="326" spans="2:11">
      <c r="B326" s="75" t="s">
        <v>2436</v>
      </c>
      <c r="C326" s="72">
        <v>7005</v>
      </c>
      <c r="D326" s="85" t="s">
        <v>132</v>
      </c>
      <c r="E326" s="94">
        <v>43621</v>
      </c>
      <c r="F326" s="82">
        <v>8718086.0900000017</v>
      </c>
      <c r="G326" s="84">
        <v>87.900999999999996</v>
      </c>
      <c r="H326" s="82">
        <v>28354.153950000004</v>
      </c>
      <c r="I326" s="83">
        <v>3.9448353505882354E-3</v>
      </c>
      <c r="J326" s="83">
        <f t="shared" si="11"/>
        <v>2.7186749423650219E-3</v>
      </c>
      <c r="K326" s="83">
        <f>H326/'סכום נכסי הקרן'!$C$42</f>
        <v>4.5722370111812502E-4</v>
      </c>
    </row>
    <row r="327" spans="2:11">
      <c r="B327" s="75" t="s">
        <v>2437</v>
      </c>
      <c r="C327" s="72">
        <v>5286</v>
      </c>
      <c r="D327" s="85" t="s">
        <v>132</v>
      </c>
      <c r="E327" s="94">
        <v>42705</v>
      </c>
      <c r="F327" s="82">
        <v>13269443.380000003</v>
      </c>
      <c r="G327" s="84">
        <v>103.8721</v>
      </c>
      <c r="H327" s="82">
        <v>50998.023150000008</v>
      </c>
      <c r="I327" s="83">
        <v>6.318782552380952E-3</v>
      </c>
      <c r="J327" s="83">
        <f t="shared" si="11"/>
        <v>4.8898319411169134E-3</v>
      </c>
      <c r="K327" s="83">
        <f>H327/'סכום נכסי הקרן'!$C$42</f>
        <v>8.2236644886210129E-4</v>
      </c>
    </row>
    <row r="328" spans="2:11">
      <c r="B328" s="75" t="s">
        <v>2438</v>
      </c>
      <c r="C328" s="72">
        <v>608320</v>
      </c>
      <c r="D328" s="85" t="s">
        <v>132</v>
      </c>
      <c r="E328" s="94">
        <v>42555</v>
      </c>
      <c r="F328" s="82">
        <v>1229358.6600000001</v>
      </c>
      <c r="G328" s="84">
        <v>100</v>
      </c>
      <c r="H328" s="82">
        <v>4548.627050000001</v>
      </c>
      <c r="I328" s="83">
        <v>1.8085758900000001E-3</v>
      </c>
      <c r="J328" s="83">
        <f t="shared" si="11"/>
        <v>4.3613498060303543E-4</v>
      </c>
      <c r="K328" s="83">
        <f>H328/'סכום נכסי הקרן'!$C$42</f>
        <v>7.3348691640542463E-5</v>
      </c>
    </row>
    <row r="329" spans="2:11">
      <c r="B329" s="75" t="s">
        <v>2439</v>
      </c>
      <c r="C329" s="72">
        <v>8273</v>
      </c>
      <c r="D329" s="85" t="s">
        <v>132</v>
      </c>
      <c r="E329" s="94">
        <v>43922</v>
      </c>
      <c r="F329" s="82">
        <v>29037559.930000003</v>
      </c>
      <c r="G329" s="84">
        <v>69.8125</v>
      </c>
      <c r="H329" s="82">
        <v>75005.832160000005</v>
      </c>
      <c r="I329" s="83">
        <v>8.2918326275000006E-3</v>
      </c>
      <c r="J329" s="83">
        <f t="shared" si="11"/>
        <v>7.1917672727677519E-3</v>
      </c>
      <c r="K329" s="83">
        <f>H329/'סכום נכסי הקרן'!$C$42</f>
        <v>1.2095033498835922E-3</v>
      </c>
    </row>
    <row r="330" spans="2:11">
      <c r="B330" s="75" t="s">
        <v>2440</v>
      </c>
      <c r="C330" s="72">
        <v>8321</v>
      </c>
      <c r="D330" s="85" t="s">
        <v>132</v>
      </c>
      <c r="E330" s="94">
        <v>44217</v>
      </c>
      <c r="F330" s="82">
        <v>14226265.640000002</v>
      </c>
      <c r="G330" s="84">
        <v>93.643799999999999</v>
      </c>
      <c r="H330" s="82">
        <v>49291.458240000007</v>
      </c>
      <c r="I330" s="83">
        <v>4.0153504791400001E-2</v>
      </c>
      <c r="J330" s="83">
        <f t="shared" si="11"/>
        <v>4.7262017631007425E-3</v>
      </c>
      <c r="K330" s="83">
        <f>H330/'סכום נכסי הקרן'!$C$42</f>
        <v>7.9484730913659664E-4</v>
      </c>
    </row>
    <row r="331" spans="2:11">
      <c r="B331" s="75" t="s">
        <v>2441</v>
      </c>
      <c r="C331" s="72">
        <v>8509</v>
      </c>
      <c r="D331" s="85" t="s">
        <v>132</v>
      </c>
      <c r="E331" s="94">
        <v>44531</v>
      </c>
      <c r="F331" s="82">
        <v>16904964.899999999</v>
      </c>
      <c r="G331" s="84">
        <v>71.343999999999994</v>
      </c>
      <c r="H331" s="82">
        <v>44624.509189999997</v>
      </c>
      <c r="I331" s="83">
        <v>9.5416974700571425E-3</v>
      </c>
      <c r="J331" s="83">
        <f t="shared" si="11"/>
        <v>4.278721740882366E-3</v>
      </c>
      <c r="K331" s="83">
        <f>H331/'סכום נכסי הקרן'!$C$42</f>
        <v>7.1959062112772303E-4</v>
      </c>
    </row>
    <row r="332" spans="2:11">
      <c r="B332" s="75" t="s">
        <v>2442</v>
      </c>
      <c r="C332" s="72">
        <v>9409</v>
      </c>
      <c r="D332" s="85" t="s">
        <v>132</v>
      </c>
      <c r="E332" s="94">
        <v>44931</v>
      </c>
      <c r="F332" s="82">
        <v>3961326.4200000004</v>
      </c>
      <c r="G332" s="84">
        <v>94.927800000000005</v>
      </c>
      <c r="H332" s="82">
        <v>13913.480070000001</v>
      </c>
      <c r="I332" s="83">
        <v>1.380796375589184E-2</v>
      </c>
      <c r="J332" s="83">
        <f t="shared" si="11"/>
        <v>1.3340630686462125E-3</v>
      </c>
      <c r="K332" s="83">
        <f>H332/'סכום נכסי הקרן'!$C$42</f>
        <v>2.2436122990150686E-4</v>
      </c>
    </row>
    <row r="333" spans="2:11">
      <c r="B333" s="75" t="s">
        <v>2443</v>
      </c>
      <c r="C333" s="72">
        <v>608321</v>
      </c>
      <c r="D333" s="85" t="s">
        <v>132</v>
      </c>
      <c r="E333" s="94">
        <v>42555</v>
      </c>
      <c r="F333" s="82">
        <v>1046611.7400000001</v>
      </c>
      <c r="G333" s="84">
        <v>100</v>
      </c>
      <c r="H333" s="82">
        <v>3872.4634600000004</v>
      </c>
      <c r="I333" s="83">
        <v>1.81897E-3</v>
      </c>
      <c r="J333" s="83">
        <f t="shared" si="11"/>
        <v>3.7130253974395711E-4</v>
      </c>
      <c r="K333" s="83">
        <f>H333/'סכום נכסי הקרן'!$C$42</f>
        <v>6.2445244486862927E-5</v>
      </c>
    </row>
    <row r="334" spans="2:11">
      <c r="B334" s="75" t="s">
        <v>2444</v>
      </c>
      <c r="C334" s="72">
        <v>6658</v>
      </c>
      <c r="D334" s="85" t="s">
        <v>132</v>
      </c>
      <c r="E334" s="94">
        <v>43356</v>
      </c>
      <c r="F334" s="82">
        <v>24390013.070000004</v>
      </c>
      <c r="G334" s="84">
        <v>58.655099999999997</v>
      </c>
      <c r="H334" s="82">
        <v>52932.150270000013</v>
      </c>
      <c r="I334" s="83">
        <v>2.4355060731836065E-2</v>
      </c>
      <c r="J334" s="83">
        <f t="shared" si="11"/>
        <v>5.0752814151433685E-3</v>
      </c>
      <c r="K334" s="83">
        <f>H334/'סכום נכסי הקרן'!$C$42</f>
        <v>8.5355513330667243E-4</v>
      </c>
    </row>
    <row r="335" spans="2:11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</row>
    <row r="336" spans="2:11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</row>
    <row r="337" spans="2:11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</row>
    <row r="338" spans="2:11">
      <c r="B338" s="139" t="s">
        <v>112</v>
      </c>
      <c r="C338" s="130"/>
      <c r="D338" s="130"/>
      <c r="E338" s="130"/>
      <c r="F338" s="130"/>
      <c r="G338" s="130"/>
      <c r="H338" s="130"/>
      <c r="I338" s="130"/>
      <c r="J338" s="130"/>
      <c r="K338" s="130"/>
    </row>
    <row r="339" spans="2:11">
      <c r="B339" s="139" t="s">
        <v>207</v>
      </c>
      <c r="C339" s="130"/>
      <c r="D339" s="130"/>
      <c r="E339" s="130"/>
      <c r="F339" s="130"/>
      <c r="G339" s="130"/>
      <c r="H339" s="130"/>
      <c r="I339" s="130"/>
      <c r="J339" s="130"/>
      <c r="K339" s="130"/>
    </row>
    <row r="340" spans="2:11">
      <c r="B340" s="139" t="s">
        <v>215</v>
      </c>
      <c r="C340" s="130"/>
      <c r="D340" s="130"/>
      <c r="E340" s="130"/>
      <c r="F340" s="130"/>
      <c r="G340" s="130"/>
      <c r="H340" s="130"/>
      <c r="I340" s="130"/>
      <c r="J340" s="130"/>
      <c r="K340" s="130"/>
    </row>
    <row r="341" spans="2:11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</row>
    <row r="342" spans="2:11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</row>
    <row r="343" spans="2:11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</row>
    <row r="344" spans="2:11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</row>
    <row r="345" spans="2:11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</row>
    <row r="346" spans="2:11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</row>
    <row r="347" spans="2:11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</row>
    <row r="348" spans="2:11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</row>
    <row r="349" spans="2:11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</row>
    <row r="350" spans="2:11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</row>
    <row r="351" spans="2:11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</row>
    <row r="352" spans="2:11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</row>
    <row r="353" spans="2:11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</row>
    <row r="354" spans="2:11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</row>
    <row r="355" spans="2:11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</row>
    <row r="356" spans="2:11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</row>
    <row r="357" spans="2:11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</row>
    <row r="358" spans="2:11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</row>
    <row r="359" spans="2:11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</row>
    <row r="360" spans="2:11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</row>
    <row r="361" spans="2:11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</row>
    <row r="362" spans="2:11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</row>
    <row r="363" spans="2:11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</row>
    <row r="364" spans="2:11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</row>
    <row r="365" spans="2:11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</row>
    <row r="366" spans="2:11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</row>
    <row r="367" spans="2:11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</row>
    <row r="368" spans="2:11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</row>
    <row r="369" spans="2:11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</row>
    <row r="370" spans="2:11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</row>
    <row r="371" spans="2:11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</row>
    <row r="372" spans="2:11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</row>
    <row r="373" spans="2:11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</row>
    <row r="374" spans="2:11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</row>
    <row r="375" spans="2:11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</row>
    <row r="376" spans="2:11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</row>
    <row r="377" spans="2:11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</row>
    <row r="378" spans="2:11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</row>
    <row r="379" spans="2:11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</row>
    <row r="380" spans="2:11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</row>
    <row r="381" spans="2:11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</row>
    <row r="382" spans="2:11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</row>
    <row r="383" spans="2:11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</row>
    <row r="384" spans="2:11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</row>
    <row r="385" spans="2:11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</row>
    <row r="386" spans="2:11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</row>
    <row r="387" spans="2:11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</row>
    <row r="388" spans="2:11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</row>
    <row r="389" spans="2:11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</row>
    <row r="390" spans="2:11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</row>
    <row r="391" spans="2:11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</row>
    <row r="392" spans="2:11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</row>
    <row r="393" spans="2:11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</row>
    <row r="394" spans="2:11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</row>
    <row r="395" spans="2:11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</row>
    <row r="396" spans="2:11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</row>
    <row r="397" spans="2:11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</row>
    <row r="398" spans="2:11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</row>
    <row r="399" spans="2:11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</row>
    <row r="400" spans="2:11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</row>
    <row r="401" spans="2:11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</row>
    <row r="402" spans="2:11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</row>
    <row r="403" spans="2:11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</row>
    <row r="404" spans="2:11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</row>
    <row r="405" spans="2:11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</row>
    <row r="406" spans="2:11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</row>
    <row r="407" spans="2:11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</row>
    <row r="408" spans="2:11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</row>
    <row r="409" spans="2:11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</row>
    <row r="410" spans="2:11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</row>
    <row r="411" spans="2:11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</row>
    <row r="412" spans="2:11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</row>
    <row r="413" spans="2:11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</row>
    <row r="414" spans="2:11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</row>
    <row r="415" spans="2:11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</row>
    <row r="416" spans="2:11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</row>
    <row r="417" spans="2:11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</row>
    <row r="418" spans="2:11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</row>
    <row r="419" spans="2:11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</row>
    <row r="420" spans="2:11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</row>
    <row r="421" spans="2:11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</row>
    <row r="422" spans="2:11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</row>
    <row r="423" spans="2:11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</row>
    <row r="424" spans="2:11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</row>
    <row r="425" spans="2:11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</row>
    <row r="426" spans="2:11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</row>
    <row r="427" spans="2:11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</row>
    <row r="428" spans="2:11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</row>
    <row r="429" spans="2:11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</row>
    <row r="430" spans="2:11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</row>
    <row r="431" spans="2:11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</row>
    <row r="432" spans="2:11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</row>
    <row r="433" spans="2:11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</row>
    <row r="434" spans="2:11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</row>
    <row r="435" spans="2:11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</row>
    <row r="436" spans="2:11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</row>
    <row r="437" spans="2:11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</row>
    <row r="438" spans="2:11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</row>
    <row r="439" spans="2:11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</row>
    <row r="440" spans="2:11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</row>
    <row r="441" spans="2:11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</row>
    <row r="442" spans="2:11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</row>
    <row r="443" spans="2:11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</row>
    <row r="444" spans="2:11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</row>
    <row r="445" spans="2:11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</row>
    <row r="446" spans="2:11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</row>
    <row r="447" spans="2:11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</row>
    <row r="448" spans="2:11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</row>
    <row r="449" spans="2:11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</row>
    <row r="450" spans="2:11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</row>
    <row r="451" spans="2:11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</row>
    <row r="452" spans="2:11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</row>
    <row r="453" spans="2:11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</row>
    <row r="454" spans="2:11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</row>
    <row r="455" spans="2:11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</row>
    <row r="456" spans="2:11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</row>
    <row r="457" spans="2:11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</row>
    <row r="458" spans="2:11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</row>
    <row r="459" spans="2:11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</row>
    <row r="460" spans="2:11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</row>
    <row r="461" spans="2:11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</row>
    <row r="462" spans="2:11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</row>
    <row r="463" spans="2:11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</row>
    <row r="464" spans="2:11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</row>
    <row r="465" spans="2:11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</row>
    <row r="466" spans="2:11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</row>
    <row r="467" spans="2:11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</row>
    <row r="468" spans="2:11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</row>
    <row r="469" spans="2:11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</row>
    <row r="470" spans="2:11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</row>
    <row r="471" spans="2:11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</row>
    <row r="472" spans="2:11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</row>
    <row r="473" spans="2:11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</row>
    <row r="474" spans="2:11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</row>
    <row r="475" spans="2:11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</row>
    <row r="476" spans="2:11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</row>
    <row r="477" spans="2:11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</row>
    <row r="478" spans="2:11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</row>
    <row r="479" spans="2:11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</row>
    <row r="480" spans="2:11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</row>
    <row r="481" spans="2:11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</row>
    <row r="482" spans="2:11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</row>
    <row r="483" spans="2:11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</row>
    <row r="484" spans="2:11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</row>
    <row r="485" spans="2:11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</row>
    <row r="486" spans="2:11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</row>
    <row r="487" spans="2:11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</row>
    <row r="488" spans="2:11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</row>
    <row r="489" spans="2:11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</row>
    <row r="490" spans="2:11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</row>
    <row r="491" spans="2:11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</row>
    <row r="492" spans="2:11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</row>
    <row r="493" spans="2:11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</row>
    <row r="494" spans="2:11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</row>
    <row r="495" spans="2:11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</row>
    <row r="496" spans="2:11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</row>
    <row r="497" spans="2:11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</row>
    <row r="498" spans="2:11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</row>
    <row r="499" spans="2:11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</row>
    <row r="500" spans="2:11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</row>
    <row r="501" spans="2:11">
      <c r="C501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autoFilter ref="B11:K523" xr:uid="{00000000-0009-0000-0000-000010000000}"/>
  <mergeCells count="2">
    <mergeCell ref="B6:K6"/>
    <mergeCell ref="B7:K7"/>
  </mergeCells>
  <phoneticPr fontId="3" type="noConversion"/>
  <dataValidations count="1">
    <dataValidation allowBlank="1" showInputMessage="1" showErrorMessage="1" sqref="A1:A1048576 B503:K1048576 B1:B340 C5:C340 B342:K501 D1:K340 L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8.42578125" style="2" bestFit="1" customWidth="1"/>
    <col min="4" max="4" width="18.140625" style="2" bestFit="1" customWidth="1"/>
    <col min="5" max="5" width="12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5" t="s">
        <v>146</v>
      </c>
      <c r="C1" s="66" t="s" vm="1">
        <v>233</v>
      </c>
    </row>
    <row r="2" spans="2:12">
      <c r="B2" s="45" t="s">
        <v>145</v>
      </c>
      <c r="C2" s="66" t="s">
        <v>234</v>
      </c>
    </row>
    <row r="3" spans="2:12">
      <c r="B3" s="45" t="s">
        <v>147</v>
      </c>
      <c r="C3" s="66" t="s">
        <v>235</v>
      </c>
    </row>
    <row r="4" spans="2:12">
      <c r="B4" s="45" t="s">
        <v>148</v>
      </c>
      <c r="C4" s="66">
        <v>2102</v>
      </c>
    </row>
    <row r="6" spans="2:12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2:12" ht="26.25" customHeight="1">
      <c r="B7" s="190" t="s">
        <v>99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2:12" s="3" customFormat="1" ht="78.75">
      <c r="B8" s="21" t="s">
        <v>116</v>
      </c>
      <c r="C8" s="29" t="s">
        <v>46</v>
      </c>
      <c r="D8" s="29" t="s">
        <v>65</v>
      </c>
      <c r="E8" s="29" t="s">
        <v>103</v>
      </c>
      <c r="F8" s="29" t="s">
        <v>104</v>
      </c>
      <c r="G8" s="29" t="s">
        <v>209</v>
      </c>
      <c r="H8" s="29" t="s">
        <v>208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49</v>
      </c>
      <c r="C11" s="72"/>
      <c r="D11" s="72"/>
      <c r="E11" s="72"/>
      <c r="F11" s="72"/>
      <c r="G11" s="82"/>
      <c r="H11" s="84"/>
      <c r="I11" s="82">
        <v>58.466653847000025</v>
      </c>
      <c r="J11" s="72"/>
      <c r="K11" s="83">
        <f>IFERROR(I11/$I$11,0)</f>
        <v>1</v>
      </c>
      <c r="L11" s="83">
        <f>I11/'סכום נכסי הקרן'!$C$42</f>
        <v>9.4280153486708471E-7</v>
      </c>
    </row>
    <row r="12" spans="2:12" ht="21" customHeight="1">
      <c r="B12" s="92" t="s">
        <v>2445</v>
      </c>
      <c r="C12" s="72"/>
      <c r="D12" s="72"/>
      <c r="E12" s="72"/>
      <c r="F12" s="72"/>
      <c r="G12" s="82"/>
      <c r="H12" s="84"/>
      <c r="I12" s="82">
        <v>24.435533847000006</v>
      </c>
      <c r="J12" s="72"/>
      <c r="K12" s="83">
        <f t="shared" ref="K12:K18" si="0">IFERROR(I12/$I$11,0)</f>
        <v>0.41793966712965591</v>
      </c>
      <c r="L12" s="83">
        <f>I12/'סכום נכסי הקרן'!$C$42</f>
        <v>3.9403415965167802E-7</v>
      </c>
    </row>
    <row r="13" spans="2:12">
      <c r="B13" s="71" t="s">
        <v>2446</v>
      </c>
      <c r="C13" s="72">
        <v>8944</v>
      </c>
      <c r="D13" s="85" t="s">
        <v>473</v>
      </c>
      <c r="E13" s="85" t="s">
        <v>133</v>
      </c>
      <c r="F13" s="94">
        <v>44607</v>
      </c>
      <c r="G13" s="82">
        <v>395969.67430000007</v>
      </c>
      <c r="H13" s="84">
        <v>6.1585999999999999</v>
      </c>
      <c r="I13" s="82">
        <v>24.386188361000006</v>
      </c>
      <c r="J13" s="83">
        <v>2.377148397883689E-3</v>
      </c>
      <c r="K13" s="83">
        <f t="shared" si="0"/>
        <v>0.41709567345543042</v>
      </c>
      <c r="L13" s="83">
        <f>I13/'סכום נכסי הקרן'!$C$42</f>
        <v>3.9323844112020012E-7</v>
      </c>
    </row>
    <row r="14" spans="2:12">
      <c r="B14" s="71" t="s">
        <v>2447</v>
      </c>
      <c r="C14" s="72" t="s">
        <v>2448</v>
      </c>
      <c r="D14" s="85" t="s">
        <v>1073</v>
      </c>
      <c r="E14" s="85" t="s">
        <v>133</v>
      </c>
      <c r="F14" s="94">
        <v>44628</v>
      </c>
      <c r="G14" s="82">
        <v>702526.8415000001</v>
      </c>
      <c r="H14" s="84">
        <v>1E-4</v>
      </c>
      <c r="I14" s="82">
        <v>7.0252699999999999E-4</v>
      </c>
      <c r="J14" s="83">
        <v>7.7238485784203396E-3</v>
      </c>
      <c r="K14" s="83">
        <f t="shared" si="0"/>
        <v>1.2015857822792903E-5</v>
      </c>
      <c r="L14" s="83">
        <f>I14/'סכום נכסי הקרן'!$C$42</f>
        <v>1.1328569198073814E-11</v>
      </c>
    </row>
    <row r="15" spans="2:12">
      <c r="B15" s="71" t="s">
        <v>2449</v>
      </c>
      <c r="C15" s="72">
        <v>8731</v>
      </c>
      <c r="D15" s="85" t="s">
        <v>156</v>
      </c>
      <c r="E15" s="85" t="s">
        <v>133</v>
      </c>
      <c r="F15" s="94">
        <v>44537</v>
      </c>
      <c r="G15" s="82">
        <v>84303.220980000013</v>
      </c>
      <c r="H15" s="84">
        <v>5.7700000000000001E-2</v>
      </c>
      <c r="I15" s="82">
        <v>4.8642959E-2</v>
      </c>
      <c r="J15" s="83">
        <v>1.2883809136793319E-2</v>
      </c>
      <c r="K15" s="83">
        <f t="shared" si="0"/>
        <v>8.3197781640270685E-4</v>
      </c>
      <c r="L15" s="83">
        <f>I15/'סכום נכסי הקרן'!$C$42</f>
        <v>7.8438996227983751E-10</v>
      </c>
    </row>
    <row r="16" spans="2:12">
      <c r="B16" s="92" t="s">
        <v>202</v>
      </c>
      <c r="C16" s="72"/>
      <c r="D16" s="72"/>
      <c r="E16" s="72"/>
      <c r="F16" s="72"/>
      <c r="G16" s="82"/>
      <c r="H16" s="84"/>
      <c r="I16" s="82">
        <v>34.031120000000008</v>
      </c>
      <c r="J16" s="72"/>
      <c r="K16" s="83">
        <f t="shared" si="0"/>
        <v>0.58206033287034398</v>
      </c>
      <c r="L16" s="83">
        <f>I16/'סכום נכסי הקרן'!$C$42</f>
        <v>5.4876737521540648E-7</v>
      </c>
    </row>
    <row r="17" spans="2:12">
      <c r="B17" s="71" t="s">
        <v>2450</v>
      </c>
      <c r="C17" s="72" t="s">
        <v>2451</v>
      </c>
      <c r="D17" s="85" t="s">
        <v>691</v>
      </c>
      <c r="E17" s="85" t="s">
        <v>132</v>
      </c>
      <c r="F17" s="150">
        <v>43375</v>
      </c>
      <c r="G17" s="82">
        <v>250.00000000000003</v>
      </c>
      <c r="H17" s="145">
        <v>0</v>
      </c>
      <c r="I17" s="151">
        <v>0</v>
      </c>
      <c r="J17" s="142">
        <v>0</v>
      </c>
      <c r="K17" s="142">
        <f t="shared" si="0"/>
        <v>0</v>
      </c>
      <c r="L17" s="142">
        <f>I17/'סכום נכסי הקרן'!$C$42</f>
        <v>0</v>
      </c>
    </row>
    <row r="18" spans="2:12">
      <c r="B18" s="71" t="s">
        <v>2452</v>
      </c>
      <c r="C18" s="72">
        <v>9122</v>
      </c>
      <c r="D18" s="85" t="s">
        <v>1166</v>
      </c>
      <c r="E18" s="85" t="s">
        <v>132</v>
      </c>
      <c r="F18" s="94">
        <v>44742</v>
      </c>
      <c r="G18" s="82">
        <v>55240.820000000007</v>
      </c>
      <c r="H18" s="84">
        <v>16.649999999999999</v>
      </c>
      <c r="I18" s="82">
        <v>34.031120000000008</v>
      </c>
      <c r="J18" s="83">
        <v>6.640837190848313E-3</v>
      </c>
      <c r="K18" s="83">
        <f t="shared" si="0"/>
        <v>0.58206033287034398</v>
      </c>
      <c r="L18" s="83">
        <f>I18/'סכום נכסי הקרן'!$C$42</f>
        <v>5.4876737521540648E-7</v>
      </c>
    </row>
    <row r="19" spans="2:12">
      <c r="B19" s="88"/>
      <c r="C19" s="72"/>
      <c r="D19" s="72"/>
      <c r="E19" s="72"/>
      <c r="F19" s="72"/>
      <c r="G19" s="82"/>
      <c r="H19" s="84"/>
      <c r="I19" s="72"/>
      <c r="J19" s="72"/>
      <c r="K19" s="83"/>
      <c r="L19" s="72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4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4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4"/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</row>
    <row r="441" spans="2:12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</row>
    <row r="442" spans="2:12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</row>
    <row r="443" spans="2:12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</row>
    <row r="444" spans="2:12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</row>
    <row r="445" spans="2:12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</row>
    <row r="446" spans="2:12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</row>
    <row r="447" spans="2:12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</row>
    <row r="448" spans="2:12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</row>
    <row r="449" spans="2:12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</row>
    <row r="450" spans="2:12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</row>
    <row r="451" spans="2:12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</row>
    <row r="452" spans="2:12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</row>
    <row r="453" spans="2:12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</row>
    <row r="454" spans="2:12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</row>
    <row r="455" spans="2:12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</row>
    <row r="456" spans="2:12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</row>
    <row r="457" spans="2:12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</row>
    <row r="458" spans="2:12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</row>
    <row r="459" spans="2:12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</row>
    <row r="460" spans="2:12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</row>
    <row r="461" spans="2:12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</row>
    <row r="462" spans="2:12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</row>
    <row r="463" spans="2:12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</row>
    <row r="464" spans="2:12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</row>
    <row r="465" spans="2:12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</row>
    <row r="466" spans="2:12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</row>
    <row r="467" spans="2:12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</row>
    <row r="468" spans="2:12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</row>
    <row r="469" spans="2:12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</row>
    <row r="470" spans="2:12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</row>
    <row r="471" spans="2:12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</row>
    <row r="472" spans="2:12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</row>
    <row r="473" spans="2:12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</row>
    <row r="474" spans="2:12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</row>
    <row r="475" spans="2:12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</row>
    <row r="476" spans="2:12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</row>
    <row r="477" spans="2:12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</row>
    <row r="478" spans="2:12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</row>
    <row r="479" spans="2:12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</row>
    <row r="480" spans="2:12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</row>
    <row r="481" spans="2:12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</row>
    <row r="482" spans="2:12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</row>
    <row r="483" spans="2:12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</row>
    <row r="484" spans="2:12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</row>
    <row r="485" spans="2:12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</row>
    <row r="486" spans="2:12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</row>
    <row r="487" spans="2:12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</row>
    <row r="488" spans="2:12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</row>
    <row r="489" spans="2:12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</row>
    <row r="490" spans="2:12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</row>
    <row r="491" spans="2:12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</row>
    <row r="492" spans="2:12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</row>
    <row r="493" spans="2:12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</row>
    <row r="494" spans="2:12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</row>
    <row r="495" spans="2:12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</row>
    <row r="496" spans="2:12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</row>
    <row r="497" spans="2:12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</row>
    <row r="498" spans="2:12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</row>
    <row r="499" spans="2:12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</row>
    <row r="500" spans="2:12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</row>
    <row r="501" spans="2:12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</row>
    <row r="502" spans="2:12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</row>
    <row r="503" spans="2:12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</row>
    <row r="504" spans="2:12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</row>
    <row r="505" spans="2:12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</row>
    <row r="506" spans="2:12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</row>
    <row r="507" spans="2:12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</row>
    <row r="508" spans="2:12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</row>
    <row r="509" spans="2:12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</row>
    <row r="510" spans="2:12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</row>
    <row r="511" spans="2:12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</row>
    <row r="512" spans="2:12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  <c r="L512" s="130"/>
    </row>
    <row r="513" spans="2:12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  <c r="L513" s="130"/>
    </row>
    <row r="514" spans="2:12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  <c r="L514" s="130"/>
    </row>
    <row r="515" spans="2:12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  <c r="L515" s="130"/>
    </row>
    <row r="516" spans="2:12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  <c r="L516" s="130"/>
    </row>
    <row r="517" spans="2:12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  <c r="L517" s="130"/>
    </row>
    <row r="518" spans="2:12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  <c r="L518" s="130"/>
    </row>
    <row r="519" spans="2:12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  <c r="L519" s="130"/>
    </row>
    <row r="520" spans="2:12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  <c r="L520" s="130"/>
    </row>
    <row r="521" spans="2:12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  <c r="L521" s="130"/>
    </row>
    <row r="522" spans="2:12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  <c r="L522" s="130"/>
    </row>
    <row r="523" spans="2:12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  <c r="L523" s="130"/>
    </row>
    <row r="524" spans="2:12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  <c r="L524" s="130"/>
    </row>
    <row r="525" spans="2:12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  <c r="L525" s="130"/>
    </row>
    <row r="526" spans="2:12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  <c r="L526" s="130"/>
    </row>
    <row r="527" spans="2:12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  <c r="L527" s="130"/>
    </row>
    <row r="528" spans="2:12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  <c r="L528" s="130"/>
    </row>
    <row r="529" spans="2:12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  <c r="L529" s="130"/>
    </row>
    <row r="530" spans="2:12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  <c r="L530" s="130"/>
    </row>
    <row r="531" spans="2:12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  <c r="L531" s="130"/>
    </row>
    <row r="532" spans="2:12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  <c r="L532" s="130"/>
    </row>
    <row r="533" spans="2:12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  <c r="L533" s="130"/>
    </row>
    <row r="534" spans="2:12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  <c r="L534" s="130"/>
    </row>
    <row r="535" spans="2:12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  <c r="L535" s="130"/>
    </row>
    <row r="536" spans="2:12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  <c r="L536" s="130"/>
    </row>
    <row r="537" spans="2:12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  <c r="L537" s="130"/>
    </row>
    <row r="538" spans="2:12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  <c r="L538" s="130"/>
    </row>
    <row r="539" spans="2:12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</row>
    <row r="540" spans="2:12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  <c r="L540" s="130"/>
    </row>
    <row r="541" spans="2:12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</row>
    <row r="542" spans="2:12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  <c r="L542" s="130"/>
    </row>
    <row r="543" spans="2:12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  <c r="L543" s="130"/>
    </row>
    <row r="544" spans="2:12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  <c r="L544" s="130"/>
    </row>
    <row r="545" spans="2:12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  <c r="L545" s="130"/>
    </row>
    <row r="546" spans="2:12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  <c r="L546" s="130"/>
    </row>
    <row r="547" spans="2:12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  <c r="L547" s="130"/>
    </row>
    <row r="548" spans="2:12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  <c r="L548" s="130"/>
    </row>
    <row r="549" spans="2:12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  <c r="L549" s="130"/>
    </row>
    <row r="550" spans="2:12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  <c r="L550" s="130"/>
    </row>
    <row r="551" spans="2:12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  <c r="L551" s="130"/>
    </row>
    <row r="552" spans="2:12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  <c r="L552" s="130"/>
    </row>
    <row r="553" spans="2:12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  <c r="L553" s="130"/>
    </row>
    <row r="554" spans="2:12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  <c r="L554" s="130"/>
    </row>
    <row r="555" spans="2:12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  <c r="L555" s="130"/>
    </row>
    <row r="556" spans="2:12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  <c r="L556" s="130"/>
    </row>
    <row r="557" spans="2:12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  <c r="L557" s="130"/>
    </row>
    <row r="558" spans="2:12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  <c r="L558" s="130"/>
    </row>
    <row r="559" spans="2:12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  <c r="L559" s="130"/>
    </row>
    <row r="560" spans="2:12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  <c r="L560" s="130"/>
    </row>
    <row r="561" spans="2:12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  <c r="L561" s="130"/>
    </row>
    <row r="562" spans="2:12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  <c r="L562" s="130"/>
    </row>
    <row r="563" spans="2:12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  <c r="L563" s="130"/>
    </row>
    <row r="564" spans="2:12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  <c r="L564" s="130"/>
    </row>
    <row r="565" spans="2:12">
      <c r="B565" s="129"/>
      <c r="C565" s="130"/>
      <c r="D565" s="130"/>
      <c r="E565" s="130"/>
      <c r="F565" s="130"/>
      <c r="G565" s="130"/>
      <c r="H565" s="130"/>
      <c r="I565" s="130"/>
      <c r="J565" s="130"/>
      <c r="K565" s="130"/>
      <c r="L565" s="130"/>
    </row>
    <row r="566" spans="2:12">
      <c r="B566" s="129"/>
      <c r="C566" s="130"/>
      <c r="D566" s="130"/>
      <c r="E566" s="130"/>
      <c r="F566" s="130"/>
      <c r="G566" s="130"/>
      <c r="H566" s="130"/>
      <c r="I566" s="130"/>
      <c r="J566" s="130"/>
      <c r="K566" s="130"/>
      <c r="L566" s="130"/>
    </row>
    <row r="567" spans="2:12">
      <c r="B567" s="129"/>
      <c r="C567" s="130"/>
      <c r="D567" s="130"/>
      <c r="E567" s="130"/>
      <c r="F567" s="130"/>
      <c r="G567" s="130"/>
      <c r="H567" s="130"/>
      <c r="I567" s="130"/>
      <c r="J567" s="130"/>
      <c r="K567" s="130"/>
      <c r="L567" s="130"/>
    </row>
    <row r="568" spans="2:12">
      <c r="B568" s="129"/>
      <c r="C568" s="130"/>
      <c r="D568" s="130"/>
      <c r="E568" s="130"/>
      <c r="F568" s="130"/>
      <c r="G568" s="130"/>
      <c r="H568" s="130"/>
      <c r="I568" s="130"/>
      <c r="J568" s="130"/>
      <c r="K568" s="130"/>
      <c r="L568" s="130"/>
    </row>
    <row r="569" spans="2:12">
      <c r="B569" s="129"/>
      <c r="C569" s="130"/>
      <c r="D569" s="130"/>
      <c r="E569" s="130"/>
      <c r="F569" s="130"/>
      <c r="G569" s="130"/>
      <c r="H569" s="130"/>
      <c r="I569" s="130"/>
      <c r="J569" s="130"/>
      <c r="K569" s="130"/>
      <c r="L569" s="130"/>
    </row>
    <row r="570" spans="2:12">
      <c r="B570" s="129"/>
      <c r="C570" s="130"/>
      <c r="D570" s="130"/>
      <c r="E570" s="130"/>
      <c r="F570" s="130"/>
      <c r="G570" s="130"/>
      <c r="H570" s="130"/>
      <c r="I570" s="130"/>
      <c r="J570" s="130"/>
      <c r="K570" s="130"/>
      <c r="L570" s="130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35" style="2" bestFit="1" customWidth="1"/>
    <col min="3" max="3" width="33.42578125" style="2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5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9.85546875" style="1" bestFit="1" customWidth="1"/>
    <col min="12" max="12" width="11.5703125" style="1" customWidth="1"/>
    <col min="13" max="16384" width="9.140625" style="1"/>
  </cols>
  <sheetData>
    <row r="1" spans="2:12">
      <c r="B1" s="45" t="s">
        <v>146</v>
      </c>
      <c r="C1" s="66" t="s" vm="1">
        <v>233</v>
      </c>
    </row>
    <row r="2" spans="2:12">
      <c r="B2" s="45" t="s">
        <v>145</v>
      </c>
      <c r="C2" s="66" t="s">
        <v>234</v>
      </c>
    </row>
    <row r="3" spans="2:12">
      <c r="B3" s="45" t="s">
        <v>147</v>
      </c>
      <c r="C3" s="66" t="s">
        <v>235</v>
      </c>
    </row>
    <row r="4" spans="2:12">
      <c r="B4" s="45" t="s">
        <v>148</v>
      </c>
      <c r="C4" s="66">
        <v>2102</v>
      </c>
    </row>
    <row r="6" spans="2:12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2:12" ht="26.25" customHeight="1">
      <c r="B7" s="190" t="s">
        <v>100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2:12" s="3" customFormat="1" ht="63">
      <c r="B8" s="21" t="s">
        <v>116</v>
      </c>
      <c r="C8" s="29" t="s">
        <v>46</v>
      </c>
      <c r="D8" s="29" t="s">
        <v>65</v>
      </c>
      <c r="E8" s="29" t="s">
        <v>103</v>
      </c>
      <c r="F8" s="29" t="s">
        <v>104</v>
      </c>
      <c r="G8" s="29" t="s">
        <v>209</v>
      </c>
      <c r="H8" s="29" t="s">
        <v>208</v>
      </c>
      <c r="I8" s="29" t="s">
        <v>111</v>
      </c>
      <c r="J8" s="29" t="s">
        <v>59</v>
      </c>
      <c r="K8" s="29" t="s">
        <v>149</v>
      </c>
      <c r="L8" s="30" t="s">
        <v>151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88" t="s">
        <v>51</v>
      </c>
      <c r="C11" s="72"/>
      <c r="D11" s="72"/>
      <c r="E11" s="72"/>
      <c r="F11" s="72"/>
      <c r="G11" s="82"/>
      <c r="H11" s="84"/>
      <c r="I11" s="82">
        <v>-181.59596520099993</v>
      </c>
      <c r="J11" s="72"/>
      <c r="K11" s="83">
        <f>IFERROR(I11/$I$11,0)</f>
        <v>1</v>
      </c>
      <c r="L11" s="83">
        <f>I11/'סכום נכסי הקרן'!$C$42</f>
        <v>-2.9283179975581468E-6</v>
      </c>
    </row>
    <row r="12" spans="2:12" ht="19.5" customHeight="1">
      <c r="B12" s="92" t="s">
        <v>204</v>
      </c>
      <c r="C12" s="72"/>
      <c r="D12" s="72"/>
      <c r="E12" s="72"/>
      <c r="F12" s="72"/>
      <c r="G12" s="82"/>
      <c r="H12" s="84"/>
      <c r="I12" s="82">
        <v>-181.59596520099993</v>
      </c>
      <c r="J12" s="72"/>
      <c r="K12" s="83">
        <f t="shared" ref="K12:K17" si="0">IFERROR(I12/$I$11,0)</f>
        <v>1</v>
      </c>
      <c r="L12" s="83">
        <f>I12/'סכום נכסי הקרן'!$C$42</f>
        <v>-2.9283179975581468E-6</v>
      </c>
    </row>
    <row r="13" spans="2:12">
      <c r="B13" s="71" t="s">
        <v>2453</v>
      </c>
      <c r="C13" s="72"/>
      <c r="D13" s="72"/>
      <c r="E13" s="72"/>
      <c r="F13" s="72"/>
      <c r="G13" s="82"/>
      <c r="H13" s="84"/>
      <c r="I13" s="82">
        <v>-181.59596520099993</v>
      </c>
      <c r="J13" s="72"/>
      <c r="K13" s="83">
        <f t="shared" si="0"/>
        <v>1</v>
      </c>
      <c r="L13" s="83">
        <f>I13/'סכום נכסי הקרן'!$C$42</f>
        <v>-2.9283179975581468E-6</v>
      </c>
    </row>
    <row r="14" spans="2:12">
      <c r="B14" s="75" t="s">
        <v>2454</v>
      </c>
      <c r="C14" s="72" t="s">
        <v>2455</v>
      </c>
      <c r="D14" s="85" t="s">
        <v>506</v>
      </c>
      <c r="E14" s="85" t="s">
        <v>132</v>
      </c>
      <c r="F14" s="94">
        <v>45048</v>
      </c>
      <c r="G14" s="82">
        <v>-12700794.880500002</v>
      </c>
      <c r="H14" s="84">
        <v>1.4449000000000001</v>
      </c>
      <c r="I14" s="82">
        <v>-183.51378522800002</v>
      </c>
      <c r="J14" s="72"/>
      <c r="K14" s="83">
        <f t="shared" si="0"/>
        <v>1.0105609176111228</v>
      </c>
      <c r="L14" s="83">
        <f>I14/'סכום נכסי הקרן'!$C$42</f>
        <v>-2.9592437226695266E-6</v>
      </c>
    </row>
    <row r="15" spans="2:12">
      <c r="B15" s="75" t="s">
        <v>2456</v>
      </c>
      <c r="C15" s="72" t="s">
        <v>2457</v>
      </c>
      <c r="D15" s="85" t="s">
        <v>506</v>
      </c>
      <c r="E15" s="85" t="s">
        <v>132</v>
      </c>
      <c r="F15" s="94">
        <v>45076</v>
      </c>
      <c r="G15" s="82">
        <v>-59270376.109000005</v>
      </c>
      <c r="H15" s="84">
        <v>1.0383</v>
      </c>
      <c r="I15" s="82">
        <v>-615.40431514000011</v>
      </c>
      <c r="J15" s="72"/>
      <c r="K15" s="83">
        <f t="shared" si="0"/>
        <v>3.3888655756136341</v>
      </c>
      <c r="L15" s="83">
        <f>I15/'סכום נכסי הקרן'!$C$42</f>
        <v>-9.9236760563746528E-6</v>
      </c>
    </row>
    <row r="16" spans="2:12" s="6" customFormat="1">
      <c r="B16" s="75" t="s">
        <v>2458</v>
      </c>
      <c r="C16" s="72" t="s">
        <v>2459</v>
      </c>
      <c r="D16" s="85" t="s">
        <v>506</v>
      </c>
      <c r="E16" s="85" t="s">
        <v>132</v>
      </c>
      <c r="F16" s="94">
        <v>45048</v>
      </c>
      <c r="G16" s="82">
        <v>12700794.880500002</v>
      </c>
      <c r="H16" s="84">
        <v>0.1817</v>
      </c>
      <c r="I16" s="82">
        <v>23.077344298000003</v>
      </c>
      <c r="J16" s="72"/>
      <c r="K16" s="83">
        <f t="shared" si="0"/>
        <v>-0.12708071058988998</v>
      </c>
      <c r="L16" s="83">
        <f>I16/'סכום נכסי הקרן'!$C$42</f>
        <v>3.7213273196285299E-7</v>
      </c>
    </row>
    <row r="17" spans="2:12" s="6" customFormat="1">
      <c r="B17" s="75" t="s">
        <v>2460</v>
      </c>
      <c r="C17" s="72" t="s">
        <v>2461</v>
      </c>
      <c r="D17" s="85" t="s">
        <v>506</v>
      </c>
      <c r="E17" s="85" t="s">
        <v>132</v>
      </c>
      <c r="F17" s="94">
        <v>45076</v>
      </c>
      <c r="G17" s="82">
        <v>59270376.109000005</v>
      </c>
      <c r="H17" s="84">
        <v>1.0025999999999999</v>
      </c>
      <c r="I17" s="82">
        <v>594.2447908690001</v>
      </c>
      <c r="J17" s="72"/>
      <c r="K17" s="83">
        <f t="shared" si="0"/>
        <v>-3.2723457826348668</v>
      </c>
      <c r="L17" s="83">
        <f>I17/'סכום נכסי הקרן'!$C$42</f>
        <v>9.5824690495231792E-6</v>
      </c>
    </row>
    <row r="18" spans="2:12" s="6" customFormat="1">
      <c r="B18" s="71"/>
      <c r="C18" s="72"/>
      <c r="D18" s="72"/>
      <c r="E18" s="72"/>
      <c r="F18" s="72"/>
      <c r="G18" s="82"/>
      <c r="H18" s="84"/>
      <c r="I18" s="72"/>
      <c r="J18" s="72"/>
      <c r="K18" s="83"/>
      <c r="L18" s="72"/>
    </row>
    <row r="19" spans="2:12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2:12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2:12">
      <c r="B21" s="139" t="s">
        <v>224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2:12">
      <c r="B22" s="139" t="s">
        <v>112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139" t="s">
        <v>207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9" t="s">
        <v>215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</row>
    <row r="441" spans="2:12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</row>
    <row r="442" spans="2:12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</row>
    <row r="443" spans="2:12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</row>
    <row r="444" spans="2:12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</row>
    <row r="445" spans="2:12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</row>
    <row r="446" spans="2:12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</row>
    <row r="447" spans="2:12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</row>
    <row r="448" spans="2:12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</row>
    <row r="449" spans="2:12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</row>
    <row r="450" spans="2:12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</row>
    <row r="451" spans="2:12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</row>
    <row r="452" spans="2:12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</row>
    <row r="453" spans="2:12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</row>
    <row r="454" spans="2:12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</row>
    <row r="455" spans="2:12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</row>
    <row r="456" spans="2:12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</row>
    <row r="457" spans="2:12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</row>
    <row r="458" spans="2:12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</row>
    <row r="459" spans="2:12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</row>
    <row r="460" spans="2:12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</row>
    <row r="461" spans="2:12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</row>
    <row r="462" spans="2:12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</row>
    <row r="463" spans="2:12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</row>
    <row r="464" spans="2:12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</row>
    <row r="465" spans="2:12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</row>
    <row r="466" spans="2:12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</row>
    <row r="467" spans="2:12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</row>
    <row r="468" spans="2:12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</row>
    <row r="469" spans="2:12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</row>
    <row r="470" spans="2:12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</row>
    <row r="471" spans="2:12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</row>
    <row r="472" spans="2:12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</row>
    <row r="473" spans="2:12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</row>
    <row r="474" spans="2:12">
      <c r="B474" s="129"/>
      <c r="C474" s="129"/>
      <c r="D474" s="129"/>
      <c r="E474" s="130"/>
      <c r="F474" s="130"/>
      <c r="G474" s="130"/>
      <c r="H474" s="130"/>
      <c r="I474" s="130"/>
      <c r="J474" s="130"/>
      <c r="K474" s="130"/>
      <c r="L474" s="130"/>
    </row>
    <row r="475" spans="2:12">
      <c r="B475" s="129"/>
      <c r="C475" s="129"/>
      <c r="D475" s="129"/>
      <c r="E475" s="130"/>
      <c r="F475" s="130"/>
      <c r="G475" s="130"/>
      <c r="H475" s="130"/>
      <c r="I475" s="130"/>
      <c r="J475" s="130"/>
      <c r="K475" s="130"/>
      <c r="L475" s="130"/>
    </row>
    <row r="476" spans="2:12">
      <c r="B476" s="129"/>
      <c r="C476" s="129"/>
      <c r="D476" s="129"/>
      <c r="E476" s="130"/>
      <c r="F476" s="130"/>
      <c r="G476" s="130"/>
      <c r="H476" s="130"/>
      <c r="I476" s="130"/>
      <c r="J476" s="130"/>
      <c r="K476" s="130"/>
      <c r="L476" s="130"/>
    </row>
    <row r="477" spans="2:12">
      <c r="B477" s="129"/>
      <c r="C477" s="129"/>
      <c r="D477" s="129"/>
      <c r="E477" s="130"/>
      <c r="F477" s="130"/>
      <c r="G477" s="130"/>
      <c r="H477" s="130"/>
      <c r="I477" s="130"/>
      <c r="J477" s="130"/>
      <c r="K477" s="130"/>
      <c r="L477" s="130"/>
    </row>
    <row r="478" spans="2:12">
      <c r="B478" s="129"/>
      <c r="C478" s="129"/>
      <c r="D478" s="129"/>
      <c r="E478" s="130"/>
      <c r="F478" s="130"/>
      <c r="G478" s="130"/>
      <c r="H478" s="130"/>
      <c r="I478" s="130"/>
      <c r="J478" s="130"/>
      <c r="K478" s="130"/>
      <c r="L478" s="130"/>
    </row>
    <row r="479" spans="2:12">
      <c r="B479" s="129"/>
      <c r="C479" s="129"/>
      <c r="D479" s="129"/>
      <c r="E479" s="130"/>
      <c r="F479" s="130"/>
      <c r="G479" s="130"/>
      <c r="H479" s="130"/>
      <c r="I479" s="130"/>
      <c r="J479" s="130"/>
      <c r="K479" s="130"/>
      <c r="L479" s="130"/>
    </row>
    <row r="480" spans="2:12">
      <c r="B480" s="129"/>
      <c r="C480" s="129"/>
      <c r="D480" s="129"/>
      <c r="E480" s="130"/>
      <c r="F480" s="130"/>
      <c r="G480" s="130"/>
      <c r="H480" s="130"/>
      <c r="I480" s="130"/>
      <c r="J480" s="130"/>
      <c r="K480" s="130"/>
      <c r="L480" s="130"/>
    </row>
    <row r="481" spans="2:12">
      <c r="B481" s="129"/>
      <c r="C481" s="129"/>
      <c r="D481" s="129"/>
      <c r="E481" s="130"/>
      <c r="F481" s="130"/>
      <c r="G481" s="130"/>
      <c r="H481" s="130"/>
      <c r="I481" s="130"/>
      <c r="J481" s="130"/>
      <c r="K481" s="130"/>
      <c r="L481" s="130"/>
    </row>
    <row r="482" spans="2:12">
      <c r="B482" s="129"/>
      <c r="C482" s="129"/>
      <c r="D482" s="129"/>
      <c r="E482" s="130"/>
      <c r="F482" s="130"/>
      <c r="G482" s="130"/>
      <c r="H482" s="130"/>
      <c r="I482" s="130"/>
      <c r="J482" s="130"/>
      <c r="K482" s="130"/>
      <c r="L482" s="130"/>
    </row>
    <row r="483" spans="2:12">
      <c r="B483" s="129"/>
      <c r="C483" s="129"/>
      <c r="D483" s="129"/>
      <c r="E483" s="130"/>
      <c r="F483" s="130"/>
      <c r="G483" s="130"/>
      <c r="H483" s="130"/>
      <c r="I483" s="130"/>
      <c r="J483" s="130"/>
      <c r="K483" s="130"/>
      <c r="L483" s="130"/>
    </row>
    <row r="484" spans="2:12">
      <c r="B484" s="129"/>
      <c r="C484" s="129"/>
      <c r="D484" s="129"/>
      <c r="E484" s="130"/>
      <c r="F484" s="130"/>
      <c r="G484" s="130"/>
      <c r="H484" s="130"/>
      <c r="I484" s="130"/>
      <c r="J484" s="130"/>
      <c r="K484" s="130"/>
      <c r="L484" s="130"/>
    </row>
    <row r="485" spans="2:12">
      <c r="B485" s="129"/>
      <c r="C485" s="129"/>
      <c r="D485" s="129"/>
      <c r="E485" s="130"/>
      <c r="F485" s="130"/>
      <c r="G485" s="130"/>
      <c r="H485" s="130"/>
      <c r="I485" s="130"/>
      <c r="J485" s="130"/>
      <c r="K485" s="130"/>
      <c r="L485" s="130"/>
    </row>
    <row r="486" spans="2:12">
      <c r="B486" s="129"/>
      <c r="C486" s="129"/>
      <c r="D486" s="129"/>
      <c r="E486" s="130"/>
      <c r="F486" s="130"/>
      <c r="G486" s="130"/>
      <c r="H486" s="130"/>
      <c r="I486" s="130"/>
      <c r="J486" s="130"/>
      <c r="K486" s="130"/>
      <c r="L486" s="130"/>
    </row>
    <row r="487" spans="2:12">
      <c r="B487" s="129"/>
      <c r="C487" s="129"/>
      <c r="D487" s="129"/>
      <c r="E487" s="130"/>
      <c r="F487" s="130"/>
      <c r="G487" s="130"/>
      <c r="H487" s="130"/>
      <c r="I487" s="130"/>
      <c r="J487" s="130"/>
      <c r="K487" s="130"/>
      <c r="L487" s="130"/>
    </row>
    <row r="488" spans="2:12">
      <c r="B488" s="129"/>
      <c r="C488" s="129"/>
      <c r="D488" s="129"/>
      <c r="E488" s="130"/>
      <c r="F488" s="130"/>
      <c r="G488" s="130"/>
      <c r="H488" s="130"/>
      <c r="I488" s="130"/>
      <c r="J488" s="130"/>
      <c r="K488" s="130"/>
      <c r="L488" s="130"/>
    </row>
    <row r="489" spans="2:12">
      <c r="B489" s="129"/>
      <c r="C489" s="129"/>
      <c r="D489" s="129"/>
      <c r="E489" s="130"/>
      <c r="F489" s="130"/>
      <c r="G489" s="130"/>
      <c r="H489" s="130"/>
      <c r="I489" s="130"/>
      <c r="J489" s="130"/>
      <c r="K489" s="130"/>
      <c r="L489" s="130"/>
    </row>
    <row r="490" spans="2:12">
      <c r="B490" s="129"/>
      <c r="C490" s="129"/>
      <c r="D490" s="129"/>
      <c r="E490" s="130"/>
      <c r="F490" s="130"/>
      <c r="G490" s="130"/>
      <c r="H490" s="130"/>
      <c r="I490" s="130"/>
      <c r="J490" s="130"/>
      <c r="K490" s="130"/>
      <c r="L490" s="130"/>
    </row>
    <row r="491" spans="2:12">
      <c r="B491" s="129"/>
      <c r="C491" s="129"/>
      <c r="D491" s="129"/>
      <c r="E491" s="130"/>
      <c r="F491" s="130"/>
      <c r="G491" s="130"/>
      <c r="H491" s="130"/>
      <c r="I491" s="130"/>
      <c r="J491" s="130"/>
      <c r="K491" s="130"/>
      <c r="L491" s="130"/>
    </row>
    <row r="492" spans="2:12">
      <c r="B492" s="129"/>
      <c r="C492" s="129"/>
      <c r="D492" s="129"/>
      <c r="E492" s="130"/>
      <c r="F492" s="130"/>
      <c r="G492" s="130"/>
      <c r="H492" s="130"/>
      <c r="I492" s="130"/>
      <c r="J492" s="130"/>
      <c r="K492" s="130"/>
      <c r="L492" s="130"/>
    </row>
    <row r="493" spans="2:12">
      <c r="B493" s="129"/>
      <c r="C493" s="129"/>
      <c r="D493" s="129"/>
      <c r="E493" s="130"/>
      <c r="F493" s="130"/>
      <c r="G493" s="130"/>
      <c r="H493" s="130"/>
      <c r="I493" s="130"/>
      <c r="J493" s="130"/>
      <c r="K493" s="130"/>
      <c r="L493" s="130"/>
    </row>
    <row r="494" spans="2:12">
      <c r="B494" s="129"/>
      <c r="C494" s="129"/>
      <c r="D494" s="129"/>
      <c r="E494" s="130"/>
      <c r="F494" s="130"/>
      <c r="G494" s="130"/>
      <c r="H494" s="130"/>
      <c r="I494" s="130"/>
      <c r="J494" s="130"/>
      <c r="K494" s="130"/>
      <c r="L494" s="130"/>
    </row>
    <row r="495" spans="2:12">
      <c r="B495" s="129"/>
      <c r="C495" s="129"/>
      <c r="D495" s="129"/>
      <c r="E495" s="130"/>
      <c r="F495" s="130"/>
      <c r="G495" s="130"/>
      <c r="H495" s="130"/>
      <c r="I495" s="130"/>
      <c r="J495" s="130"/>
      <c r="K495" s="130"/>
      <c r="L495" s="130"/>
    </row>
    <row r="496" spans="2:12">
      <c r="B496" s="129"/>
      <c r="C496" s="129"/>
      <c r="D496" s="129"/>
      <c r="E496" s="130"/>
      <c r="F496" s="130"/>
      <c r="G496" s="130"/>
      <c r="H496" s="130"/>
      <c r="I496" s="130"/>
      <c r="J496" s="130"/>
      <c r="K496" s="130"/>
      <c r="L496" s="130"/>
    </row>
    <row r="497" spans="2:12">
      <c r="B497" s="129"/>
      <c r="C497" s="129"/>
      <c r="D497" s="129"/>
      <c r="E497" s="130"/>
      <c r="F497" s="130"/>
      <c r="G497" s="130"/>
      <c r="H497" s="130"/>
      <c r="I497" s="130"/>
      <c r="J497" s="130"/>
      <c r="K497" s="130"/>
      <c r="L497" s="130"/>
    </row>
    <row r="498" spans="2:12">
      <c r="B498" s="129"/>
      <c r="C498" s="129"/>
      <c r="D498" s="129"/>
      <c r="E498" s="130"/>
      <c r="F498" s="130"/>
      <c r="G498" s="130"/>
      <c r="H498" s="130"/>
      <c r="I498" s="130"/>
      <c r="J498" s="130"/>
      <c r="K498" s="130"/>
      <c r="L498" s="130"/>
    </row>
    <row r="499" spans="2:12">
      <c r="B499" s="129"/>
      <c r="C499" s="129"/>
      <c r="D499" s="129"/>
      <c r="E499" s="130"/>
      <c r="F499" s="130"/>
      <c r="G499" s="130"/>
      <c r="H499" s="130"/>
      <c r="I499" s="130"/>
      <c r="J499" s="130"/>
      <c r="K499" s="130"/>
      <c r="L499" s="130"/>
    </row>
    <row r="500" spans="2:12">
      <c r="B500" s="129"/>
      <c r="C500" s="129"/>
      <c r="D500" s="129"/>
      <c r="E500" s="130"/>
      <c r="F500" s="130"/>
      <c r="G500" s="130"/>
      <c r="H500" s="130"/>
      <c r="I500" s="130"/>
      <c r="J500" s="130"/>
      <c r="K500" s="130"/>
      <c r="L500" s="130"/>
    </row>
    <row r="501" spans="2:12">
      <c r="B501" s="129"/>
      <c r="C501" s="129"/>
      <c r="D501" s="129"/>
      <c r="E501" s="130"/>
      <c r="F501" s="130"/>
      <c r="G501" s="130"/>
      <c r="H501" s="130"/>
      <c r="I501" s="130"/>
      <c r="J501" s="130"/>
      <c r="K501" s="130"/>
      <c r="L501" s="130"/>
    </row>
    <row r="502" spans="2:12">
      <c r="B502" s="129"/>
      <c r="C502" s="129"/>
      <c r="D502" s="129"/>
      <c r="E502" s="130"/>
      <c r="F502" s="130"/>
      <c r="G502" s="130"/>
      <c r="H502" s="130"/>
      <c r="I502" s="130"/>
      <c r="J502" s="130"/>
      <c r="K502" s="130"/>
      <c r="L502" s="130"/>
    </row>
    <row r="503" spans="2:12">
      <c r="B503" s="129"/>
      <c r="C503" s="129"/>
      <c r="D503" s="129"/>
      <c r="E503" s="130"/>
      <c r="F503" s="130"/>
      <c r="G503" s="130"/>
      <c r="H503" s="130"/>
      <c r="I503" s="130"/>
      <c r="J503" s="130"/>
      <c r="K503" s="130"/>
      <c r="L503" s="130"/>
    </row>
    <row r="504" spans="2:12">
      <c r="B504" s="129"/>
      <c r="C504" s="129"/>
      <c r="D504" s="129"/>
      <c r="E504" s="130"/>
      <c r="F504" s="130"/>
      <c r="G504" s="130"/>
      <c r="H504" s="130"/>
      <c r="I504" s="130"/>
      <c r="J504" s="130"/>
      <c r="K504" s="130"/>
      <c r="L504" s="130"/>
    </row>
    <row r="505" spans="2:12">
      <c r="B505" s="129"/>
      <c r="C505" s="129"/>
      <c r="D505" s="129"/>
      <c r="E505" s="130"/>
      <c r="F505" s="130"/>
      <c r="G505" s="130"/>
      <c r="H505" s="130"/>
      <c r="I505" s="130"/>
      <c r="J505" s="130"/>
      <c r="K505" s="130"/>
      <c r="L505" s="130"/>
    </row>
    <row r="506" spans="2:12">
      <c r="B506" s="129"/>
      <c r="C506" s="129"/>
      <c r="D506" s="129"/>
      <c r="E506" s="130"/>
      <c r="F506" s="130"/>
      <c r="G506" s="130"/>
      <c r="H506" s="130"/>
      <c r="I506" s="130"/>
      <c r="J506" s="130"/>
      <c r="K506" s="130"/>
      <c r="L506" s="130"/>
    </row>
    <row r="507" spans="2:12">
      <c r="B507" s="129"/>
      <c r="C507" s="129"/>
      <c r="D507" s="129"/>
      <c r="E507" s="130"/>
      <c r="F507" s="130"/>
      <c r="G507" s="130"/>
      <c r="H507" s="130"/>
      <c r="I507" s="130"/>
      <c r="J507" s="130"/>
      <c r="K507" s="130"/>
      <c r="L507" s="130"/>
    </row>
    <row r="508" spans="2:12">
      <c r="B508" s="129"/>
      <c r="C508" s="129"/>
      <c r="D508" s="129"/>
      <c r="E508" s="130"/>
      <c r="F508" s="130"/>
      <c r="G508" s="130"/>
      <c r="H508" s="130"/>
      <c r="I508" s="130"/>
      <c r="J508" s="130"/>
      <c r="K508" s="130"/>
      <c r="L508" s="130"/>
    </row>
    <row r="509" spans="2:12">
      <c r="B509" s="129"/>
      <c r="C509" s="129"/>
      <c r="D509" s="129"/>
      <c r="E509" s="130"/>
      <c r="F509" s="130"/>
      <c r="G509" s="130"/>
      <c r="H509" s="130"/>
      <c r="I509" s="130"/>
      <c r="J509" s="130"/>
      <c r="K509" s="130"/>
      <c r="L509" s="130"/>
    </row>
    <row r="510" spans="2:12">
      <c r="B510" s="129"/>
      <c r="C510" s="129"/>
      <c r="D510" s="129"/>
      <c r="E510" s="130"/>
      <c r="F510" s="130"/>
      <c r="G510" s="130"/>
      <c r="H510" s="130"/>
      <c r="I510" s="130"/>
      <c r="J510" s="130"/>
      <c r="K510" s="130"/>
      <c r="L510" s="130"/>
    </row>
    <row r="511" spans="2:12">
      <c r="B511" s="129"/>
      <c r="C511" s="129"/>
      <c r="D511" s="129"/>
      <c r="E511" s="130"/>
      <c r="F511" s="130"/>
      <c r="G511" s="130"/>
      <c r="H511" s="130"/>
      <c r="I511" s="130"/>
      <c r="J511" s="130"/>
      <c r="K511" s="130"/>
      <c r="L511" s="130"/>
    </row>
    <row r="512" spans="2:12">
      <c r="B512" s="129"/>
      <c r="C512" s="129"/>
      <c r="D512" s="129"/>
      <c r="E512" s="130"/>
      <c r="F512" s="130"/>
      <c r="G512" s="130"/>
      <c r="H512" s="130"/>
      <c r="I512" s="130"/>
      <c r="J512" s="130"/>
      <c r="K512" s="130"/>
      <c r="L512" s="130"/>
    </row>
    <row r="513" spans="2:12">
      <c r="B513" s="129"/>
      <c r="C513" s="129"/>
      <c r="D513" s="129"/>
      <c r="E513" s="130"/>
      <c r="F513" s="130"/>
      <c r="G513" s="130"/>
      <c r="H513" s="130"/>
      <c r="I513" s="130"/>
      <c r="J513" s="130"/>
      <c r="K513" s="130"/>
      <c r="L513" s="130"/>
    </row>
    <row r="514" spans="2:12">
      <c r="B514" s="129"/>
      <c r="C514" s="129"/>
      <c r="D514" s="129"/>
      <c r="E514" s="130"/>
      <c r="F514" s="130"/>
      <c r="G514" s="130"/>
      <c r="H514" s="130"/>
      <c r="I514" s="130"/>
      <c r="J514" s="130"/>
      <c r="K514" s="130"/>
      <c r="L514" s="130"/>
    </row>
    <row r="515" spans="2:12">
      <c r="B515" s="129"/>
      <c r="C515" s="129"/>
      <c r="D515" s="129"/>
      <c r="E515" s="130"/>
      <c r="F515" s="130"/>
      <c r="G515" s="130"/>
      <c r="H515" s="130"/>
      <c r="I515" s="130"/>
      <c r="J515" s="130"/>
      <c r="K515" s="130"/>
      <c r="L515" s="130"/>
    </row>
    <row r="516" spans="2:12">
      <c r="B516" s="129"/>
      <c r="C516" s="129"/>
      <c r="D516" s="129"/>
      <c r="E516" s="130"/>
      <c r="F516" s="130"/>
      <c r="G516" s="130"/>
      <c r="H516" s="130"/>
      <c r="I516" s="130"/>
      <c r="J516" s="130"/>
      <c r="K516" s="130"/>
      <c r="L516" s="130"/>
    </row>
    <row r="517" spans="2:12">
      <c r="B517" s="129"/>
      <c r="C517" s="129"/>
      <c r="D517" s="129"/>
      <c r="E517" s="130"/>
      <c r="F517" s="130"/>
      <c r="G517" s="130"/>
      <c r="H517" s="130"/>
      <c r="I517" s="130"/>
      <c r="J517" s="130"/>
      <c r="K517" s="130"/>
      <c r="L517" s="130"/>
    </row>
    <row r="518" spans="2:12">
      <c r="B518" s="129"/>
      <c r="C518" s="129"/>
      <c r="D518" s="129"/>
      <c r="E518" s="130"/>
      <c r="F518" s="130"/>
      <c r="G518" s="130"/>
      <c r="H518" s="130"/>
      <c r="I518" s="130"/>
      <c r="J518" s="130"/>
      <c r="K518" s="130"/>
      <c r="L518" s="130"/>
    </row>
    <row r="519" spans="2:12">
      <c r="B519" s="129"/>
      <c r="C519" s="129"/>
      <c r="D519" s="129"/>
      <c r="E519" s="130"/>
      <c r="F519" s="130"/>
      <c r="G519" s="130"/>
      <c r="H519" s="130"/>
      <c r="I519" s="130"/>
      <c r="J519" s="130"/>
      <c r="K519" s="130"/>
      <c r="L519" s="130"/>
    </row>
    <row r="520" spans="2:12">
      <c r="B520" s="129"/>
      <c r="C520" s="129"/>
      <c r="D520" s="129"/>
      <c r="E520" s="130"/>
      <c r="F520" s="130"/>
      <c r="G520" s="130"/>
      <c r="H520" s="130"/>
      <c r="I520" s="130"/>
      <c r="J520" s="130"/>
      <c r="K520" s="130"/>
      <c r="L520" s="130"/>
    </row>
    <row r="521" spans="2:12">
      <c r="B521" s="129"/>
      <c r="C521" s="129"/>
      <c r="D521" s="129"/>
      <c r="E521" s="130"/>
      <c r="F521" s="130"/>
      <c r="G521" s="130"/>
      <c r="H521" s="130"/>
      <c r="I521" s="130"/>
      <c r="J521" s="130"/>
      <c r="K521" s="130"/>
      <c r="L521" s="130"/>
    </row>
    <row r="522" spans="2:12">
      <c r="B522" s="129"/>
      <c r="C522" s="129"/>
      <c r="D522" s="129"/>
      <c r="E522" s="130"/>
      <c r="F522" s="130"/>
      <c r="G522" s="130"/>
      <c r="H522" s="130"/>
      <c r="I522" s="130"/>
      <c r="J522" s="130"/>
      <c r="K522" s="130"/>
      <c r="L522" s="130"/>
    </row>
    <row r="523" spans="2:12">
      <c r="B523" s="129"/>
      <c r="C523" s="129"/>
      <c r="D523" s="129"/>
      <c r="E523" s="130"/>
      <c r="F523" s="130"/>
      <c r="G523" s="130"/>
      <c r="H523" s="130"/>
      <c r="I523" s="130"/>
      <c r="J523" s="130"/>
      <c r="K523" s="130"/>
      <c r="L523" s="130"/>
    </row>
    <row r="524" spans="2:12">
      <c r="B524" s="129"/>
      <c r="C524" s="129"/>
      <c r="D524" s="129"/>
      <c r="E524" s="130"/>
      <c r="F524" s="130"/>
      <c r="G524" s="130"/>
      <c r="H524" s="130"/>
      <c r="I524" s="130"/>
      <c r="J524" s="130"/>
      <c r="K524" s="130"/>
      <c r="L524" s="130"/>
    </row>
    <row r="525" spans="2:12">
      <c r="B525" s="129"/>
      <c r="C525" s="129"/>
      <c r="D525" s="129"/>
      <c r="E525" s="130"/>
      <c r="F525" s="130"/>
      <c r="G525" s="130"/>
      <c r="H525" s="130"/>
      <c r="I525" s="130"/>
      <c r="J525" s="130"/>
      <c r="K525" s="130"/>
      <c r="L525" s="130"/>
    </row>
    <row r="526" spans="2:12">
      <c r="B526" s="129"/>
      <c r="C526" s="129"/>
      <c r="D526" s="129"/>
      <c r="E526" s="130"/>
      <c r="F526" s="130"/>
      <c r="G526" s="130"/>
      <c r="H526" s="130"/>
      <c r="I526" s="130"/>
      <c r="J526" s="130"/>
      <c r="K526" s="130"/>
      <c r="L526" s="130"/>
    </row>
    <row r="527" spans="2:12">
      <c r="B527" s="129"/>
      <c r="C527" s="129"/>
      <c r="D527" s="129"/>
      <c r="E527" s="130"/>
      <c r="F527" s="130"/>
      <c r="G527" s="130"/>
      <c r="H527" s="130"/>
      <c r="I527" s="130"/>
      <c r="J527" s="130"/>
      <c r="K527" s="130"/>
      <c r="L527" s="130"/>
    </row>
    <row r="528" spans="2:12">
      <c r="B528" s="129"/>
      <c r="C528" s="129"/>
      <c r="D528" s="129"/>
      <c r="E528" s="130"/>
      <c r="F528" s="130"/>
      <c r="G528" s="130"/>
      <c r="H528" s="130"/>
      <c r="I528" s="130"/>
      <c r="J528" s="130"/>
      <c r="K528" s="130"/>
      <c r="L528" s="130"/>
    </row>
    <row r="529" spans="2:12">
      <c r="B529" s="129"/>
      <c r="C529" s="129"/>
      <c r="D529" s="129"/>
      <c r="E529" s="130"/>
      <c r="F529" s="130"/>
      <c r="G529" s="130"/>
      <c r="H529" s="130"/>
      <c r="I529" s="130"/>
      <c r="J529" s="130"/>
      <c r="K529" s="130"/>
      <c r="L529" s="130"/>
    </row>
    <row r="530" spans="2:12">
      <c r="B530" s="129"/>
      <c r="C530" s="129"/>
      <c r="D530" s="129"/>
      <c r="E530" s="130"/>
      <c r="F530" s="130"/>
      <c r="G530" s="130"/>
      <c r="H530" s="130"/>
      <c r="I530" s="130"/>
      <c r="J530" s="130"/>
      <c r="K530" s="130"/>
      <c r="L530" s="130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23"/>
  <sheetViews>
    <sheetView rightToLeft="1" zoomScale="70" zoomScaleNormal="70" workbookViewId="0">
      <selection activeCell="H14" sqref="H1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7.42578125" style="1" bestFit="1" customWidth="1"/>
    <col min="9" max="9" width="7.5703125" style="1" bestFit="1" customWidth="1"/>
    <col min="10" max="10" width="14.42578125" style="1" bestFit="1" customWidth="1"/>
    <col min="11" max="11" width="11.7109375" style="1" bestFit="1" customWidth="1"/>
    <col min="12" max="12" width="9" style="1" customWidth="1"/>
    <col min="13" max="16384" width="9.140625" style="1"/>
  </cols>
  <sheetData>
    <row r="1" spans="2:12">
      <c r="B1" s="45" t="s">
        <v>146</v>
      </c>
      <c r="C1" s="66" t="s" vm="1">
        <v>233</v>
      </c>
    </row>
    <row r="2" spans="2:12">
      <c r="B2" s="45" t="s">
        <v>145</v>
      </c>
      <c r="C2" s="66" t="s">
        <v>234</v>
      </c>
    </row>
    <row r="3" spans="2:12">
      <c r="B3" s="45" t="s">
        <v>147</v>
      </c>
      <c r="C3" s="66" t="s">
        <v>235</v>
      </c>
    </row>
    <row r="4" spans="2:12">
      <c r="B4" s="45" t="s">
        <v>148</v>
      </c>
      <c r="C4" s="66">
        <v>2102</v>
      </c>
    </row>
    <row r="6" spans="2:12" ht="26.25" customHeight="1">
      <c r="B6" s="190" t="s">
        <v>173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2:12" s="3" customFormat="1" ht="63">
      <c r="B7" s="65" t="s">
        <v>115</v>
      </c>
      <c r="C7" s="48" t="s">
        <v>46</v>
      </c>
      <c r="D7" s="48" t="s">
        <v>117</v>
      </c>
      <c r="E7" s="48" t="s">
        <v>14</v>
      </c>
      <c r="F7" s="48" t="s">
        <v>66</v>
      </c>
      <c r="G7" s="48" t="s">
        <v>103</v>
      </c>
      <c r="H7" s="48" t="s">
        <v>16</v>
      </c>
      <c r="I7" s="48" t="s">
        <v>18</v>
      </c>
      <c r="J7" s="48" t="s">
        <v>61</v>
      </c>
      <c r="K7" s="48" t="s">
        <v>149</v>
      </c>
      <c r="L7" s="50" t="s">
        <v>150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67" t="s">
        <v>45</v>
      </c>
      <c r="C10" s="68"/>
      <c r="D10" s="68"/>
      <c r="E10" s="68"/>
      <c r="F10" s="68"/>
      <c r="G10" s="68"/>
      <c r="H10" s="68"/>
      <c r="I10" s="68"/>
      <c r="J10" s="76">
        <f>J11+J62</f>
        <v>6941594.6967142858</v>
      </c>
      <c r="K10" s="77">
        <f>IFERROR(J10/$J$10,0)</f>
        <v>1</v>
      </c>
      <c r="L10" s="77">
        <f>J10/'סכום נכסי הקרן'!$C$42</f>
        <v>0.11193638944369398</v>
      </c>
    </row>
    <row r="11" spans="2:12">
      <c r="B11" s="69" t="s">
        <v>201</v>
      </c>
      <c r="C11" s="70"/>
      <c r="D11" s="70"/>
      <c r="E11" s="70"/>
      <c r="F11" s="70"/>
      <c r="G11" s="70"/>
      <c r="H11" s="70"/>
      <c r="I11" s="70"/>
      <c r="J11" s="79">
        <f>J12+J23</f>
        <v>6666283.577268457</v>
      </c>
      <c r="K11" s="80">
        <f t="shared" ref="K11:K60" si="0">IFERROR(J11/$J$10,0)</f>
        <v>0.9603389233346995</v>
      </c>
      <c r="L11" s="80">
        <f>J11/'סכום נכסי הקרן'!$C$42</f>
        <v>0.10749687172033071</v>
      </c>
    </row>
    <row r="12" spans="2:12">
      <c r="B12" s="89" t="s">
        <v>43</v>
      </c>
      <c r="C12" s="70"/>
      <c r="D12" s="70"/>
      <c r="E12" s="70"/>
      <c r="F12" s="70"/>
      <c r="G12" s="70"/>
      <c r="H12" s="70"/>
      <c r="I12" s="70"/>
      <c r="J12" s="79">
        <f>SUM(J13:J21)</f>
        <v>3594022.0475962372</v>
      </c>
      <c r="K12" s="80">
        <f t="shared" si="0"/>
        <v>0.51775164131916562</v>
      </c>
      <c r="L12" s="80">
        <f>J12/'סכום נכסי הקרן'!$C$42</f>
        <v>5.7955249357813883E-2</v>
      </c>
    </row>
    <row r="13" spans="2:12">
      <c r="B13" s="75" t="s">
        <v>3233</v>
      </c>
      <c r="C13" s="72">
        <v>30011000</v>
      </c>
      <c r="D13" s="72">
        <v>11</v>
      </c>
      <c r="E13" s="72" t="s">
        <v>308</v>
      </c>
      <c r="F13" s="72" t="s">
        <v>309</v>
      </c>
      <c r="G13" s="85" t="s">
        <v>133</v>
      </c>
      <c r="H13" s="128"/>
      <c r="I13" s="128"/>
      <c r="J13" s="82">
        <v>-1193.3976000000002</v>
      </c>
      <c r="K13" s="83">
        <f t="shared" si="0"/>
        <v>-1.7191980404227282E-4</v>
      </c>
      <c r="L13" s="83">
        <f>J13/'סכום נכסי הקרן'!$C$42</f>
        <v>-1.9244082138359405E-5</v>
      </c>
    </row>
    <row r="14" spans="2:12">
      <c r="B14" s="75" t="s">
        <v>3233</v>
      </c>
      <c r="C14" s="72">
        <v>30011000</v>
      </c>
      <c r="D14" s="72">
        <v>11</v>
      </c>
      <c r="E14" s="72" t="s">
        <v>308</v>
      </c>
      <c r="F14" s="72" t="s">
        <v>309</v>
      </c>
      <c r="G14" s="85" t="s">
        <v>133</v>
      </c>
      <c r="H14" s="128"/>
      <c r="I14" s="128"/>
      <c r="J14" s="82">
        <v>735930.97216160514</v>
      </c>
      <c r="K14" s="83">
        <f t="shared" si="0"/>
        <v>0.10601756574896955</v>
      </c>
      <c r="L14" s="83">
        <f>J14/'סכום נכסי הקרן'!$C$42</f>
        <v>1.1867223527549087E-2</v>
      </c>
    </row>
    <row r="15" spans="2:12">
      <c r="B15" s="75" t="s">
        <v>3234</v>
      </c>
      <c r="C15" s="72">
        <v>30012000</v>
      </c>
      <c r="D15" s="72">
        <v>12</v>
      </c>
      <c r="E15" s="72" t="s">
        <v>308</v>
      </c>
      <c r="F15" s="72" t="s">
        <v>309</v>
      </c>
      <c r="G15" s="85" t="s">
        <v>133</v>
      </c>
      <c r="H15" s="128"/>
      <c r="I15" s="128"/>
      <c r="J15" s="82">
        <v>473576.33025756001</v>
      </c>
      <c r="K15" s="83">
        <f t="shared" si="0"/>
        <v>6.8222987792952133E-2</v>
      </c>
      <c r="L15" s="83">
        <f>J15/'סכום נכסי הקרן'!$C$42</f>
        <v>7.6366349306042705E-3</v>
      </c>
    </row>
    <row r="16" spans="2:12">
      <c r="B16" s="75" t="s">
        <v>3234</v>
      </c>
      <c r="C16" s="72">
        <v>30112000</v>
      </c>
      <c r="D16" s="72">
        <v>12</v>
      </c>
      <c r="E16" s="72" t="s">
        <v>308</v>
      </c>
      <c r="F16" s="72" t="s">
        <v>309</v>
      </c>
      <c r="G16" s="85" t="s">
        <v>133</v>
      </c>
      <c r="H16" s="128"/>
      <c r="I16" s="128"/>
      <c r="J16" s="82">
        <v>637791.76129000005</v>
      </c>
      <c r="K16" s="83">
        <f t="shared" si="0"/>
        <v>9.1879717724212648E-2</v>
      </c>
      <c r="L16" s="83">
        <f>J16/'סכום נכסי הקרן'!$C$42</f>
        <v>1.0284683865154139E-2</v>
      </c>
    </row>
    <row r="17" spans="2:12">
      <c r="B17" s="75" t="s">
        <v>3235</v>
      </c>
      <c r="C17" s="72">
        <v>34810000</v>
      </c>
      <c r="D17" s="72">
        <v>10</v>
      </c>
      <c r="E17" s="72" t="s">
        <v>308</v>
      </c>
      <c r="F17" s="72" t="s">
        <v>309</v>
      </c>
      <c r="G17" s="85" t="s">
        <v>133</v>
      </c>
      <c r="H17" s="128"/>
      <c r="I17" s="128"/>
      <c r="J17" s="82">
        <v>17096.780423980006</v>
      </c>
      <c r="K17" s="83">
        <f t="shared" si="0"/>
        <v>2.462947085065705E-3</v>
      </c>
      <c r="L17" s="83">
        <f>J17/'סכום נכסי הקרן'!$C$42</f>
        <v>2.7569340409312564E-4</v>
      </c>
    </row>
    <row r="18" spans="2:12">
      <c r="B18" s="75" t="s">
        <v>3235</v>
      </c>
      <c r="C18" s="72">
        <v>30110000</v>
      </c>
      <c r="D18" s="72">
        <v>10</v>
      </c>
      <c r="E18" s="72" t="s">
        <v>308</v>
      </c>
      <c r="F18" s="72" t="s">
        <v>309</v>
      </c>
      <c r="G18" s="85" t="s">
        <v>133</v>
      </c>
      <c r="H18" s="128"/>
      <c r="I18" s="128"/>
      <c r="J18" s="82">
        <v>960322.1500100001</v>
      </c>
      <c r="K18" s="83">
        <f t="shared" si="0"/>
        <v>0.13834316060898172</v>
      </c>
      <c r="L18" s="83">
        <f>J18/'סכום נכסי הקרן'!$C$42</f>
        <v>1.548563390279848E-2</v>
      </c>
    </row>
    <row r="19" spans="2:12">
      <c r="B19" s="75" t="s">
        <v>3235</v>
      </c>
      <c r="C19" s="72">
        <v>34110000</v>
      </c>
      <c r="D19" s="72">
        <v>10</v>
      </c>
      <c r="E19" s="72" t="s">
        <v>308</v>
      </c>
      <c r="F19" s="72" t="s">
        <v>309</v>
      </c>
      <c r="G19" s="85" t="s">
        <v>133</v>
      </c>
      <c r="H19" s="128"/>
      <c r="I19" s="128"/>
      <c r="J19" s="82">
        <v>685460.53417957923</v>
      </c>
      <c r="K19" s="83">
        <f t="shared" si="0"/>
        <v>9.8746839037438056E-2</v>
      </c>
      <c r="L19" s="83">
        <f>J19/'סכום נכסי הקרן'!$C$42</f>
        <v>1.1053364630828431E-2</v>
      </c>
    </row>
    <row r="20" spans="2:12">
      <c r="B20" s="75" t="s">
        <v>3236</v>
      </c>
      <c r="C20" s="72">
        <v>30120000</v>
      </c>
      <c r="D20" s="72">
        <v>20</v>
      </c>
      <c r="E20" s="72" t="s">
        <v>308</v>
      </c>
      <c r="F20" s="72" t="s">
        <v>309</v>
      </c>
      <c r="G20" s="85" t="s">
        <v>133</v>
      </c>
      <c r="H20" s="128"/>
      <c r="I20" s="128"/>
      <c r="J20" s="82">
        <v>85020.060193512021</v>
      </c>
      <c r="K20" s="83">
        <f t="shared" si="0"/>
        <v>1.2247914767157923E-2</v>
      </c>
      <c r="L20" s="83">
        <f>J20/'סכום נכסי הקרן'!$C$42</f>
        <v>1.3709873572497597E-3</v>
      </c>
    </row>
    <row r="21" spans="2:12">
      <c r="B21" s="75" t="s">
        <v>3237</v>
      </c>
      <c r="C21" s="72">
        <v>30026000</v>
      </c>
      <c r="D21" s="72">
        <v>26</v>
      </c>
      <c r="E21" s="72" t="s">
        <v>308</v>
      </c>
      <c r="F21" s="72" t="s">
        <v>309</v>
      </c>
      <c r="G21" s="85" t="s">
        <v>133</v>
      </c>
      <c r="H21" s="128"/>
      <c r="I21" s="128"/>
      <c r="J21" s="82">
        <v>16.856680000000004</v>
      </c>
      <c r="K21" s="83">
        <f t="shared" si="0"/>
        <v>2.4283584300850778E-6</v>
      </c>
      <c r="L21" s="83">
        <f>J21/'סכום נכסי הקרן'!$C$42</f>
        <v>2.7182167493888059E-7</v>
      </c>
    </row>
    <row r="22" spans="2:12">
      <c r="B22" s="71"/>
      <c r="C22" s="72"/>
      <c r="D22" s="72"/>
      <c r="E22" s="72"/>
      <c r="F22" s="72"/>
      <c r="G22" s="72"/>
      <c r="H22" s="72"/>
      <c r="I22" s="72"/>
      <c r="J22" s="72"/>
      <c r="K22" s="83"/>
      <c r="L22" s="72"/>
    </row>
    <row r="23" spans="2:12">
      <c r="B23" s="89" t="s">
        <v>44</v>
      </c>
      <c r="C23" s="70"/>
      <c r="D23" s="70"/>
      <c r="E23" s="70"/>
      <c r="F23" s="70"/>
      <c r="G23" s="70"/>
      <c r="H23" s="70"/>
      <c r="I23" s="70"/>
      <c r="J23" s="79">
        <f>SUM(J24:J60)</f>
        <v>3072261.5296722203</v>
      </c>
      <c r="K23" s="80">
        <f t="shared" si="0"/>
        <v>0.44258728201553393</v>
      </c>
      <c r="L23" s="80">
        <f>J23/'סכום נכסי הקרן'!$C$42</f>
        <v>4.9541622362516823E-2</v>
      </c>
    </row>
    <row r="24" spans="2:12">
      <c r="B24" s="75" t="s">
        <v>3233</v>
      </c>
      <c r="C24" s="72">
        <v>32011000</v>
      </c>
      <c r="D24" s="72">
        <v>11</v>
      </c>
      <c r="E24" s="72" t="s">
        <v>308</v>
      </c>
      <c r="F24" s="72" t="s">
        <v>309</v>
      </c>
      <c r="G24" s="85" t="s">
        <v>134</v>
      </c>
      <c r="H24" s="86"/>
      <c r="I24" s="86"/>
      <c r="J24" s="82">
        <v>18.002960205000001</v>
      </c>
      <c r="K24" s="83">
        <f t="shared" si="0"/>
        <v>2.5934905438258257E-6</v>
      </c>
      <c r="L24" s="83">
        <f>J24/'סכום נכסי הקרן'!$C$42</f>
        <v>2.9030596753222531E-7</v>
      </c>
    </row>
    <row r="25" spans="2:12">
      <c r="B25" s="75" t="s">
        <v>3233</v>
      </c>
      <c r="C25" s="72">
        <v>31211000</v>
      </c>
      <c r="D25" s="72">
        <v>11</v>
      </c>
      <c r="E25" s="72" t="s">
        <v>308</v>
      </c>
      <c r="F25" s="72" t="s">
        <v>309</v>
      </c>
      <c r="G25" s="85" t="s">
        <v>136</v>
      </c>
      <c r="H25" s="86"/>
      <c r="I25" s="86"/>
      <c r="J25" s="82">
        <v>8.9565789999999992E-3</v>
      </c>
      <c r="K25" s="83">
        <f t="shared" si="0"/>
        <v>1.2902768587511282E-9</v>
      </c>
      <c r="L25" s="83">
        <f>J25/'סכום נכסי הקרן'!$C$42</f>
        <v>1.4442893295135241E-10</v>
      </c>
    </row>
    <row r="26" spans="2:12">
      <c r="B26" s="75" t="s">
        <v>3233</v>
      </c>
      <c r="C26" s="72">
        <v>30211000</v>
      </c>
      <c r="D26" s="72">
        <v>11</v>
      </c>
      <c r="E26" s="72" t="s">
        <v>308</v>
      </c>
      <c r="F26" s="72" t="s">
        <v>309</v>
      </c>
      <c r="G26" s="85" t="s">
        <v>135</v>
      </c>
      <c r="H26" s="86"/>
      <c r="I26" s="86"/>
      <c r="J26" s="82">
        <v>0.18546315000000002</v>
      </c>
      <c r="K26" s="83">
        <f t="shared" si="0"/>
        <v>2.6717657556092494E-8</v>
      </c>
      <c r="L26" s="83">
        <f>J26/'סכום נכסי הקרן'!$C$42</f>
        <v>2.9906781212220226E-9</v>
      </c>
    </row>
    <row r="27" spans="2:12">
      <c r="B27" s="75" t="s">
        <v>3233</v>
      </c>
      <c r="C27" s="72">
        <v>30311000</v>
      </c>
      <c r="D27" s="72">
        <v>11</v>
      </c>
      <c r="E27" s="72" t="s">
        <v>308</v>
      </c>
      <c r="F27" s="72" t="s">
        <v>309</v>
      </c>
      <c r="G27" s="85" t="s">
        <v>132</v>
      </c>
      <c r="H27" s="86"/>
      <c r="I27" s="86"/>
      <c r="J27" s="82">
        <v>360384.74716593407</v>
      </c>
      <c r="K27" s="83">
        <f t="shared" si="0"/>
        <v>5.1916708323019423E-2</v>
      </c>
      <c r="L27" s="83">
        <f>J27/'סכום נכסי הקרן'!$C$42</f>
        <v>5.8113688814801709E-3</v>
      </c>
    </row>
    <row r="28" spans="2:12">
      <c r="B28" s="75" t="s">
        <v>3234</v>
      </c>
      <c r="C28" s="72">
        <v>32012000</v>
      </c>
      <c r="D28" s="72">
        <v>12</v>
      </c>
      <c r="E28" s="72" t="s">
        <v>308</v>
      </c>
      <c r="F28" s="72" t="s">
        <v>309</v>
      </c>
      <c r="G28" s="85" t="s">
        <v>134</v>
      </c>
      <c r="H28" s="86"/>
      <c r="I28" s="86"/>
      <c r="J28" s="82">
        <v>27356.360151955007</v>
      </c>
      <c r="K28" s="83">
        <f t="shared" si="0"/>
        <v>3.940933077654878E-3</v>
      </c>
      <c r="L28" s="83">
        <f>J28/'סכום נכסי הקרן'!$C$42</f>
        <v>4.4113381975191188E-4</v>
      </c>
    </row>
    <row r="29" spans="2:12">
      <c r="B29" s="75" t="s">
        <v>3234</v>
      </c>
      <c r="C29" s="72">
        <v>31212000</v>
      </c>
      <c r="D29" s="72">
        <v>12</v>
      </c>
      <c r="E29" s="72" t="s">
        <v>308</v>
      </c>
      <c r="F29" s="72" t="s">
        <v>309</v>
      </c>
      <c r="G29" s="85" t="s">
        <v>136</v>
      </c>
      <c r="H29" s="86"/>
      <c r="I29" s="86"/>
      <c r="J29" s="82">
        <v>717.48598000000015</v>
      </c>
      <c r="K29" s="83">
        <f t="shared" si="0"/>
        <v>1.0336039647195375E-4</v>
      </c>
      <c r="L29" s="83">
        <f>J29/'סכום נכסי הקרן'!$C$42</f>
        <v>1.1569789592539229E-5</v>
      </c>
    </row>
    <row r="30" spans="2:12">
      <c r="B30" s="75" t="s">
        <v>3234</v>
      </c>
      <c r="C30" s="72">
        <v>30312000</v>
      </c>
      <c r="D30" s="72">
        <v>12</v>
      </c>
      <c r="E30" s="72" t="s">
        <v>308</v>
      </c>
      <c r="F30" s="72" t="s">
        <v>309</v>
      </c>
      <c r="G30" s="85" t="s">
        <v>132</v>
      </c>
      <c r="H30" s="86"/>
      <c r="I30" s="86"/>
      <c r="J30" s="82">
        <v>336285.10276027105</v>
      </c>
      <c r="K30" s="83">
        <f t="shared" si="0"/>
        <v>4.8444934838884679E-2</v>
      </c>
      <c r="L30" s="83">
        <f>J30/'סכום נכסי הקרן'!$C$42</f>
        <v>5.422751092699774E-3</v>
      </c>
    </row>
    <row r="31" spans="2:12">
      <c r="B31" s="75" t="s">
        <v>3234</v>
      </c>
      <c r="C31" s="72">
        <v>30212000</v>
      </c>
      <c r="D31" s="72">
        <v>12</v>
      </c>
      <c r="E31" s="72" t="s">
        <v>308</v>
      </c>
      <c r="F31" s="72" t="s">
        <v>309</v>
      </c>
      <c r="G31" s="85" t="s">
        <v>135</v>
      </c>
      <c r="H31" s="86"/>
      <c r="I31" s="86"/>
      <c r="J31" s="82">
        <v>56433.844073716013</v>
      </c>
      <c r="K31" s="83">
        <f t="shared" si="0"/>
        <v>8.1298097251958894E-3</v>
      </c>
      <c r="L31" s="83">
        <f>J31/'סכום נכסי הקרן'!$C$42</f>
        <v>9.100215475026578E-4</v>
      </c>
    </row>
    <row r="32" spans="2:12">
      <c r="B32" s="75" t="s">
        <v>3234</v>
      </c>
      <c r="C32" s="72">
        <v>31712000</v>
      </c>
      <c r="D32" s="72">
        <v>12</v>
      </c>
      <c r="E32" s="72" t="s">
        <v>308</v>
      </c>
      <c r="F32" s="72" t="s">
        <v>309</v>
      </c>
      <c r="G32" s="85" t="s">
        <v>141</v>
      </c>
      <c r="H32" s="86"/>
      <c r="I32" s="86"/>
      <c r="J32" s="82">
        <v>55.440942281000012</v>
      </c>
      <c r="K32" s="83">
        <f t="shared" si="0"/>
        <v>7.9867731700386173E-6</v>
      </c>
      <c r="L32" s="83">
        <f>J32/'סכום נכסי הקרן'!$C$42</f>
        <v>8.9401055195988906E-7</v>
      </c>
    </row>
    <row r="33" spans="2:12">
      <c r="B33" s="75" t="s">
        <v>3234</v>
      </c>
      <c r="C33" s="72">
        <v>31112000</v>
      </c>
      <c r="D33" s="72">
        <v>12</v>
      </c>
      <c r="E33" s="72" t="s">
        <v>308</v>
      </c>
      <c r="F33" s="72" t="s">
        <v>309</v>
      </c>
      <c r="G33" s="85" t="s">
        <v>140</v>
      </c>
      <c r="H33" s="86"/>
      <c r="I33" s="86"/>
      <c r="J33" s="82">
        <v>3068.3480600000007</v>
      </c>
      <c r="K33" s="83">
        <f t="shared" si="0"/>
        <v>4.4202351103160255E-4</v>
      </c>
      <c r="L33" s="83">
        <f>J33/'סכום נכסי הקרן'!$C$42</f>
        <v>4.9478515874102425E-5</v>
      </c>
    </row>
    <row r="34" spans="2:12">
      <c r="B34" s="75" t="s">
        <v>3234</v>
      </c>
      <c r="C34" s="72">
        <v>31012000</v>
      </c>
      <c r="D34" s="72">
        <v>12</v>
      </c>
      <c r="E34" s="72" t="s">
        <v>308</v>
      </c>
      <c r="F34" s="72" t="s">
        <v>309</v>
      </c>
      <c r="G34" s="85" t="s">
        <v>139</v>
      </c>
      <c r="H34" s="86"/>
      <c r="I34" s="86"/>
      <c r="J34" s="82">
        <v>-1734.2244200000005</v>
      </c>
      <c r="K34" s="83">
        <f t="shared" si="0"/>
        <v>-2.4983083798033805E-4</v>
      </c>
      <c r="L34" s="83">
        <f>J34/'סכום נכסי הקרן'!$C$42</f>
        <v>-2.7965161975211531E-5</v>
      </c>
    </row>
    <row r="35" spans="2:12">
      <c r="B35" s="75" t="s">
        <v>3235</v>
      </c>
      <c r="C35" s="72">
        <v>32610000</v>
      </c>
      <c r="D35" s="72">
        <v>10</v>
      </c>
      <c r="E35" s="72" t="s">
        <v>308</v>
      </c>
      <c r="F35" s="72" t="s">
        <v>309</v>
      </c>
      <c r="G35" s="85" t="s">
        <v>137</v>
      </c>
      <c r="H35" s="86"/>
      <c r="I35" s="86"/>
      <c r="J35" s="82">
        <v>7.7619088610000011</v>
      </c>
      <c r="K35" s="83">
        <f t="shared" si="0"/>
        <v>1.1181737338646407E-6</v>
      </c>
      <c r="L35" s="83">
        <f>J35/'סכום נכסי הקרן'!$C$42</f>
        <v>1.2516433053958185E-7</v>
      </c>
    </row>
    <row r="36" spans="2:12">
      <c r="B36" s="75" t="s">
        <v>3235</v>
      </c>
      <c r="C36" s="72">
        <v>34510000</v>
      </c>
      <c r="D36" s="72">
        <v>10</v>
      </c>
      <c r="E36" s="72" t="s">
        <v>308</v>
      </c>
      <c r="F36" s="72" t="s">
        <v>309</v>
      </c>
      <c r="G36" s="85" t="s">
        <v>134</v>
      </c>
      <c r="H36" s="86"/>
      <c r="I36" s="86"/>
      <c r="J36" s="82">
        <v>112382.18100551401</v>
      </c>
      <c r="K36" s="83">
        <f t="shared" si="0"/>
        <v>1.6189677720410363E-2</v>
      </c>
      <c r="L36" s="83">
        <f>J36/'סכום נכסי הקרן'!$C$42</f>
        <v>1.8122140702797503E-3</v>
      </c>
    </row>
    <row r="37" spans="2:12">
      <c r="B37" s="75" t="s">
        <v>3235</v>
      </c>
      <c r="C37" s="72">
        <v>30310000</v>
      </c>
      <c r="D37" s="72">
        <v>10</v>
      </c>
      <c r="E37" s="72" t="s">
        <v>308</v>
      </c>
      <c r="F37" s="72" t="s">
        <v>309</v>
      </c>
      <c r="G37" s="85" t="s">
        <v>132</v>
      </c>
      <c r="H37" s="86"/>
      <c r="I37" s="86"/>
      <c r="J37" s="82">
        <v>117943.61669000001</v>
      </c>
      <c r="K37" s="83">
        <f t="shared" si="0"/>
        <v>1.699085323230224E-2</v>
      </c>
      <c r="L37" s="83">
        <f>J37/'סכום נכסי הקרן'!$C$42</f>
        <v>1.9018947643916302E-3</v>
      </c>
    </row>
    <row r="38" spans="2:12">
      <c r="B38" s="75" t="s">
        <v>3235</v>
      </c>
      <c r="C38" s="72">
        <v>32010000</v>
      </c>
      <c r="D38" s="72">
        <v>10</v>
      </c>
      <c r="E38" s="72" t="s">
        <v>308</v>
      </c>
      <c r="F38" s="72" t="s">
        <v>309</v>
      </c>
      <c r="G38" s="85" t="s">
        <v>134</v>
      </c>
      <c r="H38" s="86"/>
      <c r="I38" s="86"/>
      <c r="J38" s="82">
        <v>1844.5556800000004</v>
      </c>
      <c r="K38" s="83">
        <f t="shared" si="0"/>
        <v>2.6572506183241974E-4</v>
      </c>
      <c r="L38" s="83">
        <f>J38/'סכום נכסי הקרן'!$C$42</f>
        <v>2.9744304006223398E-5</v>
      </c>
    </row>
    <row r="39" spans="2:12">
      <c r="B39" s="75" t="s">
        <v>3235</v>
      </c>
      <c r="C39" s="72">
        <v>33810000</v>
      </c>
      <c r="D39" s="72">
        <v>10</v>
      </c>
      <c r="E39" s="72" t="s">
        <v>308</v>
      </c>
      <c r="F39" s="72" t="s">
        <v>309</v>
      </c>
      <c r="G39" s="85" t="s">
        <v>135</v>
      </c>
      <c r="H39" s="86"/>
      <c r="I39" s="86"/>
      <c r="J39" s="82">
        <v>404.55559550600009</v>
      </c>
      <c r="K39" s="83">
        <f t="shared" si="0"/>
        <v>5.8279921715609709E-5</v>
      </c>
      <c r="L39" s="83">
        <f>J39/'סכום נכסי הקרן'!$C$42</f>
        <v>6.5236440139064862E-6</v>
      </c>
    </row>
    <row r="40" spans="2:12">
      <c r="B40" s="75" t="s">
        <v>3235</v>
      </c>
      <c r="C40" s="72">
        <v>31110000</v>
      </c>
      <c r="D40" s="72">
        <v>10</v>
      </c>
      <c r="E40" s="72" t="s">
        <v>308</v>
      </c>
      <c r="F40" s="72" t="s">
        <v>309</v>
      </c>
      <c r="G40" s="85" t="s">
        <v>140</v>
      </c>
      <c r="H40" s="86"/>
      <c r="I40" s="86"/>
      <c r="J40" s="82">
        <v>14.998410000000002</v>
      </c>
      <c r="K40" s="83">
        <f t="shared" si="0"/>
        <v>2.1606576954283004E-6</v>
      </c>
      <c r="L40" s="83">
        <f>J40/'סכום נכסי הקרן'!$C$42</f>
        <v>2.418562212499766E-7</v>
      </c>
    </row>
    <row r="41" spans="2:12">
      <c r="B41" s="75" t="s">
        <v>3235</v>
      </c>
      <c r="C41" s="72">
        <v>34610000</v>
      </c>
      <c r="D41" s="72">
        <v>10</v>
      </c>
      <c r="E41" s="72" t="s">
        <v>308</v>
      </c>
      <c r="F41" s="72" t="s">
        <v>309</v>
      </c>
      <c r="G41" s="85" t="s">
        <v>136</v>
      </c>
      <c r="H41" s="86"/>
      <c r="I41" s="86"/>
      <c r="J41" s="82">
        <v>-3.1027573340000005</v>
      </c>
      <c r="K41" s="83">
        <f t="shared" si="0"/>
        <v>-4.4698048064786188E-7</v>
      </c>
      <c r="L41" s="83">
        <f>J41/'סכום נכסי הקרן'!$C$42</f>
        <v>-5.0033381155528591E-8</v>
      </c>
    </row>
    <row r="42" spans="2:12">
      <c r="B42" s="75" t="s">
        <v>3235</v>
      </c>
      <c r="C42" s="72">
        <v>30210000</v>
      </c>
      <c r="D42" s="72">
        <v>10</v>
      </c>
      <c r="E42" s="72" t="s">
        <v>308</v>
      </c>
      <c r="F42" s="72" t="s">
        <v>309</v>
      </c>
      <c r="G42" s="85" t="s">
        <v>135</v>
      </c>
      <c r="H42" s="86"/>
      <c r="I42" s="86"/>
      <c r="J42" s="82">
        <v>114.39712000000003</v>
      </c>
      <c r="K42" s="83">
        <f t="shared" si="0"/>
        <v>1.6479948052015832E-5</v>
      </c>
      <c r="L42" s="83">
        <f>J42/'סכום נכסי הקרן'!$C$42</f>
        <v>1.8447058831622902E-6</v>
      </c>
    </row>
    <row r="43" spans="2:12">
      <c r="B43" s="75" t="s">
        <v>3235</v>
      </c>
      <c r="C43" s="72">
        <v>31710000</v>
      </c>
      <c r="D43" s="72">
        <v>10</v>
      </c>
      <c r="E43" s="72" t="s">
        <v>308</v>
      </c>
      <c r="F43" s="72" t="s">
        <v>309</v>
      </c>
      <c r="G43" s="85" t="s">
        <v>141</v>
      </c>
      <c r="H43" s="86"/>
      <c r="I43" s="86"/>
      <c r="J43" s="82">
        <v>28.905489629000002</v>
      </c>
      <c r="K43" s="83">
        <f t="shared" si="0"/>
        <v>4.1640993016607615E-6</v>
      </c>
      <c r="L43" s="83">
        <f>J43/'סכום נכסי הקרן'!$C$42</f>
        <v>4.6611424111291311E-7</v>
      </c>
    </row>
    <row r="44" spans="2:12">
      <c r="B44" s="75" t="s">
        <v>3235</v>
      </c>
      <c r="C44" s="72">
        <v>30710000</v>
      </c>
      <c r="D44" s="72">
        <v>10</v>
      </c>
      <c r="E44" s="72" t="s">
        <v>308</v>
      </c>
      <c r="F44" s="72" t="s">
        <v>309</v>
      </c>
      <c r="G44" s="85" t="s">
        <v>3228</v>
      </c>
      <c r="H44" s="86"/>
      <c r="I44" s="86"/>
      <c r="J44" s="82">
        <v>8.5205216180000019</v>
      </c>
      <c r="K44" s="83">
        <f t="shared" si="0"/>
        <v>1.2274588175009816E-6</v>
      </c>
      <c r="L44" s="83">
        <f>J44/'סכום נכסי הקרן'!$C$42</f>
        <v>1.3739730822188597E-7</v>
      </c>
    </row>
    <row r="45" spans="2:12">
      <c r="B45" s="75" t="s">
        <v>3235</v>
      </c>
      <c r="C45" s="72">
        <v>34710000</v>
      </c>
      <c r="D45" s="72">
        <v>10</v>
      </c>
      <c r="E45" s="72" t="s">
        <v>308</v>
      </c>
      <c r="F45" s="72" t="s">
        <v>309</v>
      </c>
      <c r="G45" s="85" t="s">
        <v>140</v>
      </c>
      <c r="H45" s="86"/>
      <c r="I45" s="86"/>
      <c r="J45" s="82">
        <v>2109.1647047570004</v>
      </c>
      <c r="K45" s="83">
        <f t="shared" si="0"/>
        <v>3.0384440419077568E-4</v>
      </c>
      <c r="L45" s="83">
        <f>J45/'סכום נכסי הקרן'!$C$42</f>
        <v>3.4011245557785833E-5</v>
      </c>
    </row>
    <row r="46" spans="2:12">
      <c r="B46" s="75" t="s">
        <v>3235</v>
      </c>
      <c r="C46" s="72">
        <v>30910000</v>
      </c>
      <c r="D46" s="72">
        <v>10</v>
      </c>
      <c r="E46" s="72" t="s">
        <v>308</v>
      </c>
      <c r="F46" s="72" t="s">
        <v>309</v>
      </c>
      <c r="G46" s="85" t="s">
        <v>3230</v>
      </c>
      <c r="H46" s="86"/>
      <c r="I46" s="86"/>
      <c r="J46" s="82">
        <v>17.580683959000002</v>
      </c>
      <c r="K46" s="83">
        <f t="shared" si="0"/>
        <v>2.5326578008539724E-6</v>
      </c>
      <c r="L46" s="83">
        <f>J46/'סכום נכסי הקרן'!$C$42</f>
        <v>2.8349656992399983E-7</v>
      </c>
    </row>
    <row r="47" spans="2:12">
      <c r="B47" s="75" t="s">
        <v>3235</v>
      </c>
      <c r="C47" s="72">
        <v>34010000</v>
      </c>
      <c r="D47" s="72">
        <v>10</v>
      </c>
      <c r="E47" s="72" t="s">
        <v>308</v>
      </c>
      <c r="F47" s="72" t="s">
        <v>309</v>
      </c>
      <c r="G47" s="85" t="s">
        <v>132</v>
      </c>
      <c r="H47" s="86"/>
      <c r="I47" s="86"/>
      <c r="J47" s="82">
        <v>1497754.9350301211</v>
      </c>
      <c r="K47" s="83">
        <f t="shared" si="0"/>
        <v>0.21576525286604015</v>
      </c>
      <c r="L47" s="83">
        <f>J47/'סכום נכסי הקרן'!$C$42</f>
        <v>2.4151983373230178E-2</v>
      </c>
    </row>
    <row r="48" spans="2:12">
      <c r="B48" s="75" t="s">
        <v>3235</v>
      </c>
      <c r="C48" s="72">
        <v>31410000</v>
      </c>
      <c r="D48" s="72">
        <v>10</v>
      </c>
      <c r="E48" s="72" t="s">
        <v>308</v>
      </c>
      <c r="F48" s="72" t="s">
        <v>309</v>
      </c>
      <c r="G48" s="85" t="s">
        <v>132</v>
      </c>
      <c r="H48" s="86"/>
      <c r="I48" s="86"/>
      <c r="J48" s="82">
        <v>5102.3471222380012</v>
      </c>
      <c r="K48" s="83">
        <f t="shared" si="0"/>
        <v>7.3503961916029632E-4</v>
      </c>
      <c r="L48" s="83">
        <f>J48/'סכום נכסי הקרן'!$C$42</f>
        <v>8.2277681066871437E-5</v>
      </c>
    </row>
    <row r="49" spans="2:12">
      <c r="B49" s="75" t="s">
        <v>3235</v>
      </c>
      <c r="C49" s="72">
        <v>30810000</v>
      </c>
      <c r="D49" s="72">
        <v>10</v>
      </c>
      <c r="E49" s="72" t="s">
        <v>308</v>
      </c>
      <c r="F49" s="72" t="s">
        <v>309</v>
      </c>
      <c r="G49" s="85" t="s">
        <v>138</v>
      </c>
      <c r="H49" s="86"/>
      <c r="I49" s="86"/>
      <c r="J49" s="82">
        <v>0.31018178600000007</v>
      </c>
      <c r="K49" s="83">
        <f t="shared" si="0"/>
        <v>4.468451408533267E-8</v>
      </c>
      <c r="L49" s="83">
        <f>J49/'סכום נכסי הקרן'!$C$42</f>
        <v>5.0018231707580269E-9</v>
      </c>
    </row>
    <row r="50" spans="2:12">
      <c r="B50" s="75" t="s">
        <v>3236</v>
      </c>
      <c r="C50" s="72">
        <v>31720000</v>
      </c>
      <c r="D50" s="72">
        <v>20</v>
      </c>
      <c r="E50" s="72" t="s">
        <v>308</v>
      </c>
      <c r="F50" s="72" t="s">
        <v>309</v>
      </c>
      <c r="G50" s="85" t="s">
        <v>141</v>
      </c>
      <c r="H50" s="86"/>
      <c r="I50" s="86"/>
      <c r="J50" s="82">
        <v>9.5911168780000029</v>
      </c>
      <c r="K50" s="83">
        <f t="shared" si="0"/>
        <v>1.3816878249229725E-6</v>
      </c>
      <c r="L50" s="83">
        <f>J50/'סכום נכסי הקרן'!$C$42</f>
        <v>1.5466114646018833E-7</v>
      </c>
    </row>
    <row r="51" spans="2:12">
      <c r="B51" s="75" t="s">
        <v>3236</v>
      </c>
      <c r="C51" s="72">
        <v>32020000</v>
      </c>
      <c r="D51" s="72">
        <v>20</v>
      </c>
      <c r="E51" s="72" t="s">
        <v>308</v>
      </c>
      <c r="F51" s="72" t="s">
        <v>309</v>
      </c>
      <c r="G51" s="85" t="s">
        <v>134</v>
      </c>
      <c r="H51" s="86"/>
      <c r="I51" s="86"/>
      <c r="J51" s="82">
        <v>1506.5316646640003</v>
      </c>
      <c r="K51" s="83">
        <f t="shared" si="0"/>
        <v>2.1702962078398177E-4</v>
      </c>
      <c r="L51" s="83">
        <f>J51/'סכום נכסי הקרן'!$C$42</f>
        <v>2.4293512152893004E-5</v>
      </c>
    </row>
    <row r="52" spans="2:12">
      <c r="B52" s="75" t="s">
        <v>3236</v>
      </c>
      <c r="C52" s="72">
        <v>33820000</v>
      </c>
      <c r="D52" s="72">
        <v>20</v>
      </c>
      <c r="E52" s="72" t="s">
        <v>308</v>
      </c>
      <c r="F52" s="72" t="s">
        <v>309</v>
      </c>
      <c r="G52" s="85" t="s">
        <v>135</v>
      </c>
      <c r="H52" s="86"/>
      <c r="I52" s="86"/>
      <c r="J52" s="82">
        <v>10.380375020000001</v>
      </c>
      <c r="K52" s="83">
        <f t="shared" si="0"/>
        <v>1.4953876556511455E-6</v>
      </c>
      <c r="L52" s="83">
        <f>J52/'סכום נכסי הקרן'!$C$42</f>
        <v>1.6738829499225918E-7</v>
      </c>
    </row>
    <row r="53" spans="2:12">
      <c r="B53" s="75" t="s">
        <v>3236</v>
      </c>
      <c r="C53" s="72">
        <v>30320000</v>
      </c>
      <c r="D53" s="72">
        <v>20</v>
      </c>
      <c r="E53" s="72" t="s">
        <v>308</v>
      </c>
      <c r="F53" s="72" t="s">
        <v>309</v>
      </c>
      <c r="G53" s="85" t="s">
        <v>132</v>
      </c>
      <c r="H53" s="86"/>
      <c r="I53" s="86"/>
      <c r="J53" s="82">
        <v>45978.145130000012</v>
      </c>
      <c r="K53" s="83">
        <f t="shared" si="0"/>
        <v>6.6235709716332431E-3</v>
      </c>
      <c r="L53" s="83">
        <f>J53/'סכום נכסי הקרן'!$C$42</f>
        <v>7.4141861978868531E-4</v>
      </c>
    </row>
    <row r="54" spans="2:12">
      <c r="B54" s="75" t="s">
        <v>3236</v>
      </c>
      <c r="C54" s="72">
        <v>34020000</v>
      </c>
      <c r="D54" s="72">
        <v>20</v>
      </c>
      <c r="E54" s="72" t="s">
        <v>308</v>
      </c>
      <c r="F54" s="72" t="s">
        <v>309</v>
      </c>
      <c r="G54" s="85" t="s">
        <v>132</v>
      </c>
      <c r="H54" s="86"/>
      <c r="I54" s="86"/>
      <c r="J54" s="82">
        <v>504276.35126030614</v>
      </c>
      <c r="K54" s="83">
        <f t="shared" si="0"/>
        <v>7.2645605699076438E-2</v>
      </c>
      <c r="L54" s="83">
        <f>J54/'סכום נכסי הקרן'!$C$42</f>
        <v>8.1316868109048562E-3</v>
      </c>
    </row>
    <row r="55" spans="2:12">
      <c r="B55" s="75" t="s">
        <v>3236</v>
      </c>
      <c r="C55" s="72">
        <v>31220000</v>
      </c>
      <c r="D55" s="72">
        <v>20</v>
      </c>
      <c r="E55" s="72" t="s">
        <v>308</v>
      </c>
      <c r="F55" s="72" t="s">
        <v>309</v>
      </c>
      <c r="G55" s="85" t="s">
        <v>136</v>
      </c>
      <c r="H55" s="86"/>
      <c r="I55" s="86"/>
      <c r="J55" s="82">
        <v>5.274525692000001</v>
      </c>
      <c r="K55" s="83">
        <f t="shared" si="0"/>
        <v>7.5984351182252541E-7</v>
      </c>
      <c r="L55" s="83">
        <f>J55/'סכום נכסי הקרן'!$C$42</f>
        <v>8.5054139255630298E-8</v>
      </c>
    </row>
    <row r="56" spans="2:12">
      <c r="B56" s="75" t="s">
        <v>3236</v>
      </c>
      <c r="C56" s="72">
        <v>30820000</v>
      </c>
      <c r="D56" s="72">
        <v>20</v>
      </c>
      <c r="E56" s="72" t="s">
        <v>308</v>
      </c>
      <c r="F56" s="72" t="s">
        <v>309</v>
      </c>
      <c r="G56" s="85" t="s">
        <v>138</v>
      </c>
      <c r="H56" s="86"/>
      <c r="I56" s="86"/>
      <c r="J56" s="82">
        <v>2.0138200000000006E-4</v>
      </c>
      <c r="K56" s="83">
        <f t="shared" si="0"/>
        <v>2.9010913024830106E-11</v>
      </c>
      <c r="L56" s="83">
        <f>J56/'סכום נכסי הקרן'!$C$42</f>
        <v>3.2473768584645166E-12</v>
      </c>
    </row>
    <row r="57" spans="2:12">
      <c r="B57" s="75" t="s">
        <v>3236</v>
      </c>
      <c r="C57" s="72">
        <v>34520000</v>
      </c>
      <c r="D57" s="72">
        <v>20</v>
      </c>
      <c r="E57" s="72" t="s">
        <v>308</v>
      </c>
      <c r="F57" s="72" t="s">
        <v>309</v>
      </c>
      <c r="G57" s="85" t="s">
        <v>134</v>
      </c>
      <c r="H57" s="86"/>
      <c r="I57" s="86"/>
      <c r="J57" s="82">
        <v>103.18149789400002</v>
      </c>
      <c r="K57" s="83">
        <f t="shared" si="0"/>
        <v>1.4864235438989206E-5</v>
      </c>
      <c r="L57" s="83">
        <f>J57/'סכום נכסי הקרן'!$C$42</f>
        <v>1.6638488468814534E-6</v>
      </c>
    </row>
    <row r="58" spans="2:12">
      <c r="B58" s="75" t="s">
        <v>3236</v>
      </c>
      <c r="C58" s="72">
        <v>31120000</v>
      </c>
      <c r="D58" s="72">
        <v>20</v>
      </c>
      <c r="E58" s="72" t="s">
        <v>308</v>
      </c>
      <c r="F58" s="72" t="s">
        <v>309</v>
      </c>
      <c r="G58" s="85" t="s">
        <v>140</v>
      </c>
      <c r="H58" s="86"/>
      <c r="I58" s="86"/>
      <c r="J58" s="82">
        <v>56.066389637000015</v>
      </c>
      <c r="K58" s="83">
        <f t="shared" si="0"/>
        <v>8.076874563641452E-6</v>
      </c>
      <c r="L58" s="83">
        <f>J58/'סכום נכסי הקרן'!$C$42</f>
        <v>9.0409617664363551E-7</v>
      </c>
    </row>
    <row r="59" spans="2:12">
      <c r="B59" s="75" t="s">
        <v>3237</v>
      </c>
      <c r="C59" s="72">
        <v>31726000</v>
      </c>
      <c r="D59" s="72">
        <v>26</v>
      </c>
      <c r="E59" s="72" t="s">
        <v>308</v>
      </c>
      <c r="F59" s="72" t="s">
        <v>309</v>
      </c>
      <c r="G59" s="85" t="s">
        <v>141</v>
      </c>
      <c r="H59" s="86"/>
      <c r="I59" s="86"/>
      <c r="J59" s="82">
        <v>-1.1000000000000003E-3</v>
      </c>
      <c r="K59" s="83">
        <f t="shared" si="0"/>
        <v>-1.5846502829107426E-10</v>
      </c>
      <c r="L59" s="83">
        <f>J59/'סכום נכסי הקרן'!$C$42</f>
        <v>-1.7738003119995672E-11</v>
      </c>
    </row>
    <row r="60" spans="2:12">
      <c r="B60" s="75" t="s">
        <v>3237</v>
      </c>
      <c r="C60" s="72">
        <v>30326000</v>
      </c>
      <c r="D60" s="72">
        <v>26</v>
      </c>
      <c r="E60" s="72" t="s">
        <v>308</v>
      </c>
      <c r="F60" s="72" t="s">
        <v>309</v>
      </c>
      <c r="G60" s="85" t="s">
        <v>132</v>
      </c>
      <c r="H60" s="86"/>
      <c r="I60" s="86"/>
      <c r="J60" s="82">
        <v>-2.0870000000000003E-2</v>
      </c>
      <c r="K60" s="83">
        <f t="shared" si="0"/>
        <v>-3.0065137640315629E-9</v>
      </c>
      <c r="L60" s="83">
        <f>J60/'סכום נכסי הקרן'!$C$42</f>
        <v>-3.365382955584633E-10</v>
      </c>
    </row>
    <row r="61" spans="2:12">
      <c r="B61" s="129"/>
      <c r="C61" s="129"/>
      <c r="D61" s="129"/>
      <c r="E61" s="130"/>
      <c r="F61" s="130"/>
      <c r="G61" s="130"/>
      <c r="H61" s="130"/>
      <c r="I61" s="130"/>
      <c r="J61" s="130"/>
      <c r="K61" s="130"/>
      <c r="L61" s="130"/>
    </row>
    <row r="62" spans="2:12">
      <c r="B62" s="131" t="s">
        <v>200</v>
      </c>
      <c r="C62" s="72"/>
      <c r="D62" s="72"/>
      <c r="E62" s="72"/>
      <c r="F62" s="72"/>
      <c r="G62" s="72"/>
      <c r="H62" s="72"/>
      <c r="I62" s="72"/>
      <c r="J62" s="117">
        <f>J63</f>
        <v>275311.11944582907</v>
      </c>
      <c r="K62" s="121">
        <f t="shared" ref="K62:K63" si="1">IFERROR(J62/$J$10,0)</f>
        <v>3.9661076665300561E-2</v>
      </c>
      <c r="L62" s="121">
        <f>J62/'סכום נכסי הקרן'!$C$42</f>
        <v>4.4395177233632873E-3</v>
      </c>
    </row>
    <row r="63" spans="2:12">
      <c r="B63" s="132" t="s">
        <v>44</v>
      </c>
      <c r="C63" s="70"/>
      <c r="D63" s="70"/>
      <c r="E63" s="70"/>
      <c r="F63" s="70"/>
      <c r="G63" s="70"/>
      <c r="H63" s="70"/>
      <c r="I63" s="70"/>
      <c r="J63" s="117">
        <f>SUM(J64:J66)</f>
        <v>275311.11944582907</v>
      </c>
      <c r="K63" s="121">
        <f t="shared" si="1"/>
        <v>3.9661076665300561E-2</v>
      </c>
      <c r="L63" s="121">
        <f>J63/'סכום נכסי הקרן'!$C$42</f>
        <v>4.4395177233632873E-3</v>
      </c>
    </row>
    <row r="64" spans="2:12">
      <c r="B64" s="75" t="s">
        <v>3238</v>
      </c>
      <c r="C64" s="72">
        <v>31785000</v>
      </c>
      <c r="D64" s="72">
        <v>85</v>
      </c>
      <c r="E64" s="72" t="s">
        <v>686</v>
      </c>
      <c r="F64" s="72" t="s">
        <v>641</v>
      </c>
      <c r="G64" s="85" t="s">
        <v>141</v>
      </c>
      <c r="H64" s="86"/>
      <c r="I64" s="86"/>
      <c r="J64" s="82">
        <v>3568.6199382870004</v>
      </c>
      <c r="K64" s="83">
        <f>IFERROR(J64/$J$10,0)</f>
        <v>5.140922358915827E-4</v>
      </c>
      <c r="L64" s="83">
        <f>J64/'סכום נכסי הקרן'!$C$42</f>
        <v>5.7545628726739602E-5</v>
      </c>
    </row>
    <row r="65" spans="2:12">
      <c r="B65" s="75" t="s">
        <v>3238</v>
      </c>
      <c r="C65" s="72">
        <v>32085000</v>
      </c>
      <c r="D65" s="72">
        <v>85</v>
      </c>
      <c r="E65" s="72" t="s">
        <v>686</v>
      </c>
      <c r="F65" s="72" t="s">
        <v>641</v>
      </c>
      <c r="G65" s="85" t="s">
        <v>134</v>
      </c>
      <c r="H65" s="86"/>
      <c r="I65" s="86"/>
      <c r="J65" s="82">
        <v>39103.650750937006</v>
      </c>
      <c r="K65" s="83">
        <f>IFERROR(J65/$J$10,0)</f>
        <v>5.6332373841195618E-3</v>
      </c>
      <c r="L65" s="83">
        <f>J65/'סכום נכסי הקרן'!$C$42</f>
        <v>6.3056425365758324E-4</v>
      </c>
    </row>
    <row r="66" spans="2:12">
      <c r="B66" s="75" t="s">
        <v>3238</v>
      </c>
      <c r="C66" s="72">
        <v>30385000</v>
      </c>
      <c r="D66" s="72">
        <v>85</v>
      </c>
      <c r="E66" s="72" t="s">
        <v>686</v>
      </c>
      <c r="F66" s="72" t="s">
        <v>641</v>
      </c>
      <c r="G66" s="85" t="s">
        <v>132</v>
      </c>
      <c r="H66" s="86"/>
      <c r="I66" s="86"/>
      <c r="J66" s="82">
        <v>232638.84875660503</v>
      </c>
      <c r="K66" s="83">
        <f>IFERROR(J66/$J$10,0)</f>
        <v>3.3513747045289408E-2</v>
      </c>
      <c r="L66" s="83">
        <f>J66/'סכום נכסי הקרן'!$C$42</f>
        <v>3.751407840978964E-3</v>
      </c>
    </row>
    <row r="67" spans="2:12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</row>
    <row r="68" spans="2:12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</row>
    <row r="69" spans="2:12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</row>
    <row r="70" spans="2:12">
      <c r="B70" s="132"/>
      <c r="C70" s="70"/>
      <c r="D70" s="70"/>
      <c r="E70" s="70"/>
      <c r="F70" s="70"/>
      <c r="G70" s="70"/>
      <c r="H70" s="70"/>
      <c r="I70" s="70"/>
      <c r="J70" s="79"/>
      <c r="K70" s="80"/>
      <c r="L70" s="80"/>
    </row>
    <row r="71" spans="2:12">
      <c r="B71" s="132"/>
      <c r="C71" s="70"/>
      <c r="D71" s="70"/>
      <c r="E71" s="70"/>
      <c r="F71" s="70"/>
      <c r="G71" s="70"/>
      <c r="H71" s="70"/>
      <c r="I71" s="70"/>
      <c r="J71" s="79"/>
      <c r="K71" s="80"/>
      <c r="L71" s="80"/>
    </row>
    <row r="72" spans="2:12">
      <c r="B72" s="133" t="s">
        <v>224</v>
      </c>
      <c r="C72" s="72"/>
      <c r="D72" s="72"/>
      <c r="E72" s="72"/>
      <c r="F72" s="72"/>
      <c r="G72" s="72"/>
      <c r="H72" s="72"/>
      <c r="I72" s="72"/>
      <c r="J72" s="82"/>
      <c r="K72" s="83"/>
      <c r="L72" s="83"/>
    </row>
    <row r="73" spans="2:12">
      <c r="B73" s="75"/>
      <c r="C73" s="72"/>
      <c r="D73" s="72"/>
      <c r="E73" s="72"/>
      <c r="F73" s="72"/>
      <c r="G73" s="85"/>
      <c r="H73" s="72"/>
      <c r="I73" s="72"/>
      <c r="J73" s="82"/>
      <c r="K73" s="83"/>
      <c r="L73" s="83"/>
    </row>
    <row r="74" spans="2:12">
      <c r="B74" s="75"/>
      <c r="C74" s="72"/>
      <c r="D74" s="72"/>
      <c r="E74" s="72"/>
      <c r="F74" s="72"/>
      <c r="G74" s="85"/>
      <c r="H74" s="72"/>
      <c r="I74" s="72"/>
      <c r="J74" s="82"/>
      <c r="K74" s="83"/>
      <c r="L74" s="83"/>
    </row>
    <row r="75" spans="2:12">
      <c r="B75" s="75"/>
      <c r="C75" s="72"/>
      <c r="D75" s="72"/>
      <c r="E75" s="72"/>
      <c r="F75" s="72"/>
      <c r="G75" s="85"/>
      <c r="H75" s="72"/>
      <c r="I75" s="72"/>
      <c r="J75" s="82"/>
      <c r="K75" s="83"/>
      <c r="L75" s="83"/>
    </row>
    <row r="76" spans="2:12">
      <c r="B76" s="75"/>
      <c r="C76" s="72"/>
      <c r="D76" s="72"/>
      <c r="E76" s="72"/>
      <c r="F76" s="72"/>
      <c r="G76" s="85"/>
      <c r="H76" s="72"/>
      <c r="I76" s="72"/>
      <c r="J76" s="82"/>
      <c r="K76" s="83"/>
      <c r="L76" s="83"/>
    </row>
    <row r="77" spans="2:12">
      <c r="B77" s="75"/>
      <c r="C77" s="72"/>
      <c r="D77" s="72"/>
      <c r="E77" s="72"/>
      <c r="F77" s="72"/>
      <c r="G77" s="85"/>
      <c r="H77" s="72"/>
      <c r="I77" s="72"/>
      <c r="J77" s="82"/>
      <c r="K77" s="83"/>
      <c r="L77" s="83"/>
    </row>
    <row r="78" spans="2:12">
      <c r="B78" s="75"/>
      <c r="C78" s="72"/>
      <c r="D78" s="72"/>
      <c r="E78" s="72"/>
      <c r="F78" s="72"/>
      <c r="G78" s="85"/>
      <c r="H78" s="72"/>
      <c r="I78" s="72"/>
      <c r="J78" s="82"/>
      <c r="K78" s="83"/>
      <c r="L78" s="83"/>
    </row>
    <row r="79" spans="2:12">
      <c r="B79" s="75"/>
      <c r="C79" s="72"/>
      <c r="D79" s="72"/>
      <c r="E79" s="72"/>
      <c r="F79" s="72"/>
      <c r="G79" s="85"/>
      <c r="H79" s="72"/>
      <c r="I79" s="72"/>
      <c r="J79" s="82"/>
      <c r="K79" s="83"/>
      <c r="L79" s="83"/>
    </row>
    <row r="80" spans="2:12">
      <c r="B80" s="75"/>
      <c r="C80" s="72"/>
      <c r="D80" s="72"/>
      <c r="E80" s="72"/>
      <c r="F80" s="72"/>
      <c r="G80" s="85"/>
      <c r="H80" s="72"/>
      <c r="I80" s="72"/>
      <c r="J80" s="82"/>
      <c r="K80" s="83"/>
      <c r="L80" s="83"/>
    </row>
    <row r="81" spans="2:12">
      <c r="B81" s="75"/>
      <c r="C81" s="72"/>
      <c r="D81" s="72"/>
      <c r="E81" s="72"/>
      <c r="F81" s="72"/>
      <c r="G81" s="85"/>
      <c r="H81" s="72"/>
      <c r="I81" s="72"/>
      <c r="J81" s="82"/>
      <c r="K81" s="83"/>
      <c r="L81" s="83"/>
    </row>
    <row r="82" spans="2:12">
      <c r="B82" s="75"/>
      <c r="C82" s="72"/>
      <c r="D82" s="72"/>
      <c r="E82" s="72"/>
      <c r="F82" s="72"/>
      <c r="G82" s="85"/>
      <c r="H82" s="72"/>
      <c r="I82" s="72"/>
      <c r="J82" s="82"/>
      <c r="K82" s="83"/>
      <c r="L82" s="83"/>
    </row>
    <row r="83" spans="2:12">
      <c r="B83" s="75"/>
      <c r="C83" s="72"/>
      <c r="D83" s="72"/>
      <c r="E83" s="72"/>
      <c r="F83" s="72"/>
      <c r="G83" s="85"/>
      <c r="H83" s="72"/>
      <c r="I83" s="72"/>
      <c r="J83" s="82"/>
      <c r="K83" s="83"/>
      <c r="L83" s="83"/>
    </row>
    <row r="84" spans="2:12"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</row>
    <row r="85" spans="2:12"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</row>
    <row r="86" spans="2:12"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</row>
    <row r="87" spans="2:12"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</row>
    <row r="88" spans="2:12">
      <c r="B88" s="134"/>
      <c r="C88" s="129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2:12"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</row>
    <row r="90" spans="2:12"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</row>
    <row r="91" spans="2:12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</row>
    <row r="92" spans="2:12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</row>
    <row r="93" spans="2:12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</row>
    <row r="94" spans="2:12">
      <c r="B94" s="129"/>
      <c r="C94" s="129"/>
      <c r="D94" s="130"/>
      <c r="E94" s="130"/>
      <c r="F94" s="130"/>
      <c r="G94" s="130"/>
      <c r="H94" s="130"/>
      <c r="I94" s="130"/>
      <c r="J94" s="130"/>
      <c r="K94" s="130"/>
      <c r="L94" s="130"/>
    </row>
    <row r="95" spans="2:12">
      <c r="B95" s="129"/>
      <c r="C95" s="129"/>
      <c r="D95" s="130"/>
      <c r="E95" s="130"/>
      <c r="F95" s="130"/>
      <c r="G95" s="130"/>
      <c r="H95" s="130"/>
      <c r="I95" s="130"/>
      <c r="J95" s="130"/>
      <c r="K95" s="130"/>
      <c r="L95" s="130"/>
    </row>
    <row r="96" spans="2:12">
      <c r="B96" s="129"/>
      <c r="C96" s="129"/>
      <c r="D96" s="130"/>
      <c r="E96" s="130"/>
      <c r="F96" s="130"/>
      <c r="G96" s="130"/>
      <c r="H96" s="130"/>
      <c r="I96" s="130"/>
      <c r="J96" s="130"/>
      <c r="K96" s="130"/>
      <c r="L96" s="130"/>
    </row>
    <row r="97" spans="2:12">
      <c r="B97" s="129"/>
      <c r="C97" s="129"/>
      <c r="D97" s="130"/>
      <c r="E97" s="130"/>
      <c r="F97" s="130"/>
      <c r="G97" s="130"/>
      <c r="H97" s="130"/>
      <c r="I97" s="130"/>
      <c r="J97" s="130"/>
      <c r="K97" s="130"/>
      <c r="L97" s="130"/>
    </row>
    <row r="98" spans="2:12">
      <c r="B98" s="129"/>
      <c r="C98" s="129"/>
      <c r="D98" s="130"/>
      <c r="E98" s="130"/>
      <c r="F98" s="130"/>
      <c r="G98" s="130"/>
      <c r="H98" s="130"/>
      <c r="I98" s="130"/>
      <c r="J98" s="130"/>
      <c r="K98" s="130"/>
      <c r="L98" s="130"/>
    </row>
    <row r="99" spans="2:12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</row>
    <row r="100" spans="2:12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</row>
    <row r="101" spans="2:12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</row>
    <row r="102" spans="2:12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</row>
    <row r="103" spans="2:12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</row>
    <row r="104" spans="2:12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</row>
    <row r="105" spans="2:12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</row>
    <row r="106" spans="2:12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</row>
    <row r="107" spans="2:12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</row>
    <row r="108" spans="2:12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</row>
    <row r="109" spans="2:12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</row>
    <row r="110" spans="2:12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</row>
    <row r="111" spans="2:12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</row>
    <row r="112" spans="2:12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</row>
    <row r="113" spans="2:12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</row>
    <row r="114" spans="2:12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</row>
    <row r="115" spans="2:12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</row>
    <row r="116" spans="2:12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</row>
    <row r="117" spans="2:12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</row>
    <row r="118" spans="2:12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</row>
    <row r="119" spans="2:12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</row>
    <row r="120" spans="2:12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</row>
    <row r="121" spans="2:12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29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29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29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29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29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29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29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B432" s="129"/>
      <c r="C432" s="129"/>
      <c r="D432" s="130"/>
      <c r="E432" s="130"/>
      <c r="F432" s="130"/>
      <c r="G432" s="130"/>
      <c r="H432" s="130"/>
      <c r="I432" s="130"/>
      <c r="J432" s="130"/>
      <c r="K432" s="130"/>
      <c r="L432" s="130"/>
    </row>
    <row r="433" spans="2:12">
      <c r="B433" s="129"/>
      <c r="C433" s="129"/>
      <c r="D433" s="130"/>
      <c r="E433" s="130"/>
      <c r="F433" s="130"/>
      <c r="G433" s="130"/>
      <c r="H433" s="130"/>
      <c r="I433" s="130"/>
      <c r="J433" s="130"/>
      <c r="K433" s="130"/>
      <c r="L433" s="130"/>
    </row>
    <row r="434" spans="2:12">
      <c r="B434" s="129"/>
      <c r="C434" s="129"/>
      <c r="D434" s="130"/>
      <c r="E434" s="130"/>
      <c r="F434" s="130"/>
      <c r="G434" s="130"/>
      <c r="H434" s="130"/>
      <c r="I434" s="130"/>
      <c r="J434" s="130"/>
      <c r="K434" s="130"/>
      <c r="L434" s="130"/>
    </row>
    <row r="435" spans="2:12">
      <c r="B435" s="129"/>
      <c r="C435" s="129"/>
      <c r="D435" s="130"/>
      <c r="E435" s="130"/>
      <c r="F435" s="130"/>
      <c r="G435" s="130"/>
      <c r="H435" s="130"/>
      <c r="I435" s="130"/>
      <c r="J435" s="130"/>
      <c r="K435" s="130"/>
      <c r="L435" s="130"/>
    </row>
    <row r="436" spans="2:12">
      <c r="B436" s="129"/>
      <c r="C436" s="129"/>
      <c r="D436" s="130"/>
      <c r="E436" s="130"/>
      <c r="F436" s="130"/>
      <c r="G436" s="130"/>
      <c r="H436" s="130"/>
      <c r="I436" s="130"/>
      <c r="J436" s="130"/>
      <c r="K436" s="130"/>
      <c r="L436" s="130"/>
    </row>
    <row r="437" spans="2:12">
      <c r="B437" s="129"/>
      <c r="C437" s="129"/>
      <c r="D437" s="130"/>
      <c r="E437" s="130"/>
      <c r="F437" s="130"/>
      <c r="G437" s="130"/>
      <c r="H437" s="130"/>
      <c r="I437" s="130"/>
      <c r="J437" s="130"/>
      <c r="K437" s="130"/>
      <c r="L437" s="130"/>
    </row>
    <row r="438" spans="2:12">
      <c r="B438" s="129"/>
      <c r="C438" s="129"/>
      <c r="D438" s="130"/>
      <c r="E438" s="130"/>
      <c r="F438" s="130"/>
      <c r="G438" s="130"/>
      <c r="H438" s="130"/>
      <c r="I438" s="130"/>
      <c r="J438" s="130"/>
      <c r="K438" s="130"/>
      <c r="L438" s="130"/>
    </row>
    <row r="439" spans="2:12">
      <c r="B439" s="129"/>
      <c r="C439" s="129"/>
      <c r="D439" s="130"/>
      <c r="E439" s="130"/>
      <c r="F439" s="130"/>
      <c r="G439" s="130"/>
      <c r="H439" s="130"/>
      <c r="I439" s="130"/>
      <c r="J439" s="130"/>
      <c r="K439" s="130"/>
      <c r="L439" s="130"/>
    </row>
    <row r="440" spans="2:12">
      <c r="B440" s="129"/>
      <c r="C440" s="129"/>
      <c r="D440" s="130"/>
      <c r="E440" s="130"/>
      <c r="F440" s="130"/>
      <c r="G440" s="130"/>
      <c r="H440" s="130"/>
      <c r="I440" s="130"/>
      <c r="J440" s="130"/>
      <c r="K440" s="130"/>
      <c r="L440" s="130"/>
    </row>
    <row r="441" spans="2:12">
      <c r="B441" s="129"/>
      <c r="C441" s="129"/>
      <c r="D441" s="130"/>
      <c r="E441" s="130"/>
      <c r="F441" s="130"/>
      <c r="G441" s="130"/>
      <c r="H441" s="130"/>
      <c r="I441" s="130"/>
      <c r="J441" s="130"/>
      <c r="K441" s="130"/>
      <c r="L441" s="130"/>
    </row>
    <row r="442" spans="2:12">
      <c r="B442" s="129"/>
      <c r="C442" s="129"/>
      <c r="D442" s="130"/>
      <c r="E442" s="130"/>
      <c r="F442" s="130"/>
      <c r="G442" s="130"/>
      <c r="H442" s="130"/>
      <c r="I442" s="130"/>
      <c r="J442" s="130"/>
      <c r="K442" s="130"/>
      <c r="L442" s="130"/>
    </row>
    <row r="443" spans="2:12">
      <c r="B443" s="129"/>
      <c r="C443" s="129"/>
      <c r="D443" s="130"/>
      <c r="E443" s="130"/>
      <c r="F443" s="130"/>
      <c r="G443" s="130"/>
      <c r="H443" s="130"/>
      <c r="I443" s="130"/>
      <c r="J443" s="130"/>
      <c r="K443" s="130"/>
      <c r="L443" s="130"/>
    </row>
    <row r="444" spans="2:12">
      <c r="B444" s="129"/>
      <c r="C444" s="129"/>
      <c r="D444" s="130"/>
      <c r="E444" s="130"/>
      <c r="F444" s="130"/>
      <c r="G444" s="130"/>
      <c r="H444" s="130"/>
      <c r="I444" s="130"/>
      <c r="J444" s="130"/>
      <c r="K444" s="130"/>
      <c r="L444" s="130"/>
    </row>
    <row r="445" spans="2:12">
      <c r="B445" s="129"/>
      <c r="C445" s="129"/>
      <c r="D445" s="130"/>
      <c r="E445" s="130"/>
      <c r="F445" s="130"/>
      <c r="G445" s="130"/>
      <c r="H445" s="130"/>
      <c r="I445" s="130"/>
      <c r="J445" s="130"/>
      <c r="K445" s="130"/>
      <c r="L445" s="130"/>
    </row>
    <row r="446" spans="2:12">
      <c r="B446" s="129"/>
      <c r="C446" s="129"/>
      <c r="D446" s="130"/>
      <c r="E446" s="130"/>
      <c r="F446" s="130"/>
      <c r="G446" s="130"/>
      <c r="H446" s="130"/>
      <c r="I446" s="130"/>
      <c r="J446" s="130"/>
      <c r="K446" s="130"/>
      <c r="L446" s="130"/>
    </row>
    <row r="447" spans="2:12">
      <c r="B447" s="129"/>
      <c r="C447" s="129"/>
      <c r="D447" s="130"/>
      <c r="E447" s="130"/>
      <c r="F447" s="130"/>
      <c r="G447" s="130"/>
      <c r="H447" s="130"/>
      <c r="I447" s="130"/>
      <c r="J447" s="130"/>
      <c r="K447" s="130"/>
      <c r="L447" s="130"/>
    </row>
    <row r="448" spans="2:12">
      <c r="B448" s="129"/>
      <c r="C448" s="129"/>
      <c r="D448" s="130"/>
      <c r="E448" s="130"/>
      <c r="F448" s="130"/>
      <c r="G448" s="130"/>
      <c r="H448" s="130"/>
      <c r="I448" s="130"/>
      <c r="J448" s="130"/>
      <c r="K448" s="130"/>
      <c r="L448" s="130"/>
    </row>
    <row r="449" spans="2:12">
      <c r="B449" s="129"/>
      <c r="C449" s="129"/>
      <c r="D449" s="130"/>
      <c r="E449" s="130"/>
      <c r="F449" s="130"/>
      <c r="G449" s="130"/>
      <c r="H449" s="130"/>
      <c r="I449" s="130"/>
      <c r="J449" s="130"/>
      <c r="K449" s="130"/>
      <c r="L449" s="130"/>
    </row>
    <row r="450" spans="2:12">
      <c r="B450" s="129"/>
      <c r="C450" s="129"/>
      <c r="D450" s="130"/>
      <c r="E450" s="130"/>
      <c r="F450" s="130"/>
      <c r="G450" s="130"/>
      <c r="H450" s="130"/>
      <c r="I450" s="130"/>
      <c r="J450" s="130"/>
      <c r="K450" s="130"/>
      <c r="L450" s="130"/>
    </row>
    <row r="451" spans="2:12">
      <c r="B451" s="129"/>
      <c r="C451" s="129"/>
      <c r="D451" s="130"/>
      <c r="E451" s="130"/>
      <c r="F451" s="130"/>
      <c r="G451" s="130"/>
      <c r="H451" s="130"/>
      <c r="I451" s="130"/>
      <c r="J451" s="130"/>
      <c r="K451" s="130"/>
      <c r="L451" s="130"/>
    </row>
    <row r="452" spans="2:12">
      <c r="B452" s="129"/>
      <c r="C452" s="129"/>
      <c r="D452" s="130"/>
      <c r="E452" s="130"/>
      <c r="F452" s="130"/>
      <c r="G452" s="130"/>
      <c r="H452" s="130"/>
      <c r="I452" s="130"/>
      <c r="J452" s="130"/>
      <c r="K452" s="130"/>
      <c r="L452" s="130"/>
    </row>
    <row r="453" spans="2:12">
      <c r="B453" s="129"/>
      <c r="C453" s="129"/>
      <c r="D453" s="130"/>
      <c r="E453" s="130"/>
      <c r="F453" s="130"/>
      <c r="G453" s="130"/>
      <c r="H453" s="130"/>
      <c r="I453" s="130"/>
      <c r="J453" s="130"/>
      <c r="K453" s="130"/>
      <c r="L453" s="130"/>
    </row>
    <row r="454" spans="2:12">
      <c r="B454" s="129"/>
      <c r="C454" s="129"/>
      <c r="D454" s="130"/>
      <c r="E454" s="130"/>
      <c r="F454" s="130"/>
      <c r="G454" s="130"/>
      <c r="H454" s="130"/>
      <c r="I454" s="130"/>
      <c r="J454" s="130"/>
      <c r="K454" s="130"/>
      <c r="L454" s="130"/>
    </row>
    <row r="455" spans="2:12">
      <c r="B455" s="129"/>
      <c r="C455" s="129"/>
      <c r="D455" s="130"/>
      <c r="E455" s="130"/>
      <c r="F455" s="130"/>
      <c r="G455" s="130"/>
      <c r="H455" s="130"/>
      <c r="I455" s="130"/>
      <c r="J455" s="130"/>
      <c r="K455" s="130"/>
      <c r="L455" s="130"/>
    </row>
    <row r="456" spans="2:12">
      <c r="B456" s="129"/>
      <c r="C456" s="129"/>
      <c r="D456" s="130"/>
      <c r="E456" s="130"/>
      <c r="F456" s="130"/>
      <c r="G456" s="130"/>
      <c r="H456" s="130"/>
      <c r="I456" s="130"/>
      <c r="J456" s="130"/>
      <c r="K456" s="130"/>
      <c r="L456" s="130"/>
    </row>
    <row r="457" spans="2:12">
      <c r="B457" s="129"/>
      <c r="C457" s="129"/>
      <c r="D457" s="130"/>
      <c r="E457" s="130"/>
      <c r="F457" s="130"/>
      <c r="G457" s="130"/>
      <c r="H457" s="130"/>
      <c r="I457" s="130"/>
      <c r="J457" s="130"/>
      <c r="K457" s="130"/>
      <c r="L457" s="130"/>
    </row>
    <row r="458" spans="2:12">
      <c r="B458" s="129"/>
      <c r="C458" s="129"/>
      <c r="D458" s="130"/>
      <c r="E458" s="130"/>
      <c r="F458" s="130"/>
      <c r="G458" s="130"/>
      <c r="H458" s="130"/>
      <c r="I458" s="130"/>
      <c r="J458" s="130"/>
      <c r="K458" s="130"/>
      <c r="L458" s="130"/>
    </row>
    <row r="459" spans="2:12">
      <c r="B459" s="129"/>
      <c r="C459" s="129"/>
      <c r="D459" s="130"/>
      <c r="E459" s="130"/>
      <c r="F459" s="130"/>
      <c r="G459" s="130"/>
      <c r="H459" s="130"/>
      <c r="I459" s="130"/>
      <c r="J459" s="130"/>
      <c r="K459" s="130"/>
      <c r="L459" s="130"/>
    </row>
    <row r="460" spans="2:12">
      <c r="B460" s="129"/>
      <c r="C460" s="129"/>
      <c r="D460" s="130"/>
      <c r="E460" s="130"/>
      <c r="F460" s="130"/>
      <c r="G460" s="130"/>
      <c r="H460" s="130"/>
      <c r="I460" s="130"/>
      <c r="J460" s="130"/>
      <c r="K460" s="130"/>
      <c r="L460" s="130"/>
    </row>
    <row r="461" spans="2:12">
      <c r="B461" s="129"/>
      <c r="C461" s="129"/>
      <c r="D461" s="130"/>
      <c r="E461" s="130"/>
      <c r="F461" s="130"/>
      <c r="G461" s="130"/>
      <c r="H461" s="130"/>
      <c r="I461" s="130"/>
      <c r="J461" s="130"/>
      <c r="K461" s="130"/>
      <c r="L461" s="130"/>
    </row>
    <row r="462" spans="2:12">
      <c r="B462" s="129"/>
      <c r="C462" s="129"/>
      <c r="D462" s="130"/>
      <c r="E462" s="130"/>
      <c r="F462" s="130"/>
      <c r="G462" s="130"/>
      <c r="H462" s="130"/>
      <c r="I462" s="130"/>
      <c r="J462" s="130"/>
      <c r="K462" s="130"/>
      <c r="L462" s="130"/>
    </row>
    <row r="463" spans="2:12">
      <c r="B463" s="129"/>
      <c r="C463" s="129"/>
      <c r="D463" s="130"/>
      <c r="E463" s="130"/>
      <c r="F463" s="130"/>
      <c r="G463" s="130"/>
      <c r="H463" s="130"/>
      <c r="I463" s="130"/>
      <c r="J463" s="130"/>
      <c r="K463" s="130"/>
      <c r="L463" s="130"/>
    </row>
    <row r="464" spans="2:12">
      <c r="B464" s="129"/>
      <c r="C464" s="129"/>
      <c r="D464" s="130"/>
      <c r="E464" s="130"/>
      <c r="F464" s="130"/>
      <c r="G464" s="130"/>
      <c r="H464" s="130"/>
      <c r="I464" s="130"/>
      <c r="J464" s="130"/>
      <c r="K464" s="130"/>
      <c r="L464" s="130"/>
    </row>
    <row r="465" spans="2:12">
      <c r="B465" s="129"/>
      <c r="C465" s="129"/>
      <c r="D465" s="130"/>
      <c r="E465" s="130"/>
      <c r="F465" s="130"/>
      <c r="G465" s="130"/>
      <c r="H465" s="130"/>
      <c r="I465" s="130"/>
      <c r="J465" s="130"/>
      <c r="K465" s="130"/>
      <c r="L465" s="130"/>
    </row>
    <row r="466" spans="2:12">
      <c r="B466" s="129"/>
      <c r="C466" s="129"/>
      <c r="D466" s="130"/>
      <c r="E466" s="130"/>
      <c r="F466" s="130"/>
      <c r="G466" s="130"/>
      <c r="H466" s="130"/>
      <c r="I466" s="130"/>
      <c r="J466" s="130"/>
      <c r="K466" s="130"/>
      <c r="L466" s="130"/>
    </row>
    <row r="467" spans="2:12">
      <c r="B467" s="129"/>
      <c r="C467" s="129"/>
      <c r="D467" s="130"/>
      <c r="E467" s="130"/>
      <c r="F467" s="130"/>
      <c r="G467" s="130"/>
      <c r="H467" s="130"/>
      <c r="I467" s="130"/>
      <c r="J467" s="130"/>
      <c r="K467" s="130"/>
      <c r="L467" s="130"/>
    </row>
    <row r="468" spans="2:12">
      <c r="B468" s="129"/>
      <c r="C468" s="129"/>
      <c r="D468" s="130"/>
      <c r="E468" s="130"/>
      <c r="F468" s="130"/>
      <c r="G468" s="130"/>
      <c r="H468" s="130"/>
      <c r="I468" s="130"/>
      <c r="J468" s="130"/>
      <c r="K468" s="130"/>
      <c r="L468" s="130"/>
    </row>
    <row r="469" spans="2:12">
      <c r="B469" s="129"/>
      <c r="C469" s="129"/>
      <c r="D469" s="130"/>
      <c r="E469" s="130"/>
      <c r="F469" s="130"/>
      <c r="G469" s="130"/>
      <c r="H469" s="130"/>
      <c r="I469" s="130"/>
      <c r="J469" s="130"/>
      <c r="K469" s="130"/>
      <c r="L469" s="130"/>
    </row>
    <row r="470" spans="2:12">
      <c r="B470" s="129"/>
      <c r="C470" s="129"/>
      <c r="D470" s="130"/>
      <c r="E470" s="130"/>
      <c r="F470" s="130"/>
      <c r="G470" s="130"/>
      <c r="H470" s="130"/>
      <c r="I470" s="130"/>
      <c r="J470" s="130"/>
      <c r="K470" s="130"/>
      <c r="L470" s="130"/>
    </row>
    <row r="471" spans="2:12">
      <c r="B471" s="129"/>
      <c r="C471" s="129"/>
      <c r="D471" s="130"/>
      <c r="E471" s="130"/>
      <c r="F471" s="130"/>
      <c r="G471" s="130"/>
      <c r="H471" s="130"/>
      <c r="I471" s="130"/>
      <c r="J471" s="130"/>
      <c r="K471" s="130"/>
      <c r="L471" s="130"/>
    </row>
    <row r="472" spans="2:12">
      <c r="B472" s="129"/>
      <c r="C472" s="129"/>
      <c r="D472" s="130"/>
      <c r="E472" s="130"/>
      <c r="F472" s="130"/>
      <c r="G472" s="130"/>
      <c r="H472" s="130"/>
      <c r="I472" s="130"/>
      <c r="J472" s="130"/>
      <c r="K472" s="130"/>
      <c r="L472" s="130"/>
    </row>
    <row r="473" spans="2:12">
      <c r="B473" s="129"/>
      <c r="C473" s="129"/>
      <c r="D473" s="130"/>
      <c r="E473" s="130"/>
      <c r="F473" s="130"/>
      <c r="G473" s="130"/>
      <c r="H473" s="130"/>
      <c r="I473" s="130"/>
      <c r="J473" s="130"/>
      <c r="K473" s="130"/>
      <c r="L473" s="130"/>
    </row>
    <row r="474" spans="2:12">
      <c r="B474" s="129"/>
      <c r="C474" s="129"/>
      <c r="D474" s="130"/>
      <c r="E474" s="130"/>
      <c r="F474" s="130"/>
      <c r="G474" s="130"/>
      <c r="H474" s="130"/>
      <c r="I474" s="130"/>
      <c r="J474" s="130"/>
      <c r="K474" s="130"/>
      <c r="L474" s="130"/>
    </row>
    <row r="475" spans="2:12">
      <c r="B475" s="129"/>
      <c r="C475" s="129"/>
      <c r="D475" s="130"/>
      <c r="E475" s="130"/>
      <c r="F475" s="130"/>
      <c r="G475" s="130"/>
      <c r="H475" s="130"/>
      <c r="I475" s="130"/>
      <c r="J475" s="130"/>
      <c r="K475" s="130"/>
      <c r="L475" s="130"/>
    </row>
    <row r="476" spans="2:12">
      <c r="B476" s="129"/>
      <c r="C476" s="129"/>
      <c r="D476" s="130"/>
      <c r="E476" s="130"/>
      <c r="F476" s="130"/>
      <c r="G476" s="130"/>
      <c r="H476" s="130"/>
      <c r="I476" s="130"/>
      <c r="J476" s="130"/>
      <c r="K476" s="130"/>
      <c r="L476" s="130"/>
    </row>
    <row r="477" spans="2:12">
      <c r="B477" s="129"/>
      <c r="C477" s="129"/>
      <c r="D477" s="130"/>
      <c r="E477" s="130"/>
      <c r="F477" s="130"/>
      <c r="G477" s="130"/>
      <c r="H477" s="130"/>
      <c r="I477" s="130"/>
      <c r="J477" s="130"/>
      <c r="K477" s="130"/>
      <c r="L477" s="130"/>
    </row>
    <row r="478" spans="2:12">
      <c r="B478" s="129"/>
      <c r="C478" s="129"/>
      <c r="D478" s="130"/>
      <c r="E478" s="130"/>
      <c r="F478" s="130"/>
      <c r="G478" s="130"/>
      <c r="H478" s="130"/>
      <c r="I478" s="130"/>
      <c r="J478" s="130"/>
      <c r="K478" s="130"/>
      <c r="L478" s="130"/>
    </row>
    <row r="479" spans="2:12">
      <c r="B479" s="129"/>
      <c r="C479" s="129"/>
      <c r="D479" s="130"/>
      <c r="E479" s="130"/>
      <c r="F479" s="130"/>
      <c r="G479" s="130"/>
      <c r="H479" s="130"/>
      <c r="I479" s="130"/>
      <c r="J479" s="130"/>
      <c r="K479" s="130"/>
      <c r="L479" s="130"/>
    </row>
    <row r="480" spans="2:12">
      <c r="B480" s="129"/>
      <c r="C480" s="129"/>
      <c r="D480" s="130"/>
      <c r="E480" s="130"/>
      <c r="F480" s="130"/>
      <c r="G480" s="130"/>
      <c r="H480" s="130"/>
      <c r="I480" s="130"/>
      <c r="J480" s="130"/>
      <c r="K480" s="130"/>
      <c r="L480" s="130"/>
    </row>
    <row r="481" spans="2:12">
      <c r="B481" s="129"/>
      <c r="C481" s="129"/>
      <c r="D481" s="130"/>
      <c r="E481" s="130"/>
      <c r="F481" s="130"/>
      <c r="G481" s="130"/>
      <c r="H481" s="130"/>
      <c r="I481" s="130"/>
      <c r="J481" s="130"/>
      <c r="K481" s="130"/>
      <c r="L481" s="130"/>
    </row>
    <row r="482" spans="2:12">
      <c r="B482" s="129"/>
      <c r="C482" s="129"/>
      <c r="D482" s="130"/>
      <c r="E482" s="130"/>
      <c r="F482" s="130"/>
      <c r="G482" s="130"/>
      <c r="H482" s="130"/>
      <c r="I482" s="130"/>
      <c r="J482" s="130"/>
      <c r="K482" s="130"/>
      <c r="L482" s="130"/>
    </row>
    <row r="483" spans="2:12">
      <c r="B483" s="129"/>
      <c r="C483" s="129"/>
      <c r="D483" s="130"/>
      <c r="E483" s="130"/>
      <c r="F483" s="130"/>
      <c r="G483" s="130"/>
      <c r="H483" s="130"/>
      <c r="I483" s="130"/>
      <c r="J483" s="130"/>
      <c r="K483" s="130"/>
      <c r="L483" s="130"/>
    </row>
    <row r="484" spans="2:12">
      <c r="B484" s="129"/>
      <c r="C484" s="129"/>
      <c r="D484" s="130"/>
      <c r="E484" s="130"/>
      <c r="F484" s="130"/>
      <c r="G484" s="130"/>
      <c r="H484" s="130"/>
      <c r="I484" s="130"/>
      <c r="J484" s="130"/>
      <c r="K484" s="130"/>
      <c r="L484" s="130"/>
    </row>
    <row r="485" spans="2:12">
      <c r="B485" s="129"/>
      <c r="C485" s="129"/>
      <c r="D485" s="130"/>
      <c r="E485" s="130"/>
      <c r="F485" s="130"/>
      <c r="G485" s="130"/>
      <c r="H485" s="130"/>
      <c r="I485" s="130"/>
      <c r="J485" s="130"/>
      <c r="K485" s="130"/>
      <c r="L485" s="130"/>
    </row>
    <row r="486" spans="2:12">
      <c r="B486" s="129"/>
      <c r="C486" s="129"/>
      <c r="D486" s="130"/>
      <c r="E486" s="130"/>
      <c r="F486" s="130"/>
      <c r="G486" s="130"/>
      <c r="H486" s="130"/>
      <c r="I486" s="130"/>
      <c r="J486" s="130"/>
      <c r="K486" s="130"/>
      <c r="L486" s="130"/>
    </row>
    <row r="487" spans="2:12">
      <c r="B487" s="129"/>
      <c r="C487" s="129"/>
      <c r="D487" s="130"/>
      <c r="E487" s="130"/>
      <c r="F487" s="130"/>
      <c r="G487" s="130"/>
      <c r="H487" s="130"/>
      <c r="I487" s="130"/>
      <c r="J487" s="130"/>
      <c r="K487" s="130"/>
      <c r="L487" s="130"/>
    </row>
    <row r="488" spans="2:12">
      <c r="B488" s="129"/>
      <c r="C488" s="129"/>
      <c r="D488" s="130"/>
      <c r="E488" s="130"/>
      <c r="F488" s="130"/>
      <c r="G488" s="130"/>
      <c r="H488" s="130"/>
      <c r="I488" s="130"/>
      <c r="J488" s="130"/>
      <c r="K488" s="130"/>
      <c r="L488" s="130"/>
    </row>
    <row r="489" spans="2:12">
      <c r="B489" s="129"/>
      <c r="C489" s="129"/>
      <c r="D489" s="130"/>
      <c r="E489" s="130"/>
      <c r="F489" s="130"/>
      <c r="G489" s="130"/>
      <c r="H489" s="130"/>
      <c r="I489" s="130"/>
      <c r="J489" s="130"/>
      <c r="K489" s="130"/>
      <c r="L489" s="130"/>
    </row>
    <row r="490" spans="2:12">
      <c r="B490" s="129"/>
      <c r="C490" s="129"/>
      <c r="D490" s="130"/>
      <c r="E490" s="130"/>
      <c r="F490" s="130"/>
      <c r="G490" s="130"/>
      <c r="H490" s="130"/>
      <c r="I490" s="130"/>
      <c r="J490" s="130"/>
      <c r="K490" s="130"/>
      <c r="L490" s="130"/>
    </row>
    <row r="491" spans="2:12">
      <c r="B491" s="129"/>
      <c r="C491" s="129"/>
      <c r="D491" s="130"/>
      <c r="E491" s="130"/>
      <c r="F491" s="130"/>
      <c r="G491" s="130"/>
      <c r="H491" s="130"/>
      <c r="I491" s="130"/>
      <c r="J491" s="130"/>
      <c r="K491" s="130"/>
      <c r="L491" s="130"/>
    </row>
    <row r="492" spans="2:12">
      <c r="B492" s="129"/>
      <c r="C492" s="129"/>
      <c r="D492" s="130"/>
      <c r="E492" s="130"/>
      <c r="F492" s="130"/>
      <c r="G492" s="130"/>
      <c r="H492" s="130"/>
      <c r="I492" s="130"/>
      <c r="J492" s="130"/>
      <c r="K492" s="130"/>
      <c r="L492" s="130"/>
    </row>
    <row r="493" spans="2:12">
      <c r="B493" s="129"/>
      <c r="C493" s="129"/>
      <c r="D493" s="130"/>
      <c r="E493" s="130"/>
      <c r="F493" s="130"/>
      <c r="G493" s="130"/>
      <c r="H493" s="130"/>
      <c r="I493" s="130"/>
      <c r="J493" s="130"/>
      <c r="K493" s="130"/>
      <c r="L493" s="130"/>
    </row>
    <row r="494" spans="2:12">
      <c r="B494" s="129"/>
      <c r="C494" s="129"/>
      <c r="D494" s="130"/>
      <c r="E494" s="130"/>
      <c r="F494" s="130"/>
      <c r="G494" s="130"/>
      <c r="H494" s="130"/>
      <c r="I494" s="130"/>
      <c r="J494" s="130"/>
      <c r="K494" s="130"/>
      <c r="L494" s="130"/>
    </row>
    <row r="495" spans="2:12">
      <c r="B495" s="129"/>
      <c r="C495" s="129"/>
      <c r="D495" s="130"/>
      <c r="E495" s="130"/>
      <c r="F495" s="130"/>
      <c r="G495" s="130"/>
      <c r="H495" s="130"/>
      <c r="I495" s="130"/>
      <c r="J495" s="130"/>
      <c r="K495" s="130"/>
      <c r="L495" s="130"/>
    </row>
    <row r="496" spans="2:12">
      <c r="B496" s="129"/>
      <c r="C496" s="129"/>
      <c r="D496" s="130"/>
      <c r="E496" s="130"/>
      <c r="F496" s="130"/>
      <c r="G496" s="130"/>
      <c r="H496" s="130"/>
      <c r="I496" s="130"/>
      <c r="J496" s="130"/>
      <c r="K496" s="130"/>
      <c r="L496" s="130"/>
    </row>
    <row r="497" spans="2:12">
      <c r="B497" s="129"/>
      <c r="C497" s="129"/>
      <c r="D497" s="130"/>
      <c r="E497" s="130"/>
      <c r="F497" s="130"/>
      <c r="G497" s="130"/>
      <c r="H497" s="130"/>
      <c r="I497" s="130"/>
      <c r="J497" s="130"/>
      <c r="K497" s="130"/>
      <c r="L497" s="130"/>
    </row>
    <row r="498" spans="2:12">
      <c r="B498" s="129"/>
      <c r="C498" s="129"/>
      <c r="D498" s="130"/>
      <c r="E498" s="130"/>
      <c r="F498" s="130"/>
      <c r="G498" s="130"/>
      <c r="H498" s="130"/>
      <c r="I498" s="130"/>
      <c r="J498" s="130"/>
      <c r="K498" s="130"/>
      <c r="L498" s="130"/>
    </row>
    <row r="499" spans="2:12">
      <c r="B499" s="129"/>
      <c r="C499" s="129"/>
      <c r="D499" s="130"/>
      <c r="E499" s="130"/>
      <c r="F499" s="130"/>
      <c r="G499" s="130"/>
      <c r="H499" s="130"/>
      <c r="I499" s="130"/>
      <c r="J499" s="130"/>
      <c r="K499" s="130"/>
      <c r="L499" s="130"/>
    </row>
    <row r="500" spans="2:12">
      <c r="B500" s="129"/>
      <c r="C500" s="129"/>
      <c r="D500" s="130"/>
      <c r="E500" s="130"/>
      <c r="F500" s="130"/>
      <c r="G500" s="130"/>
      <c r="H500" s="130"/>
      <c r="I500" s="130"/>
      <c r="J500" s="130"/>
      <c r="K500" s="130"/>
      <c r="L500" s="130"/>
    </row>
    <row r="501" spans="2:12">
      <c r="B501" s="129"/>
      <c r="C501" s="129"/>
      <c r="D501" s="130"/>
      <c r="E501" s="130"/>
      <c r="F501" s="130"/>
      <c r="G501" s="130"/>
      <c r="H501" s="130"/>
      <c r="I501" s="130"/>
      <c r="J501" s="130"/>
      <c r="K501" s="130"/>
      <c r="L501" s="130"/>
    </row>
    <row r="502" spans="2:12">
      <c r="B502" s="129"/>
      <c r="C502" s="129"/>
      <c r="D502" s="130"/>
      <c r="E502" s="130"/>
      <c r="F502" s="130"/>
      <c r="G502" s="130"/>
      <c r="H502" s="130"/>
      <c r="I502" s="130"/>
      <c r="J502" s="130"/>
      <c r="K502" s="130"/>
      <c r="L502" s="130"/>
    </row>
    <row r="503" spans="2:12">
      <c r="B503" s="129"/>
      <c r="C503" s="129"/>
      <c r="D503" s="130"/>
      <c r="E503" s="130"/>
      <c r="F503" s="130"/>
      <c r="G503" s="130"/>
      <c r="H503" s="130"/>
      <c r="I503" s="130"/>
      <c r="J503" s="130"/>
      <c r="K503" s="130"/>
      <c r="L503" s="130"/>
    </row>
    <row r="504" spans="2:12">
      <c r="B504" s="129"/>
      <c r="C504" s="129"/>
      <c r="D504" s="130"/>
      <c r="E504" s="130"/>
      <c r="F504" s="130"/>
      <c r="G504" s="130"/>
      <c r="H504" s="130"/>
      <c r="I504" s="130"/>
      <c r="J504" s="130"/>
      <c r="K504" s="130"/>
      <c r="L504" s="130"/>
    </row>
    <row r="505" spans="2:12">
      <c r="B505" s="129"/>
      <c r="C505" s="129"/>
      <c r="D505" s="130"/>
      <c r="E505" s="130"/>
      <c r="F505" s="130"/>
      <c r="G505" s="130"/>
      <c r="H505" s="130"/>
      <c r="I505" s="130"/>
      <c r="J505" s="130"/>
      <c r="K505" s="130"/>
      <c r="L505" s="130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D517" s="1"/>
    </row>
    <row r="518" spans="4:5">
      <c r="D518" s="1"/>
    </row>
    <row r="519" spans="4:5">
      <c r="D519" s="1"/>
    </row>
    <row r="520" spans="4:5">
      <c r="D520" s="1"/>
    </row>
    <row r="521" spans="4:5">
      <c r="D521" s="1"/>
    </row>
    <row r="522" spans="4:5">
      <c r="D522" s="1"/>
    </row>
    <row r="523" spans="4:5">
      <c r="E523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8.140625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85546875" style="1" bestFit="1" customWidth="1"/>
    <col min="9" max="9" width="12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5" t="s">
        <v>146</v>
      </c>
      <c r="C1" s="66" t="s" vm="1">
        <v>233</v>
      </c>
    </row>
    <row r="2" spans="2:11">
      <c r="B2" s="45" t="s">
        <v>145</v>
      </c>
      <c r="C2" s="66" t="s">
        <v>234</v>
      </c>
    </row>
    <row r="3" spans="2:11">
      <c r="B3" s="45" t="s">
        <v>147</v>
      </c>
      <c r="C3" s="66" t="s">
        <v>235</v>
      </c>
    </row>
    <row r="4" spans="2:11">
      <c r="B4" s="45" t="s">
        <v>148</v>
      </c>
      <c r="C4" s="66">
        <v>2102</v>
      </c>
    </row>
    <row r="6" spans="2:11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2:11" ht="26.25" customHeight="1">
      <c r="B7" s="190" t="s">
        <v>101</v>
      </c>
      <c r="C7" s="191"/>
      <c r="D7" s="191"/>
      <c r="E7" s="191"/>
      <c r="F7" s="191"/>
      <c r="G7" s="191"/>
      <c r="H7" s="191"/>
      <c r="I7" s="191"/>
      <c r="J7" s="191"/>
      <c r="K7" s="192"/>
    </row>
    <row r="8" spans="2:11" s="3" customFormat="1" ht="63">
      <c r="B8" s="21" t="s">
        <v>116</v>
      </c>
      <c r="C8" s="29" t="s">
        <v>46</v>
      </c>
      <c r="D8" s="29" t="s">
        <v>65</v>
      </c>
      <c r="E8" s="29" t="s">
        <v>103</v>
      </c>
      <c r="F8" s="29" t="s">
        <v>104</v>
      </c>
      <c r="G8" s="29" t="s">
        <v>209</v>
      </c>
      <c r="H8" s="29" t="s">
        <v>208</v>
      </c>
      <c r="I8" s="29" t="s">
        <v>111</v>
      </c>
      <c r="J8" s="29" t="s">
        <v>149</v>
      </c>
      <c r="K8" s="30" t="s">
        <v>151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216</v>
      </c>
      <c r="H9" s="15"/>
      <c r="I9" s="15" t="s">
        <v>212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67" t="s">
        <v>50</v>
      </c>
      <c r="C11" s="68"/>
      <c r="D11" s="68"/>
      <c r="E11" s="68"/>
      <c r="F11" s="68"/>
      <c r="G11" s="76"/>
      <c r="H11" s="78"/>
      <c r="I11" s="76">
        <v>-257472.97705296002</v>
      </c>
      <c r="J11" s="77">
        <f>IFERROR(I11/$I$11,0)</f>
        <v>1</v>
      </c>
      <c r="K11" s="77">
        <f>I11/'סכום נכסי הקרן'!$C$42</f>
        <v>-4.1518695184363432E-3</v>
      </c>
    </row>
    <row r="12" spans="2:11" ht="19.5" customHeight="1">
      <c r="B12" s="69" t="s">
        <v>33</v>
      </c>
      <c r="C12" s="70"/>
      <c r="D12" s="70"/>
      <c r="E12" s="70"/>
      <c r="F12" s="70"/>
      <c r="G12" s="79"/>
      <c r="H12" s="81"/>
      <c r="I12" s="79">
        <v>-397560.83710626914</v>
      </c>
      <c r="J12" s="80">
        <f t="shared" ref="J12:J75" si="0">IFERROR(I12/$I$11,0)</f>
        <v>1.5440876229294316</v>
      </c>
      <c r="K12" s="80">
        <f>I12/'סכום נכסי הקרן'!$C$42</f>
        <v>-6.4108503354355379E-3</v>
      </c>
    </row>
    <row r="13" spans="2:11">
      <c r="B13" s="89" t="s">
        <v>193</v>
      </c>
      <c r="C13" s="70"/>
      <c r="D13" s="70"/>
      <c r="E13" s="70"/>
      <c r="F13" s="70"/>
      <c r="G13" s="79"/>
      <c r="H13" s="81"/>
      <c r="I13" s="79">
        <v>-9225.3143881170017</v>
      </c>
      <c r="J13" s="80">
        <f t="shared" si="0"/>
        <v>3.5830223791677496E-2</v>
      </c>
      <c r="K13" s="80">
        <f>I13/'סכום נכסי הקרן'!$C$42</f>
        <v>-1.4876241399941844E-4</v>
      </c>
    </row>
    <row r="14" spans="2:11">
      <c r="B14" s="75" t="s">
        <v>944</v>
      </c>
      <c r="C14" s="72" t="s">
        <v>2462</v>
      </c>
      <c r="D14" s="85" t="s">
        <v>506</v>
      </c>
      <c r="E14" s="85" t="s">
        <v>133</v>
      </c>
      <c r="F14" s="94">
        <v>44882</v>
      </c>
      <c r="G14" s="82">
        <v>11128536.097972002</v>
      </c>
      <c r="H14" s="84">
        <v>-3.8064249999999999</v>
      </c>
      <c r="I14" s="82">
        <v>-423.5993320120001</v>
      </c>
      <c r="J14" s="83">
        <f t="shared" si="0"/>
        <v>1.6452186045328916E-3</v>
      </c>
      <c r="K14" s="83">
        <f>I14/'סכום נכסי הקרן'!$C$42</f>
        <v>-6.8307329753244894E-6</v>
      </c>
    </row>
    <row r="15" spans="2:11">
      <c r="B15" s="75" t="s">
        <v>976</v>
      </c>
      <c r="C15" s="72" t="s">
        <v>2463</v>
      </c>
      <c r="D15" s="85" t="s">
        <v>506</v>
      </c>
      <c r="E15" s="85" t="s">
        <v>133</v>
      </c>
      <c r="F15" s="94">
        <v>44917</v>
      </c>
      <c r="G15" s="82">
        <v>39187729.041832</v>
      </c>
      <c r="H15" s="84">
        <v>-5.9169239999999999</v>
      </c>
      <c r="I15" s="82">
        <v>-2318.7080958500001</v>
      </c>
      <c r="J15" s="83">
        <f t="shared" si="0"/>
        <v>9.0056367172585312E-3</v>
      </c>
      <c r="K15" s="83">
        <f>I15/'סכום נכסי הקרן'!$C$42</f>
        <v>-3.7390228580496829E-5</v>
      </c>
    </row>
    <row r="16" spans="2:11" s="6" customFormat="1">
      <c r="B16" s="75" t="s">
        <v>2464</v>
      </c>
      <c r="C16" s="72" t="s">
        <v>2465</v>
      </c>
      <c r="D16" s="85" t="s">
        <v>506</v>
      </c>
      <c r="E16" s="85" t="s">
        <v>133</v>
      </c>
      <c r="F16" s="94">
        <v>44952</v>
      </c>
      <c r="G16" s="82">
        <v>24735819.467460003</v>
      </c>
      <c r="H16" s="84">
        <v>-34.616999</v>
      </c>
      <c r="I16" s="82">
        <v>-8562.7983176840025</v>
      </c>
      <c r="J16" s="83">
        <f t="shared" si="0"/>
        <v>3.3257075813135556E-2</v>
      </c>
      <c r="K16" s="83">
        <f>I16/'סכום נכסי הקרן'!$C$42</f>
        <v>-1.3807903934088408E-4</v>
      </c>
    </row>
    <row r="17" spans="2:11" s="6" customFormat="1">
      <c r="B17" s="75" t="s">
        <v>933</v>
      </c>
      <c r="C17" s="72" t="s">
        <v>2466</v>
      </c>
      <c r="D17" s="85" t="s">
        <v>506</v>
      </c>
      <c r="E17" s="85" t="s">
        <v>133</v>
      </c>
      <c r="F17" s="94">
        <v>44952</v>
      </c>
      <c r="G17" s="82">
        <v>41169755.468795009</v>
      </c>
      <c r="H17" s="84">
        <v>-20.266642000000001</v>
      </c>
      <c r="I17" s="82">
        <v>-8343.7270224280019</v>
      </c>
      <c r="J17" s="83">
        <f t="shared" si="0"/>
        <v>3.240622421013048E-2</v>
      </c>
      <c r="K17" s="83">
        <f>I17/'סכום נכסי הקרן'!$C$42</f>
        <v>-1.3454641450565461E-4</v>
      </c>
    </row>
    <row r="18" spans="2:11" s="6" customFormat="1">
      <c r="B18" s="75" t="s">
        <v>944</v>
      </c>
      <c r="C18" s="72" t="s">
        <v>2467</v>
      </c>
      <c r="D18" s="85" t="s">
        <v>506</v>
      </c>
      <c r="E18" s="85" t="s">
        <v>133</v>
      </c>
      <c r="F18" s="94">
        <v>44965</v>
      </c>
      <c r="G18" s="82">
        <v>11569467.490128003</v>
      </c>
      <c r="H18" s="84">
        <v>-3.0257000000000001</v>
      </c>
      <c r="I18" s="82">
        <v>-350.05733799600006</v>
      </c>
      <c r="J18" s="83">
        <f t="shared" si="0"/>
        <v>1.3595886527695534E-3</v>
      </c>
      <c r="K18" s="83">
        <f>I18/'סכום נכסי הקרן'!$C$42</f>
        <v>-5.6448346850458423E-6</v>
      </c>
    </row>
    <row r="19" spans="2:11">
      <c r="B19" s="75" t="s">
        <v>1050</v>
      </c>
      <c r="C19" s="72" t="s">
        <v>2468</v>
      </c>
      <c r="D19" s="85" t="s">
        <v>506</v>
      </c>
      <c r="E19" s="85" t="s">
        <v>133</v>
      </c>
      <c r="F19" s="94">
        <v>44965</v>
      </c>
      <c r="G19" s="82">
        <v>9894132.5713800024</v>
      </c>
      <c r="H19" s="84">
        <v>18.024788000000001</v>
      </c>
      <c r="I19" s="82">
        <v>1783.3963866070001</v>
      </c>
      <c r="J19" s="83">
        <f t="shared" si="0"/>
        <v>-6.9265381051626653E-3</v>
      </c>
      <c r="K19" s="83">
        <f>I19/'סכום נכסי הקרן'!$C$42</f>
        <v>2.8758082427112697E-5</v>
      </c>
    </row>
    <row r="20" spans="2:11">
      <c r="B20" s="75" t="s">
        <v>1050</v>
      </c>
      <c r="C20" s="72" t="s">
        <v>2469</v>
      </c>
      <c r="D20" s="85" t="s">
        <v>506</v>
      </c>
      <c r="E20" s="85" t="s">
        <v>133</v>
      </c>
      <c r="F20" s="94">
        <v>44952</v>
      </c>
      <c r="G20" s="82">
        <v>28486082.817076005</v>
      </c>
      <c r="H20" s="84">
        <v>30.234833999999999</v>
      </c>
      <c r="I20" s="82">
        <v>8612.719946571</v>
      </c>
      <c r="J20" s="83">
        <f t="shared" si="0"/>
        <v>-3.3450966564151065E-2</v>
      </c>
      <c r="K20" s="83">
        <f>I20/'סכום נכסי הקרן'!$C$42</f>
        <v>1.3888404843993211E-4</v>
      </c>
    </row>
    <row r="21" spans="2:11">
      <c r="B21" s="75" t="s">
        <v>957</v>
      </c>
      <c r="C21" s="72" t="s">
        <v>2470</v>
      </c>
      <c r="D21" s="85" t="s">
        <v>506</v>
      </c>
      <c r="E21" s="85" t="s">
        <v>133</v>
      </c>
      <c r="F21" s="94">
        <v>45091</v>
      </c>
      <c r="G21" s="82">
        <v>24239730.674810003</v>
      </c>
      <c r="H21" s="84">
        <v>1.5185919999999999</v>
      </c>
      <c r="I21" s="82">
        <v>368.10255485100009</v>
      </c>
      <c r="J21" s="83">
        <f t="shared" si="0"/>
        <v>-1.4296745198828554E-3</v>
      </c>
      <c r="K21" s="83">
        <f>I21/'סכום נכסי הקרן'!$C$42</f>
        <v>5.9358220603867417E-6</v>
      </c>
    </row>
    <row r="22" spans="2:11">
      <c r="B22" s="75" t="s">
        <v>976</v>
      </c>
      <c r="C22" s="72" t="s">
        <v>2471</v>
      </c>
      <c r="D22" s="85" t="s">
        <v>506</v>
      </c>
      <c r="E22" s="85" t="s">
        <v>133</v>
      </c>
      <c r="F22" s="94">
        <v>45043</v>
      </c>
      <c r="G22" s="82">
        <v>32295797.564520005</v>
      </c>
      <c r="H22" s="84">
        <v>2.8972000000000001E-2</v>
      </c>
      <c r="I22" s="82">
        <v>9.3568298240000018</v>
      </c>
      <c r="J22" s="83">
        <f t="shared" si="0"/>
        <v>-3.6341016952918442E-5</v>
      </c>
      <c r="K22" s="83">
        <f>I22/'סכום נכסי הקרן'!$C$42</f>
        <v>1.5088316055580048E-7</v>
      </c>
    </row>
    <row r="23" spans="2:11">
      <c r="B23" s="71"/>
      <c r="C23" s="72"/>
      <c r="D23" s="72"/>
      <c r="E23" s="72"/>
      <c r="F23" s="72"/>
      <c r="G23" s="82"/>
      <c r="H23" s="84"/>
      <c r="I23" s="72"/>
      <c r="J23" s="83"/>
      <c r="K23" s="72"/>
    </row>
    <row r="24" spans="2:11">
      <c r="B24" s="89" t="s">
        <v>2453</v>
      </c>
      <c r="C24" s="70"/>
      <c r="D24" s="70"/>
      <c r="E24" s="70"/>
      <c r="F24" s="70"/>
      <c r="G24" s="79"/>
      <c r="H24" s="81"/>
      <c r="I24" s="79">
        <v>-349951.40908596007</v>
      </c>
      <c r="J24" s="80">
        <f t="shared" si="0"/>
        <v>1.3591772351860367</v>
      </c>
      <c r="K24" s="80">
        <f>I24/'סכום נכסי הקרן'!$C$42</f>
        <v>-5.6431265329214908E-3</v>
      </c>
    </row>
    <row r="25" spans="2:11">
      <c r="B25" s="75" t="s">
        <v>2472</v>
      </c>
      <c r="C25" s="72" t="s">
        <v>2473</v>
      </c>
      <c r="D25" s="85" t="s">
        <v>506</v>
      </c>
      <c r="E25" s="85" t="s">
        <v>132</v>
      </c>
      <c r="F25" s="94">
        <v>44951</v>
      </c>
      <c r="G25" s="82">
        <v>26511479.043350004</v>
      </c>
      <c r="H25" s="84">
        <v>-11.310268000000001</v>
      </c>
      <c r="I25" s="82">
        <v>-2998.5194294270009</v>
      </c>
      <c r="J25" s="83">
        <f t="shared" si="0"/>
        <v>1.1645957815643817E-2</v>
      </c>
      <c r="K25" s="83">
        <f>I25/'סכום נכסי הקרן'!$C$42</f>
        <v>-4.8352497267767064E-5</v>
      </c>
    </row>
    <row r="26" spans="2:11">
      <c r="B26" s="75" t="s">
        <v>2472</v>
      </c>
      <c r="C26" s="72" t="s">
        <v>2474</v>
      </c>
      <c r="D26" s="85" t="s">
        <v>506</v>
      </c>
      <c r="E26" s="85" t="s">
        <v>132</v>
      </c>
      <c r="F26" s="94">
        <v>44951</v>
      </c>
      <c r="G26" s="82">
        <v>12683802.792900002</v>
      </c>
      <c r="H26" s="84">
        <v>-11.310268000000001</v>
      </c>
      <c r="I26" s="82">
        <v>-1434.5721339410004</v>
      </c>
      <c r="J26" s="83">
        <f t="shared" si="0"/>
        <v>5.5717386358799161E-3</v>
      </c>
      <c r="K26" s="83">
        <f>I26/'סכום נכסי הקרן'!$C$42</f>
        <v>-2.3133131807003917E-5</v>
      </c>
    </row>
    <row r="27" spans="2:11">
      <c r="B27" s="75" t="s">
        <v>2475</v>
      </c>
      <c r="C27" s="72" t="s">
        <v>2476</v>
      </c>
      <c r="D27" s="85" t="s">
        <v>506</v>
      </c>
      <c r="E27" s="85" t="s">
        <v>132</v>
      </c>
      <c r="F27" s="94">
        <v>44951</v>
      </c>
      <c r="G27" s="82">
        <v>30298833.192400008</v>
      </c>
      <c r="H27" s="84">
        <v>-11.310268000000001</v>
      </c>
      <c r="I27" s="82">
        <v>-3426.8793466090005</v>
      </c>
      <c r="J27" s="83">
        <f t="shared" si="0"/>
        <v>1.3309666069943023E-2</v>
      </c>
      <c r="K27" s="83">
        <f>I27/'סכום נכסי הקרן'!$C$42</f>
        <v>-5.5259996856362878E-5</v>
      </c>
    </row>
    <row r="28" spans="2:11">
      <c r="B28" s="75" t="s">
        <v>2477</v>
      </c>
      <c r="C28" s="72" t="s">
        <v>2478</v>
      </c>
      <c r="D28" s="85" t="s">
        <v>506</v>
      </c>
      <c r="E28" s="85" t="s">
        <v>132</v>
      </c>
      <c r="F28" s="94">
        <v>44951</v>
      </c>
      <c r="G28" s="82">
        <v>12008516.855754999</v>
      </c>
      <c r="H28" s="84">
        <v>-11.259849000000001</v>
      </c>
      <c r="I28" s="82">
        <v>-1352.1408052920001</v>
      </c>
      <c r="J28" s="83">
        <f t="shared" si="0"/>
        <v>5.2515833730150101E-3</v>
      </c>
      <c r="K28" s="83">
        <f>I28/'סכום נכסי הקרן'!$C$42</f>
        <v>-2.1803888929948139E-5</v>
      </c>
    </row>
    <row r="29" spans="2:11">
      <c r="B29" s="75" t="s">
        <v>2477</v>
      </c>
      <c r="C29" s="72" t="s">
        <v>2479</v>
      </c>
      <c r="D29" s="85" t="s">
        <v>506</v>
      </c>
      <c r="E29" s="85" t="s">
        <v>132</v>
      </c>
      <c r="F29" s="94">
        <v>44951</v>
      </c>
      <c r="G29" s="82">
        <v>56836057.090238005</v>
      </c>
      <c r="H29" s="84">
        <v>-11.259848</v>
      </c>
      <c r="I29" s="82">
        <v>-6399.6539215480007</v>
      </c>
      <c r="J29" s="83">
        <f t="shared" si="0"/>
        <v>2.4855633374805178E-2</v>
      </c>
      <c r="K29" s="83">
        <f>I29/'סכום נכסי הקרן'!$C$42</f>
        <v>-1.0319734657028268E-4</v>
      </c>
    </row>
    <row r="30" spans="2:11">
      <c r="B30" s="75" t="s">
        <v>2480</v>
      </c>
      <c r="C30" s="72" t="s">
        <v>2481</v>
      </c>
      <c r="D30" s="85" t="s">
        <v>506</v>
      </c>
      <c r="E30" s="85" t="s">
        <v>132</v>
      </c>
      <c r="F30" s="94">
        <v>44950</v>
      </c>
      <c r="G30" s="82">
        <v>131614000.00000001</v>
      </c>
      <c r="H30" s="84">
        <v>-10.581398999999999</v>
      </c>
      <c r="I30" s="82">
        <v>-13926.601900000001</v>
      </c>
      <c r="J30" s="83">
        <f t="shared" si="0"/>
        <v>5.4089567221399772E-2</v>
      </c>
      <c r="K30" s="83">
        <f>I30/'סכום נכסי הקרן'!$C$42</f>
        <v>-2.2457282541194328E-4</v>
      </c>
    </row>
    <row r="31" spans="2:11">
      <c r="B31" s="75" t="s">
        <v>2480</v>
      </c>
      <c r="C31" s="72" t="s">
        <v>2482</v>
      </c>
      <c r="D31" s="85" t="s">
        <v>506</v>
      </c>
      <c r="E31" s="85" t="s">
        <v>132</v>
      </c>
      <c r="F31" s="94">
        <v>44950</v>
      </c>
      <c r="G31" s="82">
        <v>38304318.041640006</v>
      </c>
      <c r="H31" s="84">
        <v>-10.581398999999999</v>
      </c>
      <c r="I31" s="82">
        <v>-4053.1325574550006</v>
      </c>
      <c r="J31" s="83">
        <f t="shared" si="0"/>
        <v>1.5741972628922938E-2</v>
      </c>
      <c r="K31" s="83">
        <f>I31/'סכום נכסי הקרן'!$C$42</f>
        <v>-6.5358616318084384E-5</v>
      </c>
    </row>
    <row r="32" spans="2:11">
      <c r="B32" s="75" t="s">
        <v>2483</v>
      </c>
      <c r="C32" s="72" t="s">
        <v>2484</v>
      </c>
      <c r="D32" s="85" t="s">
        <v>506</v>
      </c>
      <c r="E32" s="85" t="s">
        <v>132</v>
      </c>
      <c r="F32" s="94">
        <v>44950</v>
      </c>
      <c r="G32" s="82">
        <v>45802498.986348011</v>
      </c>
      <c r="H32" s="84">
        <v>-10.455429000000001</v>
      </c>
      <c r="I32" s="82">
        <v>-4788.8477537520002</v>
      </c>
      <c r="J32" s="83">
        <f t="shared" si="0"/>
        <v>1.8599418892674607E-2</v>
      </c>
      <c r="K32" s="83">
        <f>I32/'סכום נכסי הקרן'!$C$42</f>
        <v>-7.7222360361124743E-5</v>
      </c>
    </row>
    <row r="33" spans="2:11">
      <c r="B33" s="75" t="s">
        <v>2485</v>
      </c>
      <c r="C33" s="72" t="s">
        <v>2486</v>
      </c>
      <c r="D33" s="85" t="s">
        <v>506</v>
      </c>
      <c r="E33" s="85" t="s">
        <v>132</v>
      </c>
      <c r="F33" s="94">
        <v>44950</v>
      </c>
      <c r="G33" s="82">
        <v>26719726.310760003</v>
      </c>
      <c r="H33" s="84">
        <v>-10.448807</v>
      </c>
      <c r="I33" s="82">
        <v>-2791.8926209650003</v>
      </c>
      <c r="J33" s="83">
        <f t="shared" si="0"/>
        <v>1.0843439388945006E-2</v>
      </c>
      <c r="K33" s="83">
        <f>I33/'סכום נכסי הקרן'!$C$42</f>
        <v>-4.502054547397278E-5</v>
      </c>
    </row>
    <row r="34" spans="2:11">
      <c r="B34" s="75" t="s">
        <v>2487</v>
      </c>
      <c r="C34" s="72" t="s">
        <v>2488</v>
      </c>
      <c r="D34" s="85" t="s">
        <v>506</v>
      </c>
      <c r="E34" s="85" t="s">
        <v>132</v>
      </c>
      <c r="F34" s="94">
        <v>44952</v>
      </c>
      <c r="G34" s="82">
        <v>35915193.341502011</v>
      </c>
      <c r="H34" s="84">
        <v>-10.330845</v>
      </c>
      <c r="I34" s="82">
        <v>-3710.3428564080004</v>
      </c>
      <c r="J34" s="83">
        <f t="shared" si="0"/>
        <v>1.4410610771183238E-2</v>
      </c>
      <c r="K34" s="83">
        <f>I34/'סכום נכסי הקרן'!$C$42</f>
        <v>-5.9830975602926138E-5</v>
      </c>
    </row>
    <row r="35" spans="2:11">
      <c r="B35" s="75" t="s">
        <v>2489</v>
      </c>
      <c r="C35" s="72" t="s">
        <v>2490</v>
      </c>
      <c r="D35" s="85" t="s">
        <v>506</v>
      </c>
      <c r="E35" s="85" t="s">
        <v>132</v>
      </c>
      <c r="F35" s="94">
        <v>44952</v>
      </c>
      <c r="G35" s="82">
        <v>72611931.812300012</v>
      </c>
      <c r="H35" s="84">
        <v>-10.304418</v>
      </c>
      <c r="I35" s="82">
        <v>-7482.2370990510017</v>
      </c>
      <c r="J35" s="83">
        <f t="shared" si="0"/>
        <v>2.9060281139763916E-2</v>
      </c>
      <c r="K35" s="83">
        <f>I35/'סכום נכסי הקרן'!$C$42</f>
        <v>-1.2065449546137637E-4</v>
      </c>
    </row>
    <row r="36" spans="2:11">
      <c r="B36" s="75" t="s">
        <v>2491</v>
      </c>
      <c r="C36" s="72" t="s">
        <v>2492</v>
      </c>
      <c r="D36" s="85" t="s">
        <v>506</v>
      </c>
      <c r="E36" s="85" t="s">
        <v>132</v>
      </c>
      <c r="F36" s="94">
        <v>44952</v>
      </c>
      <c r="G36" s="82">
        <v>36702413.780942008</v>
      </c>
      <c r="H36" s="84">
        <v>-10.261502</v>
      </c>
      <c r="I36" s="82">
        <v>-3766.2189324990004</v>
      </c>
      <c r="J36" s="83">
        <f t="shared" si="0"/>
        <v>1.4627628015985231E-2</v>
      </c>
      <c r="K36" s="83">
        <f>I36/'סכום נכסי הקרן'!$C$42</f>
        <v>-6.0732002886594562E-5</v>
      </c>
    </row>
    <row r="37" spans="2:11">
      <c r="B37" s="75" t="s">
        <v>2493</v>
      </c>
      <c r="C37" s="72" t="s">
        <v>2494</v>
      </c>
      <c r="D37" s="85" t="s">
        <v>506</v>
      </c>
      <c r="E37" s="85" t="s">
        <v>132</v>
      </c>
      <c r="F37" s="94">
        <v>44959</v>
      </c>
      <c r="G37" s="82">
        <v>47865565.761243008</v>
      </c>
      <c r="H37" s="84">
        <v>-9.1638409999999997</v>
      </c>
      <c r="I37" s="82">
        <v>-4386.3244823340001</v>
      </c>
      <c r="J37" s="83">
        <f t="shared" si="0"/>
        <v>1.703605765754505E-2</v>
      </c>
      <c r="K37" s="83">
        <f>I37/'סכום נכסי הקרן'!$C$42</f>
        <v>-7.0731488502685336E-5</v>
      </c>
    </row>
    <row r="38" spans="2:11">
      <c r="B38" s="75" t="s">
        <v>2495</v>
      </c>
      <c r="C38" s="72" t="s">
        <v>2496</v>
      </c>
      <c r="D38" s="85" t="s">
        <v>506</v>
      </c>
      <c r="E38" s="85" t="s">
        <v>132</v>
      </c>
      <c r="F38" s="94">
        <v>44959</v>
      </c>
      <c r="G38" s="82">
        <v>5383978.0057000006</v>
      </c>
      <c r="H38" s="84">
        <v>-9.1509</v>
      </c>
      <c r="I38" s="82">
        <v>-492.68241779200014</v>
      </c>
      <c r="J38" s="83">
        <f t="shared" si="0"/>
        <v>1.9135305903992383E-3</v>
      </c>
      <c r="K38" s="83">
        <f>I38/'סכום נכסי הקרן'!$C$42</f>
        <v>-7.944729330874098E-6</v>
      </c>
    </row>
    <row r="39" spans="2:11">
      <c r="B39" s="75" t="s">
        <v>2497</v>
      </c>
      <c r="C39" s="72" t="s">
        <v>2498</v>
      </c>
      <c r="D39" s="85" t="s">
        <v>506</v>
      </c>
      <c r="E39" s="85" t="s">
        <v>132</v>
      </c>
      <c r="F39" s="94">
        <v>44959</v>
      </c>
      <c r="G39" s="82">
        <v>38636733.399085008</v>
      </c>
      <c r="H39" s="84">
        <v>-9.0636229999999998</v>
      </c>
      <c r="I39" s="82">
        <v>-3501.8877650900008</v>
      </c>
      <c r="J39" s="83">
        <f t="shared" si="0"/>
        <v>1.3600991471697988E-2</v>
      </c>
      <c r="K39" s="83">
        <f>I39/'סכום נכסי הקרן'!$C$42</f>
        <v>-5.6469541911855536E-5</v>
      </c>
    </row>
    <row r="40" spans="2:11">
      <c r="B40" s="75" t="s">
        <v>2497</v>
      </c>
      <c r="C40" s="72" t="s">
        <v>2499</v>
      </c>
      <c r="D40" s="85" t="s">
        <v>506</v>
      </c>
      <c r="E40" s="85" t="s">
        <v>132</v>
      </c>
      <c r="F40" s="94">
        <v>44959</v>
      </c>
      <c r="G40" s="82">
        <v>50650500.000000007</v>
      </c>
      <c r="H40" s="84">
        <v>-9.0636229999999998</v>
      </c>
      <c r="I40" s="82">
        <v>-4590.7702500000005</v>
      </c>
      <c r="J40" s="83">
        <f t="shared" si="0"/>
        <v>1.7830105133929134E-2</v>
      </c>
      <c r="K40" s="83">
        <f>I40/'סכום נכסי הקרן'!$C$42</f>
        <v>-7.4028270016075732E-5</v>
      </c>
    </row>
    <row r="41" spans="2:11">
      <c r="B41" s="75" t="s">
        <v>2497</v>
      </c>
      <c r="C41" s="72" t="s">
        <v>2500</v>
      </c>
      <c r="D41" s="85" t="s">
        <v>506</v>
      </c>
      <c r="E41" s="85" t="s">
        <v>132</v>
      </c>
      <c r="F41" s="94">
        <v>44959</v>
      </c>
      <c r="G41" s="82">
        <v>34505052.882808</v>
      </c>
      <c r="H41" s="84">
        <v>-9.0636229999999998</v>
      </c>
      <c r="I41" s="82">
        <v>-3127.4078291250007</v>
      </c>
      <c r="J41" s="83">
        <f t="shared" si="0"/>
        <v>1.2146547823858499E-2</v>
      </c>
      <c r="K41" s="83">
        <f>I41/'סכום נכסי הקרן'!$C$42</f>
        <v>-5.04308816641074E-5</v>
      </c>
    </row>
    <row r="42" spans="2:11">
      <c r="B42" s="75" t="s">
        <v>2501</v>
      </c>
      <c r="C42" s="72" t="s">
        <v>2502</v>
      </c>
      <c r="D42" s="85" t="s">
        <v>506</v>
      </c>
      <c r="E42" s="85" t="s">
        <v>132</v>
      </c>
      <c r="F42" s="94">
        <v>44958</v>
      </c>
      <c r="G42" s="82">
        <v>25992215.813970003</v>
      </c>
      <c r="H42" s="84">
        <v>-8.5936509999999995</v>
      </c>
      <c r="I42" s="82">
        <v>-2233.6802631390005</v>
      </c>
      <c r="J42" s="83">
        <f t="shared" si="0"/>
        <v>8.6753968851634132E-3</v>
      </c>
      <c r="K42" s="83">
        <f>I42/'סכום נכסי הקרן'!$C$42</f>
        <v>-3.6019115887847579E-5</v>
      </c>
    </row>
    <row r="43" spans="2:11">
      <c r="B43" s="75" t="s">
        <v>2501</v>
      </c>
      <c r="C43" s="72" t="s">
        <v>2503</v>
      </c>
      <c r="D43" s="85" t="s">
        <v>506</v>
      </c>
      <c r="E43" s="85" t="s">
        <v>132</v>
      </c>
      <c r="F43" s="94">
        <v>44958</v>
      </c>
      <c r="G43" s="82">
        <v>55880751.356388003</v>
      </c>
      <c r="H43" s="84">
        <v>-8.5936509999999995</v>
      </c>
      <c r="I43" s="82">
        <v>-4802.1966370130003</v>
      </c>
      <c r="J43" s="83">
        <f t="shared" si="0"/>
        <v>1.8651264656893405E-2</v>
      </c>
      <c r="K43" s="83">
        <f>I43/'סכום נכסי הקרן'!$C$42</f>
        <v>-7.7437617209244824E-5</v>
      </c>
    </row>
    <row r="44" spans="2:11">
      <c r="B44" s="75" t="s">
        <v>2504</v>
      </c>
      <c r="C44" s="72" t="s">
        <v>2505</v>
      </c>
      <c r="D44" s="85" t="s">
        <v>506</v>
      </c>
      <c r="E44" s="85" t="s">
        <v>132</v>
      </c>
      <c r="F44" s="94">
        <v>44958</v>
      </c>
      <c r="G44" s="82">
        <v>22740046.522829998</v>
      </c>
      <c r="H44" s="84">
        <v>-8.5456430000000001</v>
      </c>
      <c r="I44" s="82">
        <v>-1943.2831933040002</v>
      </c>
      <c r="J44" s="83">
        <f t="shared" si="0"/>
        <v>7.5475229111297499E-3</v>
      </c>
      <c r="K44" s="83">
        <f>I44/'סכום נכסי הקרן'!$C$42</f>
        <v>-3.1336330314419547E-5</v>
      </c>
    </row>
    <row r="45" spans="2:11">
      <c r="B45" s="75" t="s">
        <v>2504</v>
      </c>
      <c r="C45" s="72" t="s">
        <v>2506</v>
      </c>
      <c r="D45" s="85" t="s">
        <v>506</v>
      </c>
      <c r="E45" s="85" t="s">
        <v>132</v>
      </c>
      <c r="F45" s="94">
        <v>44958</v>
      </c>
      <c r="G45" s="82">
        <v>34940916.510435008</v>
      </c>
      <c r="H45" s="84">
        <v>-8.5456430000000001</v>
      </c>
      <c r="I45" s="82">
        <v>-2985.9259871570007</v>
      </c>
      <c r="J45" s="83">
        <f t="shared" si="0"/>
        <v>1.1597046110756784E-2</v>
      </c>
      <c r="K45" s="83">
        <f>I45/'סכום נכסי הקרן'!$C$42</f>
        <v>-4.8149422251151839E-5</v>
      </c>
    </row>
    <row r="46" spans="2:11">
      <c r="B46" s="75" t="s">
        <v>2507</v>
      </c>
      <c r="C46" s="72" t="s">
        <v>2508</v>
      </c>
      <c r="D46" s="85" t="s">
        <v>506</v>
      </c>
      <c r="E46" s="85" t="s">
        <v>132</v>
      </c>
      <c r="F46" s="94">
        <v>44958</v>
      </c>
      <c r="G46" s="82">
        <v>28731738.178667005</v>
      </c>
      <c r="H46" s="84">
        <v>-8.5360469999999999</v>
      </c>
      <c r="I46" s="82">
        <v>-2452.5545408630005</v>
      </c>
      <c r="J46" s="83">
        <f t="shared" si="0"/>
        <v>9.5254832912369317E-3</v>
      </c>
      <c r="K46" s="83">
        <f>I46/'סכום נכסי הקרן'!$C$42</f>
        <v>-3.954856372526131E-5</v>
      </c>
    </row>
    <row r="47" spans="2:11">
      <c r="B47" s="75" t="s">
        <v>2507</v>
      </c>
      <c r="C47" s="72" t="s">
        <v>2509</v>
      </c>
      <c r="D47" s="85" t="s">
        <v>506</v>
      </c>
      <c r="E47" s="85" t="s">
        <v>132</v>
      </c>
      <c r="F47" s="94">
        <v>44958</v>
      </c>
      <c r="G47" s="82">
        <v>27073877.544075001</v>
      </c>
      <c r="H47" s="84">
        <v>-8.5360469999999999</v>
      </c>
      <c r="I47" s="82">
        <v>-2311.0387854149999</v>
      </c>
      <c r="J47" s="83">
        <f t="shared" si="0"/>
        <v>8.9758498614774581E-3</v>
      </c>
      <c r="K47" s="83">
        <f>I47/'סכום נכסי הקרן'!$C$42</f>
        <v>-3.7266557441929332E-5</v>
      </c>
    </row>
    <row r="48" spans="2:11">
      <c r="B48" s="75" t="s">
        <v>2510</v>
      </c>
      <c r="C48" s="72" t="s">
        <v>2511</v>
      </c>
      <c r="D48" s="85" t="s">
        <v>506</v>
      </c>
      <c r="E48" s="85" t="s">
        <v>132</v>
      </c>
      <c r="F48" s="94">
        <v>44963</v>
      </c>
      <c r="G48" s="82">
        <v>34956363.423128001</v>
      </c>
      <c r="H48" s="84">
        <v>-8.4678769999999997</v>
      </c>
      <c r="I48" s="82">
        <v>-2960.0618413120005</v>
      </c>
      <c r="J48" s="83">
        <f t="shared" si="0"/>
        <v>1.14965922839473E-2</v>
      </c>
      <c r="K48" s="83">
        <f>I48/'סכום נכסי הקרן'!$C$42</f>
        <v>-4.7732351069611258E-5</v>
      </c>
    </row>
    <row r="49" spans="2:11">
      <c r="B49" s="75" t="s">
        <v>2512</v>
      </c>
      <c r="C49" s="72" t="s">
        <v>2513</v>
      </c>
      <c r="D49" s="85" t="s">
        <v>506</v>
      </c>
      <c r="E49" s="85" t="s">
        <v>132</v>
      </c>
      <c r="F49" s="94">
        <v>44963</v>
      </c>
      <c r="G49" s="82">
        <v>54181265.324700005</v>
      </c>
      <c r="H49" s="84">
        <v>-8.4629600000000007</v>
      </c>
      <c r="I49" s="82">
        <v>-4585.3389102200008</v>
      </c>
      <c r="J49" s="83">
        <f t="shared" si="0"/>
        <v>1.7809010338497914E-2</v>
      </c>
      <c r="K49" s="83">
        <f>I49/'סכום נכסי הקרן'!$C$42</f>
        <v>-7.3940687177927191E-5</v>
      </c>
    </row>
    <row r="50" spans="2:11">
      <c r="B50" s="75" t="s">
        <v>2514</v>
      </c>
      <c r="C50" s="72" t="s">
        <v>2515</v>
      </c>
      <c r="D50" s="85" t="s">
        <v>506</v>
      </c>
      <c r="E50" s="85" t="s">
        <v>132</v>
      </c>
      <c r="F50" s="94">
        <v>44963</v>
      </c>
      <c r="G50" s="82">
        <v>31095207.357880007</v>
      </c>
      <c r="H50" s="84">
        <v>-8.3880510000000008</v>
      </c>
      <c r="I50" s="82">
        <v>-2608.2817650490001</v>
      </c>
      <c r="J50" s="83">
        <f t="shared" si="0"/>
        <v>1.013031268330928E-2</v>
      </c>
      <c r="K50" s="83">
        <f>I50/'סכום נכסי הקרן'!$C$42</f>
        <v>-4.2059736442060883E-5</v>
      </c>
    </row>
    <row r="51" spans="2:11">
      <c r="B51" s="75" t="s">
        <v>2516</v>
      </c>
      <c r="C51" s="72" t="s">
        <v>2517</v>
      </c>
      <c r="D51" s="85" t="s">
        <v>506</v>
      </c>
      <c r="E51" s="85" t="s">
        <v>132</v>
      </c>
      <c r="F51" s="94">
        <v>44963</v>
      </c>
      <c r="G51" s="82">
        <v>48240136.23080001</v>
      </c>
      <c r="H51" s="84">
        <v>-8.2924140000000008</v>
      </c>
      <c r="I51" s="82">
        <v>-4000.2719106550003</v>
      </c>
      <c r="J51" s="83">
        <f t="shared" si="0"/>
        <v>1.5536667018194216E-2</v>
      </c>
      <c r="K51" s="83">
        <f>I51/'סכום נכסי הקרן'!$C$42</f>
        <v>-6.4506214210935836E-5</v>
      </c>
    </row>
    <row r="52" spans="2:11">
      <c r="B52" s="75" t="s">
        <v>2518</v>
      </c>
      <c r="C52" s="72" t="s">
        <v>2519</v>
      </c>
      <c r="D52" s="85" t="s">
        <v>506</v>
      </c>
      <c r="E52" s="85" t="s">
        <v>132</v>
      </c>
      <c r="F52" s="94">
        <v>44964</v>
      </c>
      <c r="G52" s="82">
        <v>171205000.00000003</v>
      </c>
      <c r="H52" s="84">
        <v>-7.5183980000000004</v>
      </c>
      <c r="I52" s="82">
        <v>-12871.872500000001</v>
      </c>
      <c r="J52" s="83">
        <f t="shared" si="0"/>
        <v>4.9993100819090489E-2</v>
      </c>
      <c r="K52" s="83">
        <f>I52/'סכום נכסי הקרן'!$C$42</f>
        <v>-2.0756483142289676E-4</v>
      </c>
    </row>
    <row r="53" spans="2:11">
      <c r="B53" s="75" t="s">
        <v>2518</v>
      </c>
      <c r="C53" s="72" t="s">
        <v>2520</v>
      </c>
      <c r="D53" s="85" t="s">
        <v>506</v>
      </c>
      <c r="E53" s="85" t="s">
        <v>132</v>
      </c>
      <c r="F53" s="94">
        <v>44964</v>
      </c>
      <c r="G53" s="82">
        <v>10643004.913386002</v>
      </c>
      <c r="H53" s="84">
        <v>-7.5183980000000004</v>
      </c>
      <c r="I53" s="82">
        <v>-800.18341907100012</v>
      </c>
      <c r="J53" s="83">
        <f t="shared" si="0"/>
        <v>3.1078345705631435E-3</v>
      </c>
      <c r="K53" s="83">
        <f>I53/'סכום נכסי הקרן'!$C$42</f>
        <v>-1.2903323621863819E-5</v>
      </c>
    </row>
    <row r="54" spans="2:11">
      <c r="B54" s="75" t="s">
        <v>2521</v>
      </c>
      <c r="C54" s="72" t="s">
        <v>2522</v>
      </c>
      <c r="D54" s="85" t="s">
        <v>506</v>
      </c>
      <c r="E54" s="85" t="s">
        <v>132</v>
      </c>
      <c r="F54" s="94">
        <v>44964</v>
      </c>
      <c r="G54" s="82">
        <v>959750.89713400009</v>
      </c>
      <c r="H54" s="84">
        <v>-7.5152580000000002</v>
      </c>
      <c r="I54" s="82">
        <v>-72.127752031000014</v>
      </c>
      <c r="J54" s="83">
        <f t="shared" si="0"/>
        <v>2.801371734485516E-4</v>
      </c>
      <c r="K54" s="83">
        <f>I54/'סכום נכסי הקרן'!$C$42</f>
        <v>-1.1630929914219565E-6</v>
      </c>
    </row>
    <row r="55" spans="2:11">
      <c r="B55" s="75" t="s">
        <v>2521</v>
      </c>
      <c r="C55" s="72" t="s">
        <v>2523</v>
      </c>
      <c r="D55" s="85" t="s">
        <v>506</v>
      </c>
      <c r="E55" s="85" t="s">
        <v>132</v>
      </c>
      <c r="F55" s="94">
        <v>44964</v>
      </c>
      <c r="G55" s="82">
        <v>10928166.856620003</v>
      </c>
      <c r="H55" s="84">
        <v>-7.5152580000000002</v>
      </c>
      <c r="I55" s="82">
        <v>-821.27988787400011</v>
      </c>
      <c r="J55" s="83">
        <f t="shared" si="0"/>
        <v>3.1897712034652465E-3</v>
      </c>
      <c r="K55" s="83">
        <f>I55/'סכום נכסי הקרן'!$C$42</f>
        <v>-1.3243513830453368E-5</v>
      </c>
    </row>
    <row r="56" spans="2:11">
      <c r="B56" s="75" t="s">
        <v>2524</v>
      </c>
      <c r="C56" s="72" t="s">
        <v>2525</v>
      </c>
      <c r="D56" s="85" t="s">
        <v>506</v>
      </c>
      <c r="E56" s="85" t="s">
        <v>132</v>
      </c>
      <c r="F56" s="94">
        <v>44964</v>
      </c>
      <c r="G56" s="82">
        <v>15677128.902406001</v>
      </c>
      <c r="H56" s="84">
        <v>-7.4807300000000003</v>
      </c>
      <c r="I56" s="82">
        <v>-1172.7637092440002</v>
      </c>
      <c r="J56" s="83">
        <f t="shared" si="0"/>
        <v>4.5549001789138149E-3</v>
      </c>
      <c r="K56" s="83">
        <f>I56/'סכום נכסי הקרן'!$C$42</f>
        <v>-1.8911351212352514E-5</v>
      </c>
    </row>
    <row r="57" spans="2:11">
      <c r="B57" s="75" t="s">
        <v>2524</v>
      </c>
      <c r="C57" s="72" t="s">
        <v>2526</v>
      </c>
      <c r="D57" s="85" t="s">
        <v>506</v>
      </c>
      <c r="E57" s="85" t="s">
        <v>132</v>
      </c>
      <c r="F57" s="94">
        <v>44964</v>
      </c>
      <c r="G57" s="82">
        <v>10931677.452830002</v>
      </c>
      <c r="H57" s="84">
        <v>-7.4807300000000003</v>
      </c>
      <c r="I57" s="82">
        <v>-817.76929166400009</v>
      </c>
      <c r="J57" s="83">
        <f t="shared" si="0"/>
        <v>3.1761363892405369E-3</v>
      </c>
      <c r="K57" s="83">
        <f>I57/'סכום נכסי הקרן'!$C$42</f>
        <v>-1.3186903860884256E-5</v>
      </c>
    </row>
    <row r="58" spans="2:11">
      <c r="B58" s="75" t="s">
        <v>2524</v>
      </c>
      <c r="C58" s="72" t="s">
        <v>2527</v>
      </c>
      <c r="D58" s="85" t="s">
        <v>506</v>
      </c>
      <c r="E58" s="85" t="s">
        <v>132</v>
      </c>
      <c r="F58" s="94">
        <v>44964</v>
      </c>
      <c r="G58" s="82">
        <v>17500837.746836003</v>
      </c>
      <c r="H58" s="84">
        <v>-7.4807300000000003</v>
      </c>
      <c r="I58" s="82">
        <v>-1309.1904467090003</v>
      </c>
      <c r="J58" s="83">
        <f t="shared" si="0"/>
        <v>5.0847683578059957E-3</v>
      </c>
      <c r="K58" s="83">
        <f>I58/'סכום נכסי הקרן'!$C$42</f>
        <v>-2.1111294753084335E-5</v>
      </c>
    </row>
    <row r="59" spans="2:11">
      <c r="B59" s="75" t="s">
        <v>2528</v>
      </c>
      <c r="C59" s="72" t="s">
        <v>2529</v>
      </c>
      <c r="D59" s="85" t="s">
        <v>506</v>
      </c>
      <c r="E59" s="85" t="s">
        <v>132</v>
      </c>
      <c r="F59" s="94">
        <v>44964</v>
      </c>
      <c r="G59" s="82">
        <v>32803649.276460003</v>
      </c>
      <c r="H59" s="84">
        <v>-7.4524970000000001</v>
      </c>
      <c r="I59" s="82">
        <v>-2444.690957021</v>
      </c>
      <c r="J59" s="83">
        <f t="shared" si="0"/>
        <v>9.4949418964388934E-3</v>
      </c>
      <c r="K59" s="83">
        <f>I59/'סכום נכסי הקרן'!$C$42</f>
        <v>-3.9421759839148809E-5</v>
      </c>
    </row>
    <row r="60" spans="2:11">
      <c r="B60" s="75" t="s">
        <v>2530</v>
      </c>
      <c r="C60" s="72" t="s">
        <v>2531</v>
      </c>
      <c r="D60" s="85" t="s">
        <v>506</v>
      </c>
      <c r="E60" s="85" t="s">
        <v>132</v>
      </c>
      <c r="F60" s="94">
        <v>44964</v>
      </c>
      <c r="G60" s="82">
        <v>171445000.00000003</v>
      </c>
      <c r="H60" s="84">
        <v>-7.3737870000000001</v>
      </c>
      <c r="I60" s="82">
        <v>-12641.988350000001</v>
      </c>
      <c r="J60" s="83">
        <f t="shared" si="0"/>
        <v>4.9100253139962143E-2</v>
      </c>
      <c r="K60" s="83">
        <f>I60/'סכום נכסי הקרן'!$C$42</f>
        <v>-2.0385784435931719E-4</v>
      </c>
    </row>
    <row r="61" spans="2:11">
      <c r="B61" s="75" t="s">
        <v>2530</v>
      </c>
      <c r="C61" s="72" t="s">
        <v>2532</v>
      </c>
      <c r="D61" s="85" t="s">
        <v>506</v>
      </c>
      <c r="E61" s="85" t="s">
        <v>132</v>
      </c>
      <c r="F61" s="94">
        <v>44964</v>
      </c>
      <c r="G61" s="82">
        <v>27463809.816237003</v>
      </c>
      <c r="H61" s="84">
        <v>-7.3737870000000001</v>
      </c>
      <c r="I61" s="82">
        <v>-2025.1227130990005</v>
      </c>
      <c r="J61" s="83">
        <f t="shared" si="0"/>
        <v>7.8653796459674675E-3</v>
      </c>
      <c r="K61" s="83">
        <f>I61/'סכום נכסי הקרן'!$C$42</f>
        <v>-3.2656030003021965E-5</v>
      </c>
    </row>
    <row r="62" spans="2:11">
      <c r="B62" s="75" t="s">
        <v>2533</v>
      </c>
      <c r="C62" s="72" t="s">
        <v>2534</v>
      </c>
      <c r="D62" s="85" t="s">
        <v>506</v>
      </c>
      <c r="E62" s="85" t="s">
        <v>132</v>
      </c>
      <c r="F62" s="94">
        <v>44956</v>
      </c>
      <c r="G62" s="82">
        <v>35321940.356850006</v>
      </c>
      <c r="H62" s="84">
        <v>-7.386539</v>
      </c>
      <c r="I62" s="82">
        <v>-2609.0690266800007</v>
      </c>
      <c r="J62" s="83">
        <f t="shared" si="0"/>
        <v>1.0133370330911804E-2</v>
      </c>
      <c r="K62" s="83">
        <f>I62/'סכום נכסי הקרן'!$C$42</f>
        <v>-4.2072431395939919E-5</v>
      </c>
    </row>
    <row r="63" spans="2:11">
      <c r="B63" s="75" t="s">
        <v>2535</v>
      </c>
      <c r="C63" s="72" t="s">
        <v>2536</v>
      </c>
      <c r="D63" s="85" t="s">
        <v>506</v>
      </c>
      <c r="E63" s="85" t="s">
        <v>132</v>
      </c>
      <c r="F63" s="94">
        <v>44956</v>
      </c>
      <c r="G63" s="82">
        <v>15698640.158600004</v>
      </c>
      <c r="H63" s="84">
        <v>-7.386539</v>
      </c>
      <c r="I63" s="82">
        <v>-1159.5862340800004</v>
      </c>
      <c r="J63" s="83">
        <f t="shared" si="0"/>
        <v>4.5037201470719129E-3</v>
      </c>
      <c r="K63" s="83">
        <f>I63/'סכום נכסי הקרן'!$C$42</f>
        <v>-1.8698858398195521E-5</v>
      </c>
    </row>
    <row r="64" spans="2:11">
      <c r="B64" s="75" t="s">
        <v>2537</v>
      </c>
      <c r="C64" s="72" t="s">
        <v>2538</v>
      </c>
      <c r="D64" s="85" t="s">
        <v>506</v>
      </c>
      <c r="E64" s="85" t="s">
        <v>132</v>
      </c>
      <c r="F64" s="94">
        <v>44964</v>
      </c>
      <c r="G64" s="82">
        <v>68600000.000000015</v>
      </c>
      <c r="H64" s="84">
        <v>-7.3393519999999999</v>
      </c>
      <c r="I64" s="82">
        <v>-5034.7953400000006</v>
      </c>
      <c r="J64" s="83">
        <f t="shared" si="0"/>
        <v>1.9554655395794741E-2</v>
      </c>
      <c r="K64" s="83">
        <f>I64/'סכום נכסי הקרן'!$C$42</f>
        <v>-8.1188377681326964E-5</v>
      </c>
    </row>
    <row r="65" spans="2:11">
      <c r="B65" s="75" t="s">
        <v>2539</v>
      </c>
      <c r="C65" s="72" t="s">
        <v>2540</v>
      </c>
      <c r="D65" s="85" t="s">
        <v>506</v>
      </c>
      <c r="E65" s="85" t="s">
        <v>132</v>
      </c>
      <c r="F65" s="94">
        <v>44957</v>
      </c>
      <c r="G65" s="82">
        <v>121735402.60596001</v>
      </c>
      <c r="H65" s="84">
        <v>-7.3180649999999998</v>
      </c>
      <c r="I65" s="82">
        <v>-8908.6756151890004</v>
      </c>
      <c r="J65" s="83">
        <f t="shared" si="0"/>
        <v>3.4600429595205873E-2</v>
      </c>
      <c r="K65" s="83">
        <f>I65/'סכום נכסי הקרן'!$C$42</f>
        <v>-1.43656468961138E-4</v>
      </c>
    </row>
    <row r="66" spans="2:11">
      <c r="B66" s="75" t="s">
        <v>2541</v>
      </c>
      <c r="C66" s="72" t="s">
        <v>2542</v>
      </c>
      <c r="D66" s="85" t="s">
        <v>506</v>
      </c>
      <c r="E66" s="85" t="s">
        <v>132</v>
      </c>
      <c r="F66" s="94">
        <v>44964</v>
      </c>
      <c r="G66" s="82">
        <v>1093110.3612000002</v>
      </c>
      <c r="H66" s="84">
        <v>-7.2767999999999997</v>
      </c>
      <c r="I66" s="82">
        <v>-79.543451897000025</v>
      </c>
      <c r="J66" s="83">
        <f t="shared" si="0"/>
        <v>3.0893903044682864E-4</v>
      </c>
      <c r="K66" s="83">
        <f>I66/'סכום נכסי הקרן'!$C$42</f>
        <v>-1.2826745435674652E-6</v>
      </c>
    </row>
    <row r="67" spans="2:11">
      <c r="B67" s="75" t="s">
        <v>2541</v>
      </c>
      <c r="C67" s="72" t="s">
        <v>2543</v>
      </c>
      <c r="D67" s="85" t="s">
        <v>506</v>
      </c>
      <c r="E67" s="85" t="s">
        <v>132</v>
      </c>
      <c r="F67" s="94">
        <v>44964</v>
      </c>
      <c r="G67" s="82">
        <v>46830685.023882009</v>
      </c>
      <c r="H67" s="84">
        <v>-7.2767999999999997</v>
      </c>
      <c r="I67" s="82">
        <v>-3407.7751650420005</v>
      </c>
      <c r="J67" s="83">
        <f t="shared" si="0"/>
        <v>1.3235467286887547E-2</v>
      </c>
      <c r="K67" s="83">
        <f>I67/'סכום נכסי הקרן'!$C$42</f>
        <v>-5.4951933190689778E-5</v>
      </c>
    </row>
    <row r="68" spans="2:11">
      <c r="B68" s="75" t="s">
        <v>2544</v>
      </c>
      <c r="C68" s="72" t="s">
        <v>2545</v>
      </c>
      <c r="D68" s="85" t="s">
        <v>506</v>
      </c>
      <c r="E68" s="85" t="s">
        <v>132</v>
      </c>
      <c r="F68" s="94">
        <v>44956</v>
      </c>
      <c r="G68" s="82">
        <v>36143716.112091005</v>
      </c>
      <c r="H68" s="84">
        <v>-7.2770729999999997</v>
      </c>
      <c r="I68" s="82">
        <v>-2630.2045910730003</v>
      </c>
      <c r="J68" s="83">
        <f t="shared" si="0"/>
        <v>1.0215458807282867E-2</v>
      </c>
      <c r="K68" s="83">
        <f>I68/'סכום נכסי הקרן'!$C$42</f>
        <v>-4.2413252038799826E-5</v>
      </c>
    </row>
    <row r="69" spans="2:11">
      <c r="B69" s="75" t="s">
        <v>2546</v>
      </c>
      <c r="C69" s="72" t="s">
        <v>2547</v>
      </c>
      <c r="D69" s="85" t="s">
        <v>506</v>
      </c>
      <c r="E69" s="85" t="s">
        <v>132</v>
      </c>
      <c r="F69" s="94">
        <v>44956</v>
      </c>
      <c r="G69" s="82">
        <v>28287210.357850004</v>
      </c>
      <c r="H69" s="84">
        <v>-7.273949</v>
      </c>
      <c r="I69" s="82">
        <v>-2057.5971489750004</v>
      </c>
      <c r="J69" s="83">
        <f t="shared" si="0"/>
        <v>7.9915071963135385E-3</v>
      </c>
      <c r="K69" s="83">
        <f>I69/'סכום נכסי הקרן'!$C$42</f>
        <v>-3.3179695134738862E-5</v>
      </c>
    </row>
    <row r="70" spans="2:11">
      <c r="B70" s="75" t="s">
        <v>2548</v>
      </c>
      <c r="C70" s="72" t="s">
        <v>2549</v>
      </c>
      <c r="D70" s="85" t="s">
        <v>506</v>
      </c>
      <c r="E70" s="85" t="s">
        <v>132</v>
      </c>
      <c r="F70" s="94">
        <v>44973</v>
      </c>
      <c r="G70" s="82">
        <v>104220000.00000001</v>
      </c>
      <c r="H70" s="84">
        <v>-5.9465649999999997</v>
      </c>
      <c r="I70" s="82">
        <v>-6197.5100100000018</v>
      </c>
      <c r="J70" s="83">
        <f t="shared" si="0"/>
        <v>2.4070526083695479E-2</v>
      </c>
      <c r="K70" s="83">
        <f>I70/'סכום נכסי הקרן'!$C$42</f>
        <v>-9.9937683539622191E-5</v>
      </c>
    </row>
    <row r="71" spans="2:11">
      <c r="B71" s="75" t="s">
        <v>2550</v>
      </c>
      <c r="C71" s="72" t="s">
        <v>2551</v>
      </c>
      <c r="D71" s="85" t="s">
        <v>506</v>
      </c>
      <c r="E71" s="85" t="s">
        <v>132</v>
      </c>
      <c r="F71" s="94">
        <v>44973</v>
      </c>
      <c r="G71" s="82">
        <v>145950000.00000003</v>
      </c>
      <c r="H71" s="84">
        <v>-5.9160769999999996</v>
      </c>
      <c r="I71" s="82">
        <v>-8634.5140100000008</v>
      </c>
      <c r="J71" s="83">
        <f t="shared" si="0"/>
        <v>3.353561258672965E-2</v>
      </c>
      <c r="K71" s="83">
        <f>I71/'סכום נכסי הקרן'!$C$42</f>
        <v>-1.3923548768093302E-4</v>
      </c>
    </row>
    <row r="72" spans="2:11">
      <c r="B72" s="75" t="s">
        <v>2552</v>
      </c>
      <c r="C72" s="72" t="s">
        <v>2553</v>
      </c>
      <c r="D72" s="85" t="s">
        <v>506</v>
      </c>
      <c r="E72" s="85" t="s">
        <v>132</v>
      </c>
      <c r="F72" s="94">
        <v>44972</v>
      </c>
      <c r="G72" s="82">
        <v>19480617.514400005</v>
      </c>
      <c r="H72" s="84">
        <v>-5.5428649999999999</v>
      </c>
      <c r="I72" s="82">
        <v>-1079.7843408399999</v>
      </c>
      <c r="J72" s="83">
        <f t="shared" si="0"/>
        <v>4.1937773555859315E-3</v>
      </c>
      <c r="K72" s="83">
        <f>I72/'סכום נכסי הקרן'!$C$42</f>
        <v>-1.7412016369765802E-5</v>
      </c>
    </row>
    <row r="73" spans="2:11">
      <c r="B73" s="75" t="s">
        <v>2554</v>
      </c>
      <c r="C73" s="72" t="s">
        <v>2555</v>
      </c>
      <c r="D73" s="85" t="s">
        <v>506</v>
      </c>
      <c r="E73" s="85" t="s">
        <v>132</v>
      </c>
      <c r="F73" s="94">
        <v>44972</v>
      </c>
      <c r="G73" s="82">
        <v>11138164.339000002</v>
      </c>
      <c r="H73" s="84">
        <v>-5.4823820000000003</v>
      </c>
      <c r="I73" s="82">
        <v>-610.63672068100016</v>
      </c>
      <c r="J73" s="83">
        <f t="shared" si="0"/>
        <v>2.3716536301026936E-3</v>
      </c>
      <c r="K73" s="83">
        <f>I73/'סכום נכסי הקרן'!$C$42</f>
        <v>-9.8467964151122765E-6</v>
      </c>
    </row>
    <row r="74" spans="2:11">
      <c r="B74" s="75" t="s">
        <v>2556</v>
      </c>
      <c r="C74" s="72" t="s">
        <v>2557</v>
      </c>
      <c r="D74" s="85" t="s">
        <v>506</v>
      </c>
      <c r="E74" s="85" t="s">
        <v>132</v>
      </c>
      <c r="F74" s="94">
        <v>44972</v>
      </c>
      <c r="G74" s="82">
        <v>39944572.007050008</v>
      </c>
      <c r="H74" s="84">
        <v>-5.4521670000000002</v>
      </c>
      <c r="I74" s="82">
        <v>-2177.8445790860001</v>
      </c>
      <c r="J74" s="83">
        <f t="shared" si="0"/>
        <v>8.458536519108318E-3</v>
      </c>
      <c r="K74" s="83">
        <f>I74/'סכום נכסי הקרן'!$C$42</f>
        <v>-3.5118739944266475E-5</v>
      </c>
    </row>
    <row r="75" spans="2:11">
      <c r="B75" s="75" t="s">
        <v>2556</v>
      </c>
      <c r="C75" s="72" t="s">
        <v>2558</v>
      </c>
      <c r="D75" s="85" t="s">
        <v>506</v>
      </c>
      <c r="E75" s="85" t="s">
        <v>132</v>
      </c>
      <c r="F75" s="94">
        <v>44972</v>
      </c>
      <c r="G75" s="82">
        <v>35673035.689840004</v>
      </c>
      <c r="H75" s="84">
        <v>-5.4521670000000002</v>
      </c>
      <c r="I75" s="82">
        <v>-1944.9533063710001</v>
      </c>
      <c r="J75" s="83">
        <f t="shared" si="0"/>
        <v>7.5540094678399573E-3</v>
      </c>
      <c r="K75" s="83">
        <f>I75/'סכום נכסי הקרן'!$C$42</f>
        <v>-3.136326165150426E-5</v>
      </c>
    </row>
    <row r="76" spans="2:11">
      <c r="B76" s="75" t="s">
        <v>2559</v>
      </c>
      <c r="C76" s="72" t="s">
        <v>2560</v>
      </c>
      <c r="D76" s="85" t="s">
        <v>506</v>
      </c>
      <c r="E76" s="85" t="s">
        <v>132</v>
      </c>
      <c r="F76" s="94">
        <v>44972</v>
      </c>
      <c r="G76" s="82">
        <v>7990287.4603160014</v>
      </c>
      <c r="H76" s="84">
        <v>-5.4340460000000004</v>
      </c>
      <c r="I76" s="82">
        <v>-434.19585691100002</v>
      </c>
      <c r="J76" s="83">
        <f t="shared" ref="J76:J139" si="1">IFERROR(I76/$I$11,0)</f>
        <v>1.6863744765793017E-3</v>
      </c>
      <c r="K76" s="83">
        <f>I76/'סכום נכסי הקרן'!$C$42</f>
        <v>-7.0016067859786462E-6</v>
      </c>
    </row>
    <row r="77" spans="2:11">
      <c r="B77" s="75" t="s">
        <v>2561</v>
      </c>
      <c r="C77" s="72" t="s">
        <v>2562</v>
      </c>
      <c r="D77" s="85" t="s">
        <v>506</v>
      </c>
      <c r="E77" s="85" t="s">
        <v>132</v>
      </c>
      <c r="F77" s="94">
        <v>44973</v>
      </c>
      <c r="G77" s="82">
        <v>40070435.740100004</v>
      </c>
      <c r="H77" s="84">
        <v>-5.0895729999999997</v>
      </c>
      <c r="I77" s="82">
        <v>-2039.4139243990001</v>
      </c>
      <c r="J77" s="83">
        <f t="shared" si="1"/>
        <v>7.9208853206350661E-3</v>
      </c>
      <c r="K77" s="83">
        <f>I77/'סכום נכסי הקרן'!$C$42</f>
        <v>-3.2886482321774611E-5</v>
      </c>
    </row>
    <row r="78" spans="2:11">
      <c r="B78" s="75" t="s">
        <v>2563</v>
      </c>
      <c r="C78" s="72" t="s">
        <v>2564</v>
      </c>
      <c r="D78" s="85" t="s">
        <v>506</v>
      </c>
      <c r="E78" s="85" t="s">
        <v>132</v>
      </c>
      <c r="F78" s="94">
        <v>44973</v>
      </c>
      <c r="G78" s="82">
        <v>99386031.255738005</v>
      </c>
      <c r="H78" s="84">
        <v>-5.0775709999999998</v>
      </c>
      <c r="I78" s="82">
        <v>-5046.3959117620007</v>
      </c>
      <c r="J78" s="83">
        <f t="shared" si="1"/>
        <v>1.9599710888199347E-2</v>
      </c>
      <c r="K78" s="83">
        <f>I78/'סכום נכסי הקרן'!$C$42</f>
        <v>-8.1375442206879769E-5</v>
      </c>
    </row>
    <row r="79" spans="2:11">
      <c r="B79" s="75" t="s">
        <v>2565</v>
      </c>
      <c r="C79" s="72" t="s">
        <v>2566</v>
      </c>
      <c r="D79" s="85" t="s">
        <v>506</v>
      </c>
      <c r="E79" s="85" t="s">
        <v>132</v>
      </c>
      <c r="F79" s="94">
        <v>44977</v>
      </c>
      <c r="G79" s="82">
        <v>69943552.018695012</v>
      </c>
      <c r="H79" s="84">
        <v>-4.7525950000000003</v>
      </c>
      <c r="I79" s="82">
        <v>-3324.1337972050005</v>
      </c>
      <c r="J79" s="83">
        <f t="shared" si="1"/>
        <v>1.2910612349509807E-2</v>
      </c>
      <c r="K79" s="83">
        <f>I79/'סכום נכסי הקרן'!$C$42</f>
        <v>-5.3603177878277586E-5</v>
      </c>
    </row>
    <row r="80" spans="2:11">
      <c r="B80" s="75" t="s">
        <v>2567</v>
      </c>
      <c r="C80" s="72" t="s">
        <v>2568</v>
      </c>
      <c r="D80" s="85" t="s">
        <v>506</v>
      </c>
      <c r="E80" s="85" t="s">
        <v>132</v>
      </c>
      <c r="F80" s="94">
        <v>44977</v>
      </c>
      <c r="G80" s="82">
        <v>84391151.794125021</v>
      </c>
      <c r="H80" s="84">
        <v>-4.7168260000000002</v>
      </c>
      <c r="I80" s="82">
        <v>-3980.5838112160004</v>
      </c>
      <c r="J80" s="83">
        <f t="shared" si="1"/>
        <v>1.5460200354918132E-2</v>
      </c>
      <c r="K80" s="83">
        <f>I80/'סכום נכסי הקרן'!$C$42</f>
        <v>-6.4188734602503328E-5</v>
      </c>
    </row>
    <row r="81" spans="2:11">
      <c r="B81" s="75" t="s">
        <v>2567</v>
      </c>
      <c r="C81" s="72" t="s">
        <v>2569</v>
      </c>
      <c r="D81" s="85" t="s">
        <v>506</v>
      </c>
      <c r="E81" s="85" t="s">
        <v>132</v>
      </c>
      <c r="F81" s="94">
        <v>44977</v>
      </c>
      <c r="G81" s="82">
        <v>126514800.00000001</v>
      </c>
      <c r="H81" s="84">
        <v>-4.7168260000000002</v>
      </c>
      <c r="I81" s="82">
        <v>-5967.4830100000017</v>
      </c>
      <c r="J81" s="83">
        <f t="shared" si="1"/>
        <v>2.3177123589061311E-2</v>
      </c>
      <c r="K81" s="83">
        <f>I81/'סכום נכסי הקרן'!$C$42</f>
        <v>-9.622839295445561E-5</v>
      </c>
    </row>
    <row r="82" spans="2:11">
      <c r="B82" s="75" t="s">
        <v>2570</v>
      </c>
      <c r="C82" s="72" t="s">
        <v>2571</v>
      </c>
      <c r="D82" s="85" t="s">
        <v>506</v>
      </c>
      <c r="E82" s="85" t="s">
        <v>132</v>
      </c>
      <c r="F82" s="94">
        <v>44977</v>
      </c>
      <c r="G82" s="82">
        <v>123025000.00000001</v>
      </c>
      <c r="H82" s="84">
        <v>-4.6959720000000003</v>
      </c>
      <c r="I82" s="82">
        <v>-5777.2195900000006</v>
      </c>
      <c r="J82" s="83">
        <f t="shared" si="1"/>
        <v>2.243815897157889E-2</v>
      </c>
      <c r="K82" s="83">
        <f>I82/'סכום נכסי הקרן'!$C$42</f>
        <v>-9.3160308283927367E-5</v>
      </c>
    </row>
    <row r="83" spans="2:11">
      <c r="B83" s="75" t="s">
        <v>2572</v>
      </c>
      <c r="C83" s="72" t="s">
        <v>2573</v>
      </c>
      <c r="D83" s="85" t="s">
        <v>506</v>
      </c>
      <c r="E83" s="85" t="s">
        <v>132</v>
      </c>
      <c r="F83" s="94">
        <v>45013</v>
      </c>
      <c r="G83" s="82">
        <v>40242068.103350006</v>
      </c>
      <c r="H83" s="84">
        <v>-4.5674039999999998</v>
      </c>
      <c r="I83" s="82">
        <v>-1838.0176488220002</v>
      </c>
      <c r="J83" s="83">
        <f t="shared" si="1"/>
        <v>7.1386817749185981E-3</v>
      </c>
      <c r="K83" s="83">
        <f>I83/'סכום נכסי הקרן'!$C$42</f>
        <v>-2.9638875263101583E-5</v>
      </c>
    </row>
    <row r="84" spans="2:11">
      <c r="B84" s="75" t="s">
        <v>2572</v>
      </c>
      <c r="C84" s="72" t="s">
        <v>2574</v>
      </c>
      <c r="D84" s="85" t="s">
        <v>506</v>
      </c>
      <c r="E84" s="85" t="s">
        <v>132</v>
      </c>
      <c r="F84" s="94">
        <v>45013</v>
      </c>
      <c r="G84" s="82">
        <v>13477019.463030003</v>
      </c>
      <c r="H84" s="84">
        <v>-4.5674039999999998</v>
      </c>
      <c r="I84" s="82">
        <v>-615.54986467300012</v>
      </c>
      <c r="J84" s="83">
        <f t="shared" si="1"/>
        <v>2.3907358034951634E-3</v>
      </c>
      <c r="K84" s="83">
        <f>I84/'סכום נכסי הקרן'!$C$42</f>
        <v>-9.9260231091659882E-6</v>
      </c>
    </row>
    <row r="85" spans="2:11">
      <c r="B85" s="75" t="s">
        <v>2575</v>
      </c>
      <c r="C85" s="72" t="s">
        <v>2576</v>
      </c>
      <c r="D85" s="85" t="s">
        <v>506</v>
      </c>
      <c r="E85" s="85" t="s">
        <v>132</v>
      </c>
      <c r="F85" s="94">
        <v>45013</v>
      </c>
      <c r="G85" s="82">
        <v>13693974.155840002</v>
      </c>
      <c r="H85" s="84">
        <v>-4.4782840000000004</v>
      </c>
      <c r="I85" s="82">
        <v>-613.25499967000019</v>
      </c>
      <c r="J85" s="83">
        <f t="shared" si="1"/>
        <v>2.3818227710314579E-3</v>
      </c>
      <c r="K85" s="83">
        <f>I85/'סכום נכסי הקרן'!$C$42</f>
        <v>-9.8890173613630962E-6</v>
      </c>
    </row>
    <row r="86" spans="2:11">
      <c r="B86" s="75" t="s">
        <v>2577</v>
      </c>
      <c r="C86" s="72" t="s">
        <v>2578</v>
      </c>
      <c r="D86" s="85" t="s">
        <v>506</v>
      </c>
      <c r="E86" s="85" t="s">
        <v>132</v>
      </c>
      <c r="F86" s="94">
        <v>45013</v>
      </c>
      <c r="G86" s="82">
        <v>16128865.282480001</v>
      </c>
      <c r="H86" s="84">
        <v>-4.359693</v>
      </c>
      <c r="I86" s="82">
        <v>-703.16901838900014</v>
      </c>
      <c r="J86" s="83">
        <f t="shared" si="1"/>
        <v>2.7310400743312344E-3</v>
      </c>
      <c r="K86" s="83">
        <f>I86/'סכום נכסי הקרן'!$C$42</f>
        <v>-1.1338922038243977E-5</v>
      </c>
    </row>
    <row r="87" spans="2:11">
      <c r="B87" s="75" t="s">
        <v>2579</v>
      </c>
      <c r="C87" s="72" t="s">
        <v>2580</v>
      </c>
      <c r="D87" s="85" t="s">
        <v>506</v>
      </c>
      <c r="E87" s="85" t="s">
        <v>132</v>
      </c>
      <c r="F87" s="94">
        <v>45014</v>
      </c>
      <c r="G87" s="82">
        <v>22519178.573900003</v>
      </c>
      <c r="H87" s="84">
        <v>-4.2759080000000003</v>
      </c>
      <c r="I87" s="82">
        <v>-962.8992554790002</v>
      </c>
      <c r="J87" s="83">
        <f t="shared" si="1"/>
        <v>3.7398070527647643E-3</v>
      </c>
      <c r="K87" s="83">
        <f>I87/'סכום נכסי הקרן'!$C$42</f>
        <v>-1.5527190907207281E-5</v>
      </c>
    </row>
    <row r="88" spans="2:11">
      <c r="B88" s="75" t="s">
        <v>2579</v>
      </c>
      <c r="C88" s="72" t="s">
        <v>2581</v>
      </c>
      <c r="D88" s="85" t="s">
        <v>506</v>
      </c>
      <c r="E88" s="85" t="s">
        <v>132</v>
      </c>
      <c r="F88" s="94">
        <v>45014</v>
      </c>
      <c r="G88" s="82">
        <v>13717316.157242002</v>
      </c>
      <c r="H88" s="84">
        <v>-4.2759080000000003</v>
      </c>
      <c r="I88" s="82">
        <v>-586.53975639600003</v>
      </c>
      <c r="J88" s="83">
        <f t="shared" si="1"/>
        <v>2.2780633645889518E-3</v>
      </c>
      <c r="K88" s="83">
        <f>I88/'סכום נכסי הקרן'!$C$42</f>
        <v>-9.4582218445034065E-6</v>
      </c>
    </row>
    <row r="89" spans="2:11">
      <c r="B89" s="75" t="s">
        <v>2582</v>
      </c>
      <c r="C89" s="72" t="s">
        <v>2583</v>
      </c>
      <c r="D89" s="85" t="s">
        <v>506</v>
      </c>
      <c r="E89" s="85" t="s">
        <v>132</v>
      </c>
      <c r="F89" s="94">
        <v>45012</v>
      </c>
      <c r="G89" s="82">
        <v>56507095.06067501</v>
      </c>
      <c r="H89" s="84">
        <v>-4.2364819999999996</v>
      </c>
      <c r="I89" s="82">
        <v>-2393.9131424429997</v>
      </c>
      <c r="J89" s="83">
        <f t="shared" si="1"/>
        <v>9.2977258034756486E-3</v>
      </c>
      <c r="K89" s="83">
        <f>I89/'סכום נכסי הקרן'!$C$42</f>
        <v>-3.8602944354229602E-5</v>
      </c>
    </row>
    <row r="90" spans="2:11">
      <c r="B90" s="75" t="s">
        <v>2584</v>
      </c>
      <c r="C90" s="72" t="s">
        <v>2585</v>
      </c>
      <c r="D90" s="85" t="s">
        <v>506</v>
      </c>
      <c r="E90" s="85" t="s">
        <v>132</v>
      </c>
      <c r="F90" s="94">
        <v>45014</v>
      </c>
      <c r="G90" s="82">
        <v>68625484.12188001</v>
      </c>
      <c r="H90" s="84">
        <v>-4.2167940000000002</v>
      </c>
      <c r="I90" s="82">
        <v>-2893.795446311</v>
      </c>
      <c r="J90" s="83">
        <f t="shared" si="1"/>
        <v>1.1239220051103735E-2</v>
      </c>
      <c r="K90" s="83">
        <f>I90/'סכום נכסי הקרן'!$C$42</f>
        <v>-4.6663775141176157E-5</v>
      </c>
    </row>
    <row r="91" spans="2:11">
      <c r="B91" s="75" t="s">
        <v>2586</v>
      </c>
      <c r="C91" s="72" t="s">
        <v>2587</v>
      </c>
      <c r="D91" s="85" t="s">
        <v>506</v>
      </c>
      <c r="E91" s="85" t="s">
        <v>132</v>
      </c>
      <c r="F91" s="94">
        <v>45012</v>
      </c>
      <c r="G91" s="82">
        <v>70590000.000000015</v>
      </c>
      <c r="H91" s="84">
        <v>-4.1774170000000002</v>
      </c>
      <c r="I91" s="82">
        <v>-2948.8383399999998</v>
      </c>
      <c r="J91" s="83">
        <f t="shared" si="1"/>
        <v>1.1453001296495083E-2</v>
      </c>
      <c r="K91" s="83">
        <f>I91/'סכום נכסי הקרן'!$C$42</f>
        <v>-4.7551366977529852E-5</v>
      </c>
    </row>
    <row r="92" spans="2:11">
      <c r="B92" s="75" t="s">
        <v>2588</v>
      </c>
      <c r="C92" s="72" t="s">
        <v>2589</v>
      </c>
      <c r="D92" s="85" t="s">
        <v>506</v>
      </c>
      <c r="E92" s="85" t="s">
        <v>132</v>
      </c>
      <c r="F92" s="94">
        <v>45012</v>
      </c>
      <c r="G92" s="82">
        <v>24234489.690900005</v>
      </c>
      <c r="H92" s="84">
        <v>-4.1626609999999999</v>
      </c>
      <c r="I92" s="82">
        <v>-1008.7995390080001</v>
      </c>
      <c r="J92" s="83">
        <f t="shared" si="1"/>
        <v>3.9180792895422908E-3</v>
      </c>
      <c r="K92" s="83">
        <f>I92/'סכום נכסי הקרן'!$C$42</f>
        <v>-1.6267353973067361E-5</v>
      </c>
    </row>
    <row r="93" spans="2:11">
      <c r="B93" s="75" t="s">
        <v>2588</v>
      </c>
      <c r="C93" s="72" t="s">
        <v>2590</v>
      </c>
      <c r="D93" s="85" t="s">
        <v>506</v>
      </c>
      <c r="E93" s="85" t="s">
        <v>132</v>
      </c>
      <c r="F93" s="94">
        <v>45012</v>
      </c>
      <c r="G93" s="82">
        <v>35300000.000000007</v>
      </c>
      <c r="H93" s="84">
        <v>-4.1626609999999999</v>
      </c>
      <c r="I93" s="82">
        <v>-1469.4191699999999</v>
      </c>
      <c r="J93" s="83">
        <f t="shared" si="1"/>
        <v>5.7070811345679697E-3</v>
      </c>
      <c r="K93" s="83">
        <f>I93/'סכום נכסי הקרן'!$C$42</f>
        <v>-2.3695056201855855E-5</v>
      </c>
    </row>
    <row r="94" spans="2:11">
      <c r="B94" s="75" t="s">
        <v>2591</v>
      </c>
      <c r="C94" s="72" t="s">
        <v>2592</v>
      </c>
      <c r="D94" s="85" t="s">
        <v>506</v>
      </c>
      <c r="E94" s="85" t="s">
        <v>132</v>
      </c>
      <c r="F94" s="94">
        <v>44993</v>
      </c>
      <c r="G94" s="82">
        <v>19826889.958749998</v>
      </c>
      <c r="H94" s="84">
        <v>-3.6002540000000001</v>
      </c>
      <c r="I94" s="82">
        <v>-713.81830387000002</v>
      </c>
      <c r="J94" s="83">
        <f t="shared" si="1"/>
        <v>2.7724008633464225E-3</v>
      </c>
      <c r="K94" s="83">
        <f>I94/'סכום נכסי הקרן'!$C$42</f>
        <v>-1.1510646637414614E-5</v>
      </c>
    </row>
    <row r="95" spans="2:11">
      <c r="B95" s="75" t="s">
        <v>2591</v>
      </c>
      <c r="C95" s="72" t="s">
        <v>2593</v>
      </c>
      <c r="D95" s="85" t="s">
        <v>506</v>
      </c>
      <c r="E95" s="85" t="s">
        <v>132</v>
      </c>
      <c r="F95" s="94">
        <v>44993</v>
      </c>
      <c r="G95" s="82">
        <v>21300000.000000004</v>
      </c>
      <c r="H95" s="84">
        <v>-3.6002540000000001</v>
      </c>
      <c r="I95" s="82">
        <v>-766.85400000000016</v>
      </c>
      <c r="J95" s="83">
        <f t="shared" si="1"/>
        <v>2.9783863486468514E-3</v>
      </c>
      <c r="K95" s="83">
        <f>I95/'סכום נכסי הקרן'!$C$42</f>
        <v>-1.2365871495073782E-5</v>
      </c>
    </row>
    <row r="96" spans="2:11">
      <c r="B96" s="75" t="s">
        <v>2594</v>
      </c>
      <c r="C96" s="72" t="s">
        <v>2595</v>
      </c>
      <c r="D96" s="85" t="s">
        <v>506</v>
      </c>
      <c r="E96" s="85" t="s">
        <v>132</v>
      </c>
      <c r="F96" s="94">
        <v>44993</v>
      </c>
      <c r="G96" s="82">
        <v>88800000.000000015</v>
      </c>
      <c r="H96" s="84">
        <v>-3.5419200000000002</v>
      </c>
      <c r="I96" s="82">
        <v>-3145.2250000000004</v>
      </c>
      <c r="J96" s="83">
        <f t="shared" si="1"/>
        <v>1.2215747982566163E-2</v>
      </c>
      <c r="K96" s="83">
        <f>I96/'סכום נכסי הקרן'!$C$42</f>
        <v>-5.0718191693716711E-5</v>
      </c>
    </row>
    <row r="97" spans="2:11">
      <c r="B97" s="75" t="s">
        <v>2596</v>
      </c>
      <c r="C97" s="72" t="s">
        <v>2597</v>
      </c>
      <c r="D97" s="85" t="s">
        <v>506</v>
      </c>
      <c r="E97" s="85" t="s">
        <v>132</v>
      </c>
      <c r="F97" s="94">
        <v>44993</v>
      </c>
      <c r="G97" s="82">
        <v>22827745.073073</v>
      </c>
      <c r="H97" s="84">
        <v>-3.2387139999999999</v>
      </c>
      <c r="I97" s="82">
        <v>-739.32532545100014</v>
      </c>
      <c r="J97" s="83">
        <f t="shared" si="1"/>
        <v>2.8714676542498951E-3</v>
      </c>
      <c r="K97" s="83">
        <f>I97/'סכום נכסי הקרן'!$C$42</f>
        <v>-1.1921959026856049E-5</v>
      </c>
    </row>
    <row r="98" spans="2:11">
      <c r="B98" s="75" t="s">
        <v>2598</v>
      </c>
      <c r="C98" s="72" t="s">
        <v>2599</v>
      </c>
      <c r="D98" s="85" t="s">
        <v>506</v>
      </c>
      <c r="E98" s="85" t="s">
        <v>132</v>
      </c>
      <c r="F98" s="94">
        <v>44993</v>
      </c>
      <c r="G98" s="82">
        <v>28558709.872196004</v>
      </c>
      <c r="H98" s="84">
        <v>-3.1518510000000002</v>
      </c>
      <c r="I98" s="82">
        <v>-900.12812367000015</v>
      </c>
      <c r="J98" s="83">
        <f t="shared" si="1"/>
        <v>3.4960100821953498E-3</v>
      </c>
      <c r="K98" s="83">
        <f>I98/'סכום נכסי הקרן'!$C$42</f>
        <v>-1.4514977696413008E-5</v>
      </c>
    </row>
    <row r="99" spans="2:11">
      <c r="B99" s="75" t="s">
        <v>2600</v>
      </c>
      <c r="C99" s="72" t="s">
        <v>2601</v>
      </c>
      <c r="D99" s="85" t="s">
        <v>506</v>
      </c>
      <c r="E99" s="85" t="s">
        <v>132</v>
      </c>
      <c r="F99" s="94">
        <v>44993</v>
      </c>
      <c r="G99" s="82">
        <v>1090266.7454350002</v>
      </c>
      <c r="H99" s="84">
        <v>-3.1489590000000001</v>
      </c>
      <c r="I99" s="82">
        <v>-34.332048530000009</v>
      </c>
      <c r="J99" s="83">
        <f t="shared" si="1"/>
        <v>1.3334233721521072E-4</v>
      </c>
      <c r="K99" s="83">
        <f>I99/'סכום נכסי הקרן'!$C$42</f>
        <v>-5.5361998540089344E-7</v>
      </c>
    </row>
    <row r="100" spans="2:11">
      <c r="B100" s="75" t="s">
        <v>2600</v>
      </c>
      <c r="C100" s="72" t="s">
        <v>2602</v>
      </c>
      <c r="D100" s="85" t="s">
        <v>506</v>
      </c>
      <c r="E100" s="85" t="s">
        <v>132</v>
      </c>
      <c r="F100" s="94">
        <v>44993</v>
      </c>
      <c r="G100" s="82">
        <v>67315725.79449001</v>
      </c>
      <c r="H100" s="84">
        <v>-3.1489590000000001</v>
      </c>
      <c r="I100" s="82">
        <v>-2119.7443397960005</v>
      </c>
      <c r="J100" s="83">
        <f t="shared" si="1"/>
        <v>8.232880840772611E-3</v>
      </c>
      <c r="K100" s="83">
        <f>I100/'סכום נכסי הקרן'!$C$42</f>
        <v>-3.4181847011722374E-5</v>
      </c>
    </row>
    <row r="101" spans="2:11">
      <c r="B101" s="75" t="s">
        <v>2600</v>
      </c>
      <c r="C101" s="72" t="s">
        <v>2603</v>
      </c>
      <c r="D101" s="85" t="s">
        <v>506</v>
      </c>
      <c r="E101" s="85" t="s">
        <v>132</v>
      </c>
      <c r="F101" s="94">
        <v>44993</v>
      </c>
      <c r="G101" s="82">
        <v>17828500.000000004</v>
      </c>
      <c r="H101" s="84">
        <v>-3.1489590000000001</v>
      </c>
      <c r="I101" s="82">
        <v>-561.41209000000003</v>
      </c>
      <c r="J101" s="83">
        <f t="shared" si="1"/>
        <v>2.1804699523263844E-3</v>
      </c>
      <c r="K101" s="83">
        <f>I101/'סכום נכסי הקרן'!$C$42</f>
        <v>-9.0530267309302621E-6</v>
      </c>
    </row>
    <row r="102" spans="2:11">
      <c r="B102" s="75" t="s">
        <v>2604</v>
      </c>
      <c r="C102" s="72" t="s">
        <v>2605</v>
      </c>
      <c r="D102" s="85" t="s">
        <v>506</v>
      </c>
      <c r="E102" s="85" t="s">
        <v>132</v>
      </c>
      <c r="F102" s="94">
        <v>44986</v>
      </c>
      <c r="G102" s="82">
        <v>920041.56112800015</v>
      </c>
      <c r="H102" s="84">
        <v>-3.1636730000000002</v>
      </c>
      <c r="I102" s="82">
        <v>-29.107109170000005</v>
      </c>
      <c r="J102" s="83">
        <f t="shared" si="1"/>
        <v>1.1304918093992023E-4</v>
      </c>
      <c r="K102" s="83">
        <f>I102/'סכום נכסי הקרן'!$C$42</f>
        <v>-4.6936544842864963E-7</v>
      </c>
    </row>
    <row r="103" spans="2:11">
      <c r="B103" s="75" t="s">
        <v>2604</v>
      </c>
      <c r="C103" s="72" t="s">
        <v>2606</v>
      </c>
      <c r="D103" s="85" t="s">
        <v>506</v>
      </c>
      <c r="E103" s="85" t="s">
        <v>132</v>
      </c>
      <c r="F103" s="94">
        <v>44986</v>
      </c>
      <c r="G103" s="82">
        <v>41621122.699906006</v>
      </c>
      <c r="H103" s="84">
        <v>-3.1636730000000002</v>
      </c>
      <c r="I103" s="82">
        <v>-1316.7563440820002</v>
      </c>
      <c r="J103" s="83">
        <f t="shared" si="1"/>
        <v>5.1141535673126367E-3</v>
      </c>
      <c r="K103" s="83">
        <f>I103/'סכום נכסי הקרן'!$C$42</f>
        <v>-2.1233298308727826E-5</v>
      </c>
    </row>
    <row r="104" spans="2:11">
      <c r="B104" s="75" t="s">
        <v>2607</v>
      </c>
      <c r="C104" s="72" t="s">
        <v>2608</v>
      </c>
      <c r="D104" s="85" t="s">
        <v>506</v>
      </c>
      <c r="E104" s="85" t="s">
        <v>132</v>
      </c>
      <c r="F104" s="94">
        <v>44986</v>
      </c>
      <c r="G104" s="82">
        <v>37551147.259371005</v>
      </c>
      <c r="H104" s="84">
        <v>-3.1347529999999999</v>
      </c>
      <c r="I104" s="82">
        <v>-1177.1357988360003</v>
      </c>
      <c r="J104" s="83">
        <f t="shared" si="1"/>
        <v>4.5718809496418465E-3</v>
      </c>
      <c r="K104" s="83">
        <f>I104/'סכום נכסי הקרן'!$C$42</f>
        <v>-1.8981853156737785E-5</v>
      </c>
    </row>
    <row r="105" spans="2:11">
      <c r="B105" s="75" t="s">
        <v>2607</v>
      </c>
      <c r="C105" s="72" t="s">
        <v>2609</v>
      </c>
      <c r="D105" s="85" t="s">
        <v>506</v>
      </c>
      <c r="E105" s="85" t="s">
        <v>132</v>
      </c>
      <c r="F105" s="94">
        <v>44986</v>
      </c>
      <c r="G105" s="82">
        <v>160524000.00000003</v>
      </c>
      <c r="H105" s="84">
        <v>-3.1347529999999999</v>
      </c>
      <c r="I105" s="82">
        <v>-5032.0312699999995</v>
      </c>
      <c r="J105" s="83">
        <f t="shared" si="1"/>
        <v>1.9543920016759479E-2</v>
      </c>
      <c r="K105" s="83">
        <f>I105/'סכום נכסי הקרן'!$C$42</f>
        <v>-8.1143805788341588E-5</v>
      </c>
    </row>
    <row r="106" spans="2:11">
      <c r="B106" s="75" t="s">
        <v>2610</v>
      </c>
      <c r="C106" s="72" t="s">
        <v>2611</v>
      </c>
      <c r="D106" s="85" t="s">
        <v>506</v>
      </c>
      <c r="E106" s="85" t="s">
        <v>132</v>
      </c>
      <c r="F106" s="94">
        <v>44993</v>
      </c>
      <c r="G106" s="82">
        <v>7137800.0000000009</v>
      </c>
      <c r="H106" s="84">
        <v>-3.413084</v>
      </c>
      <c r="I106" s="82">
        <v>-243.61913000000004</v>
      </c>
      <c r="J106" s="83">
        <f t="shared" si="1"/>
        <v>9.4619300552806998E-4</v>
      </c>
      <c r="K106" s="83">
        <f>I106/'סכום נכסי הקרן'!$C$42</f>
        <v>-3.928469898209664E-6</v>
      </c>
    </row>
    <row r="107" spans="2:11">
      <c r="B107" s="75" t="s">
        <v>2610</v>
      </c>
      <c r="C107" s="72" t="s">
        <v>2612</v>
      </c>
      <c r="D107" s="85" t="s">
        <v>506</v>
      </c>
      <c r="E107" s="85" t="s">
        <v>132</v>
      </c>
      <c r="F107" s="94">
        <v>44993</v>
      </c>
      <c r="G107" s="82">
        <v>17151084.753682002</v>
      </c>
      <c r="H107" s="84">
        <v>-3.413084</v>
      </c>
      <c r="I107" s="82">
        <v>-585.38098850500012</v>
      </c>
      <c r="J107" s="83">
        <f t="shared" si="1"/>
        <v>2.2735628228068073E-3</v>
      </c>
      <c r="K107" s="83">
        <f>I107/'סכום נכסי הקרן'!$C$42</f>
        <v>-9.4395361822616732E-6</v>
      </c>
    </row>
    <row r="108" spans="2:11">
      <c r="B108" s="75" t="s">
        <v>2610</v>
      </c>
      <c r="C108" s="72" t="s">
        <v>2613</v>
      </c>
      <c r="D108" s="85" t="s">
        <v>506</v>
      </c>
      <c r="E108" s="85" t="s">
        <v>132</v>
      </c>
      <c r="F108" s="94">
        <v>44993</v>
      </c>
      <c r="G108" s="82">
        <v>22779939.661580004</v>
      </c>
      <c r="H108" s="84">
        <v>-3.413084</v>
      </c>
      <c r="I108" s="82">
        <v>-777.49855318500011</v>
      </c>
      <c r="J108" s="83">
        <f t="shared" si="1"/>
        <v>3.0197287578846584E-3</v>
      </c>
      <c r="K108" s="83">
        <f>I108/'סכום נכסי הקרן'!$C$42</f>
        <v>-1.2537519783806954E-5</v>
      </c>
    </row>
    <row r="109" spans="2:11">
      <c r="B109" s="75" t="s">
        <v>2614</v>
      </c>
      <c r="C109" s="72" t="s">
        <v>2615</v>
      </c>
      <c r="D109" s="85" t="s">
        <v>506</v>
      </c>
      <c r="E109" s="85" t="s">
        <v>132</v>
      </c>
      <c r="F109" s="94">
        <v>44993</v>
      </c>
      <c r="G109" s="82">
        <v>49018202.944200009</v>
      </c>
      <c r="H109" s="84">
        <v>-3.024718</v>
      </c>
      <c r="I109" s="82">
        <v>-1482.6621935330004</v>
      </c>
      <c r="J109" s="83">
        <f t="shared" si="1"/>
        <v>5.7585157498995683E-3</v>
      </c>
      <c r="K109" s="83">
        <f>I109/'סכום נכסי הקרן'!$C$42</f>
        <v>-2.3908606013443619E-5</v>
      </c>
    </row>
    <row r="110" spans="2:11">
      <c r="B110" s="75" t="s">
        <v>2614</v>
      </c>
      <c r="C110" s="72" t="s">
        <v>2616</v>
      </c>
      <c r="D110" s="85" t="s">
        <v>506</v>
      </c>
      <c r="E110" s="85" t="s">
        <v>132</v>
      </c>
      <c r="F110" s="94">
        <v>44993</v>
      </c>
      <c r="G110" s="82">
        <v>9120075.724200001</v>
      </c>
      <c r="H110" s="84">
        <v>-3.024718</v>
      </c>
      <c r="I110" s="82">
        <v>-275.85653219100004</v>
      </c>
      <c r="J110" s="83">
        <f t="shared" si="1"/>
        <v>1.0713999400964657E-3</v>
      </c>
      <c r="K110" s="83">
        <f>I110/'סכום נכסי הקרן'!$C$42</f>
        <v>-4.4483127533410403E-6</v>
      </c>
    </row>
    <row r="111" spans="2:11">
      <c r="B111" s="75" t="s">
        <v>2617</v>
      </c>
      <c r="C111" s="72" t="s">
        <v>2618</v>
      </c>
      <c r="D111" s="85" t="s">
        <v>506</v>
      </c>
      <c r="E111" s="85" t="s">
        <v>132</v>
      </c>
      <c r="F111" s="94">
        <v>44980</v>
      </c>
      <c r="G111" s="82">
        <v>41059883.77830901</v>
      </c>
      <c r="H111" s="84">
        <v>-3.0145240000000002</v>
      </c>
      <c r="I111" s="82">
        <v>-1237.7600082420001</v>
      </c>
      <c r="J111" s="83">
        <f t="shared" si="1"/>
        <v>4.807339482416453E-3</v>
      </c>
      <c r="K111" s="83">
        <f>I111/'סכום נכסי הקרן'!$C$42</f>
        <v>-1.9959446261820418E-5</v>
      </c>
    </row>
    <row r="112" spans="2:11">
      <c r="B112" s="75" t="s">
        <v>2617</v>
      </c>
      <c r="C112" s="72" t="s">
        <v>2619</v>
      </c>
      <c r="D112" s="85" t="s">
        <v>506</v>
      </c>
      <c r="E112" s="85" t="s">
        <v>132</v>
      </c>
      <c r="F112" s="94">
        <v>44980</v>
      </c>
      <c r="G112" s="82">
        <v>32694363.297068004</v>
      </c>
      <c r="H112" s="84">
        <v>-3.0145240000000002</v>
      </c>
      <c r="I112" s="82">
        <v>-985.57939429500016</v>
      </c>
      <c r="J112" s="83">
        <f t="shared" si="1"/>
        <v>3.8278945059631434E-3</v>
      </c>
      <c r="K112" s="83">
        <f>I112/'סכום נכסי הקרן'!$C$42</f>
        <v>-1.5892918519098322E-5</v>
      </c>
    </row>
    <row r="113" spans="2:11">
      <c r="B113" s="75" t="s">
        <v>2617</v>
      </c>
      <c r="C113" s="72" t="s">
        <v>2620</v>
      </c>
      <c r="D113" s="85" t="s">
        <v>506</v>
      </c>
      <c r="E113" s="85" t="s">
        <v>132</v>
      </c>
      <c r="F113" s="94">
        <v>44980</v>
      </c>
      <c r="G113" s="82">
        <v>17098358.840805005</v>
      </c>
      <c r="H113" s="84">
        <v>-3.0145240000000002</v>
      </c>
      <c r="I113" s="82">
        <v>-515.43411311099999</v>
      </c>
      <c r="J113" s="83">
        <f t="shared" si="1"/>
        <v>2.0018959620953913E-3</v>
      </c>
      <c r="K113" s="83">
        <f>I113/'סכום נכסי הקרן'!$C$42</f>
        <v>-8.3116108241046522E-6</v>
      </c>
    </row>
    <row r="114" spans="2:11">
      <c r="B114" s="75" t="s">
        <v>2621</v>
      </c>
      <c r="C114" s="72" t="s">
        <v>2622</v>
      </c>
      <c r="D114" s="85" t="s">
        <v>506</v>
      </c>
      <c r="E114" s="85" t="s">
        <v>132</v>
      </c>
      <c r="F114" s="94">
        <v>44998</v>
      </c>
      <c r="G114" s="82">
        <v>142876000.00000003</v>
      </c>
      <c r="H114" s="84">
        <v>-2.7870149999999998</v>
      </c>
      <c r="I114" s="82">
        <v>-3981.9753200000009</v>
      </c>
      <c r="J114" s="83">
        <f t="shared" si="1"/>
        <v>1.5465604839691359E-2</v>
      </c>
      <c r="K114" s="83">
        <f>I114/'סכום נכסי הקרן'!$C$42</f>
        <v>-6.4211173318096148E-5</v>
      </c>
    </row>
    <row r="115" spans="2:11">
      <c r="B115" s="75" t="s">
        <v>2623</v>
      </c>
      <c r="C115" s="72" t="s">
        <v>2624</v>
      </c>
      <c r="D115" s="85" t="s">
        <v>506</v>
      </c>
      <c r="E115" s="85" t="s">
        <v>132</v>
      </c>
      <c r="F115" s="94">
        <v>44998</v>
      </c>
      <c r="G115" s="82">
        <v>24522832.061160002</v>
      </c>
      <c r="H115" s="84">
        <v>-2.7841369999999999</v>
      </c>
      <c r="I115" s="82">
        <v>-682.74930512200012</v>
      </c>
      <c r="J115" s="83">
        <f t="shared" si="1"/>
        <v>2.651731894106947E-3</v>
      </c>
      <c r="K115" s="83">
        <f>I115/'סכום נכסי הקרן'!$C$42</f>
        <v>-1.1009644822208101E-5</v>
      </c>
    </row>
    <row r="116" spans="2:11">
      <c r="B116" s="75" t="s">
        <v>2625</v>
      </c>
      <c r="C116" s="72" t="s">
        <v>2626</v>
      </c>
      <c r="D116" s="85" t="s">
        <v>506</v>
      </c>
      <c r="E116" s="85" t="s">
        <v>132</v>
      </c>
      <c r="F116" s="94">
        <v>44991</v>
      </c>
      <c r="G116" s="82">
        <v>22824619.976980004</v>
      </c>
      <c r="H116" s="84">
        <v>-2.8547340000000001</v>
      </c>
      <c r="I116" s="82">
        <v>-651.58208405100004</v>
      </c>
      <c r="J116" s="83">
        <f t="shared" si="1"/>
        <v>2.5306814389184427E-3</v>
      </c>
      <c r="K116" s="83">
        <f>I116/'סכום נכסי הקרן'!$C$42</f>
        <v>-1.0507059127118106E-5</v>
      </c>
    </row>
    <row r="117" spans="2:11">
      <c r="B117" s="75" t="s">
        <v>2627</v>
      </c>
      <c r="C117" s="72" t="s">
        <v>2628</v>
      </c>
      <c r="D117" s="85" t="s">
        <v>506</v>
      </c>
      <c r="E117" s="85" t="s">
        <v>132</v>
      </c>
      <c r="F117" s="94">
        <v>45000</v>
      </c>
      <c r="G117" s="82">
        <v>71520000.000000015</v>
      </c>
      <c r="H117" s="84">
        <v>-2.8906529999999999</v>
      </c>
      <c r="I117" s="82">
        <v>-2067.3950000000004</v>
      </c>
      <c r="J117" s="83">
        <f t="shared" si="1"/>
        <v>8.0295610967156157E-3</v>
      </c>
      <c r="K117" s="83">
        <f>I117/'סכום נכסי הקרן'!$C$42</f>
        <v>-3.3337689963875865E-5</v>
      </c>
    </row>
    <row r="118" spans="2:11">
      <c r="B118" s="75" t="s">
        <v>2629</v>
      </c>
      <c r="C118" s="72" t="s">
        <v>2630</v>
      </c>
      <c r="D118" s="85" t="s">
        <v>506</v>
      </c>
      <c r="E118" s="85" t="s">
        <v>132</v>
      </c>
      <c r="F118" s="94">
        <v>44991</v>
      </c>
      <c r="G118" s="82">
        <v>19994441.141500004</v>
      </c>
      <c r="H118" s="84">
        <v>-2.921011</v>
      </c>
      <c r="I118" s="82">
        <v>-584.03985975900014</v>
      </c>
      <c r="J118" s="83">
        <f t="shared" si="1"/>
        <v>2.2683540092010047E-3</v>
      </c>
      <c r="K118" s="83">
        <f>I118/'סכום נכסי הקרן'!$C$42</f>
        <v>-9.4179098678245243E-6</v>
      </c>
    </row>
    <row r="119" spans="2:11">
      <c r="B119" s="75" t="s">
        <v>2631</v>
      </c>
      <c r="C119" s="72" t="s">
        <v>2632</v>
      </c>
      <c r="D119" s="85" t="s">
        <v>506</v>
      </c>
      <c r="E119" s="85" t="s">
        <v>132</v>
      </c>
      <c r="F119" s="94">
        <v>44980</v>
      </c>
      <c r="G119" s="82">
        <v>24592858.065366</v>
      </c>
      <c r="H119" s="84">
        <v>-3.033839</v>
      </c>
      <c r="I119" s="82">
        <v>-746.10773528000016</v>
      </c>
      <c r="J119" s="83">
        <f t="shared" si="1"/>
        <v>2.8978098743408405E-3</v>
      </c>
      <c r="K119" s="83">
        <f>I119/'סכום נכסי הקרן'!$C$42</f>
        <v>-1.2031328487499585E-5</v>
      </c>
    </row>
    <row r="120" spans="2:11">
      <c r="B120" s="75" t="s">
        <v>2633</v>
      </c>
      <c r="C120" s="72" t="s">
        <v>2634</v>
      </c>
      <c r="D120" s="85" t="s">
        <v>506</v>
      </c>
      <c r="E120" s="85" t="s">
        <v>132</v>
      </c>
      <c r="F120" s="94">
        <v>44980</v>
      </c>
      <c r="G120" s="82">
        <v>69738119.522042021</v>
      </c>
      <c r="H120" s="84">
        <v>-2.9476230000000001</v>
      </c>
      <c r="I120" s="82">
        <v>-2055.6169142670001</v>
      </c>
      <c r="J120" s="83">
        <f t="shared" si="1"/>
        <v>7.9838161573133823E-3</v>
      </c>
      <c r="K120" s="83">
        <f>I120/'סכום נכסי הקרן'!$C$42</f>
        <v>-3.3147762944349014E-5</v>
      </c>
    </row>
    <row r="121" spans="2:11">
      <c r="B121" s="75" t="s">
        <v>2635</v>
      </c>
      <c r="C121" s="72" t="s">
        <v>2636</v>
      </c>
      <c r="D121" s="85" t="s">
        <v>506</v>
      </c>
      <c r="E121" s="85" t="s">
        <v>132</v>
      </c>
      <c r="F121" s="94">
        <v>44998</v>
      </c>
      <c r="G121" s="82">
        <v>41056749.720910005</v>
      </c>
      <c r="H121" s="84">
        <v>-2.3200880000000002</v>
      </c>
      <c r="I121" s="82">
        <v>-952.55255622600009</v>
      </c>
      <c r="J121" s="83">
        <f t="shared" si="1"/>
        <v>3.6996214792283542E-3</v>
      </c>
      <c r="K121" s="83">
        <f>I121/'סכום נכסי הקרן'!$C$42</f>
        <v>-1.5360345649360579E-5</v>
      </c>
    </row>
    <row r="122" spans="2:11">
      <c r="B122" s="75" t="s">
        <v>2635</v>
      </c>
      <c r="C122" s="72" t="s">
        <v>2637</v>
      </c>
      <c r="D122" s="85" t="s">
        <v>506</v>
      </c>
      <c r="E122" s="85" t="s">
        <v>132</v>
      </c>
      <c r="F122" s="94">
        <v>44998</v>
      </c>
      <c r="G122" s="82">
        <v>45832851.139459997</v>
      </c>
      <c r="H122" s="84">
        <v>-2.3200880000000002</v>
      </c>
      <c r="I122" s="82">
        <v>-1063.3622926510002</v>
      </c>
      <c r="J122" s="83">
        <f t="shared" si="1"/>
        <v>4.1299957176953589E-3</v>
      </c>
      <c r="K122" s="83">
        <f>I122/'סכום נכסי הקרן'!$C$42</f>
        <v>-1.7147203331571988E-5</v>
      </c>
    </row>
    <row r="123" spans="2:11">
      <c r="B123" s="75" t="s">
        <v>2638</v>
      </c>
      <c r="C123" s="72" t="s">
        <v>2639</v>
      </c>
      <c r="D123" s="85" t="s">
        <v>506</v>
      </c>
      <c r="E123" s="85" t="s">
        <v>132</v>
      </c>
      <c r="F123" s="94">
        <v>44987</v>
      </c>
      <c r="G123" s="82">
        <v>2868316.6761250007</v>
      </c>
      <c r="H123" s="84">
        <v>-2.4015339999999998</v>
      </c>
      <c r="I123" s="82">
        <v>-68.883587998000024</v>
      </c>
      <c r="J123" s="83">
        <f t="shared" si="1"/>
        <v>2.6753715588502807E-4</v>
      </c>
      <c r="K123" s="83">
        <f>I123/'סכום נכסי הקרן'!$C$42</f>
        <v>-1.1107793625682004E-6</v>
      </c>
    </row>
    <row r="124" spans="2:11">
      <c r="B124" s="75" t="s">
        <v>2638</v>
      </c>
      <c r="C124" s="72" t="s">
        <v>2640</v>
      </c>
      <c r="D124" s="85" t="s">
        <v>506</v>
      </c>
      <c r="E124" s="85" t="s">
        <v>132</v>
      </c>
      <c r="F124" s="94">
        <v>44987</v>
      </c>
      <c r="G124" s="82">
        <v>32143796.302450005</v>
      </c>
      <c r="H124" s="84">
        <v>-2.4015339999999998</v>
      </c>
      <c r="I124" s="82">
        <v>-771.94407051200017</v>
      </c>
      <c r="J124" s="83">
        <f t="shared" si="1"/>
        <v>2.9981556874344052E-3</v>
      </c>
      <c r="K124" s="83">
        <f>I124/'סכום נכסי הקרן'!$C$42</f>
        <v>-1.2447951210185467E-5</v>
      </c>
    </row>
    <row r="125" spans="2:11">
      <c r="B125" s="75" t="s">
        <v>2638</v>
      </c>
      <c r="C125" s="72" t="s">
        <v>2641</v>
      </c>
      <c r="D125" s="85" t="s">
        <v>506</v>
      </c>
      <c r="E125" s="85" t="s">
        <v>132</v>
      </c>
      <c r="F125" s="94">
        <v>44987</v>
      </c>
      <c r="G125" s="82">
        <v>140205000.00000003</v>
      </c>
      <c r="H125" s="84">
        <v>-2.4015339999999998</v>
      </c>
      <c r="I125" s="82">
        <v>-3367.0701900000004</v>
      </c>
      <c r="J125" s="83">
        <f t="shared" si="1"/>
        <v>1.3077373122956598E-2</v>
      </c>
      <c r="K125" s="83">
        <f>I125/'סכום נכסי הקרן'!$C$42</f>
        <v>-5.4295546850422192E-5</v>
      </c>
    </row>
    <row r="126" spans="2:11">
      <c r="B126" s="75" t="s">
        <v>2642</v>
      </c>
      <c r="C126" s="72" t="s">
        <v>2643</v>
      </c>
      <c r="D126" s="85" t="s">
        <v>506</v>
      </c>
      <c r="E126" s="85" t="s">
        <v>132</v>
      </c>
      <c r="F126" s="94">
        <v>44987</v>
      </c>
      <c r="G126" s="82">
        <v>17214687.233400002</v>
      </c>
      <c r="H126" s="84">
        <v>-2.3730570000000002</v>
      </c>
      <c r="I126" s="82">
        <v>-408.51435612200009</v>
      </c>
      <c r="J126" s="83">
        <f t="shared" si="1"/>
        <v>1.5866300254025187E-3</v>
      </c>
      <c r="K126" s="83">
        <f>I126/'סכום נכסי הקרן'!$C$42</f>
        <v>-6.5874808395045992E-6</v>
      </c>
    </row>
    <row r="127" spans="2:11">
      <c r="B127" s="75" t="s">
        <v>2644</v>
      </c>
      <c r="C127" s="72" t="s">
        <v>2645</v>
      </c>
      <c r="D127" s="85" t="s">
        <v>506</v>
      </c>
      <c r="E127" s="85" t="s">
        <v>132</v>
      </c>
      <c r="F127" s="94">
        <v>45001</v>
      </c>
      <c r="G127" s="82">
        <v>36786860.06400001</v>
      </c>
      <c r="H127" s="84">
        <v>-2.5197099999999999</v>
      </c>
      <c r="I127" s="82">
        <v>-926.92226324900003</v>
      </c>
      <c r="J127" s="83">
        <f t="shared" si="1"/>
        <v>3.6000759142126981E-3</v>
      </c>
      <c r="K127" s="83">
        <f>I127/'סכום נכסי הקרן'!$C$42</f>
        <v>-1.4947045452276553E-5</v>
      </c>
    </row>
    <row r="128" spans="2:11">
      <c r="B128" s="75" t="s">
        <v>2644</v>
      </c>
      <c r="C128" s="72" t="s">
        <v>2646</v>
      </c>
      <c r="D128" s="85" t="s">
        <v>506</v>
      </c>
      <c r="E128" s="85" t="s">
        <v>132</v>
      </c>
      <c r="F128" s="94">
        <v>45001</v>
      </c>
      <c r="G128" s="82">
        <v>72000000.000000015</v>
      </c>
      <c r="H128" s="84">
        <v>-2.5197099999999999</v>
      </c>
      <c r="I128" s="82">
        <v>-1814.1913400000003</v>
      </c>
      <c r="J128" s="83">
        <f t="shared" si="1"/>
        <v>7.046142708898093E-3</v>
      </c>
      <c r="K128" s="83">
        <f>I128/'סכום נכסי הקרן'!$C$42</f>
        <v>-2.9254665135626479E-5</v>
      </c>
    </row>
    <row r="129" spans="2:11">
      <c r="B129" s="75" t="s">
        <v>2647</v>
      </c>
      <c r="C129" s="72" t="s">
        <v>2648</v>
      </c>
      <c r="D129" s="85" t="s">
        <v>506</v>
      </c>
      <c r="E129" s="85" t="s">
        <v>132</v>
      </c>
      <c r="F129" s="94">
        <v>45001</v>
      </c>
      <c r="G129" s="82">
        <v>920182.43021200015</v>
      </c>
      <c r="H129" s="84">
        <v>-2.4627870000000001</v>
      </c>
      <c r="I129" s="82">
        <v>-22.662128736</v>
      </c>
      <c r="J129" s="83">
        <f t="shared" si="1"/>
        <v>8.8017503799393243E-5</v>
      </c>
      <c r="K129" s="83">
        <f>I129/'סכום נכסי הקרן'!$C$42</f>
        <v>-3.6543719111355588E-7</v>
      </c>
    </row>
    <row r="130" spans="2:11">
      <c r="B130" s="75" t="s">
        <v>2647</v>
      </c>
      <c r="C130" s="72" t="s">
        <v>2649</v>
      </c>
      <c r="D130" s="85" t="s">
        <v>506</v>
      </c>
      <c r="E130" s="85" t="s">
        <v>132</v>
      </c>
      <c r="F130" s="94">
        <v>45001</v>
      </c>
      <c r="G130" s="82">
        <v>1032530.6436300001</v>
      </c>
      <c r="H130" s="84">
        <v>-2.4627859999999999</v>
      </c>
      <c r="I130" s="82">
        <v>-25.429024485000006</v>
      </c>
      <c r="J130" s="83">
        <f t="shared" si="1"/>
        <v>9.8763857768924116E-5</v>
      </c>
      <c r="K130" s="83">
        <f>I130/'סכום נכסי הקרן'!$C$42</f>
        <v>-4.1005465059397849E-7</v>
      </c>
    </row>
    <row r="131" spans="2:11">
      <c r="B131" s="75" t="s">
        <v>2650</v>
      </c>
      <c r="C131" s="72" t="s">
        <v>2651</v>
      </c>
      <c r="D131" s="85" t="s">
        <v>506</v>
      </c>
      <c r="E131" s="85" t="s">
        <v>132</v>
      </c>
      <c r="F131" s="94">
        <v>45001</v>
      </c>
      <c r="G131" s="82">
        <v>22991213.724399999</v>
      </c>
      <c r="H131" s="84">
        <v>-2.4627859999999999</v>
      </c>
      <c r="I131" s="82">
        <v>-566.22449036500007</v>
      </c>
      <c r="J131" s="83">
        <f t="shared" si="1"/>
        <v>2.1991608472703233E-3</v>
      </c>
      <c r="K131" s="83">
        <f>I131/'סכום נכסי הקרן'!$C$42</f>
        <v>-9.1306288879202985E-6</v>
      </c>
    </row>
    <row r="132" spans="2:11">
      <c r="B132" s="75" t="s">
        <v>2652</v>
      </c>
      <c r="C132" s="72" t="s">
        <v>2653</v>
      </c>
      <c r="D132" s="85" t="s">
        <v>506</v>
      </c>
      <c r="E132" s="85" t="s">
        <v>132</v>
      </c>
      <c r="F132" s="94">
        <v>44987</v>
      </c>
      <c r="G132" s="82">
        <v>36268893.315688007</v>
      </c>
      <c r="H132" s="84">
        <v>-2.1335229999999998</v>
      </c>
      <c r="I132" s="82">
        <v>-773.80519624199997</v>
      </c>
      <c r="J132" s="83">
        <f t="shared" si="1"/>
        <v>3.0053841187490317E-3</v>
      </c>
      <c r="K132" s="83">
        <f>I132/'סכום נכסי הקרן'!$C$42</f>
        <v>-1.2477962713826777E-5</v>
      </c>
    </row>
    <row r="133" spans="2:11">
      <c r="B133" s="75" t="s">
        <v>2654</v>
      </c>
      <c r="C133" s="72" t="s">
        <v>2655</v>
      </c>
      <c r="D133" s="85" t="s">
        <v>506</v>
      </c>
      <c r="E133" s="85" t="s">
        <v>132</v>
      </c>
      <c r="F133" s="94">
        <v>44987</v>
      </c>
      <c r="G133" s="82">
        <v>49457581.794120006</v>
      </c>
      <c r="H133" s="84">
        <v>-2.1335229999999998</v>
      </c>
      <c r="I133" s="82">
        <v>-1055.1889039660002</v>
      </c>
      <c r="J133" s="83">
        <f t="shared" si="1"/>
        <v>4.0982510710199961E-3</v>
      </c>
      <c r="K133" s="83">
        <f>I133/'סכום נכסי הקרן'!$C$42</f>
        <v>-1.7015403700667017E-5</v>
      </c>
    </row>
    <row r="134" spans="2:11">
      <c r="B134" s="75" t="s">
        <v>2656</v>
      </c>
      <c r="C134" s="72" t="s">
        <v>2657</v>
      </c>
      <c r="D134" s="85" t="s">
        <v>506</v>
      </c>
      <c r="E134" s="85" t="s">
        <v>132</v>
      </c>
      <c r="F134" s="94">
        <v>44987</v>
      </c>
      <c r="G134" s="82">
        <v>114757.47760500001</v>
      </c>
      <c r="H134" s="84">
        <v>-2.1099890000000001</v>
      </c>
      <c r="I134" s="82">
        <v>-2.4213706110000004</v>
      </c>
      <c r="J134" s="83">
        <f t="shared" si="1"/>
        <v>9.4043679407254645E-6</v>
      </c>
      <c r="K134" s="83">
        <f>I134/'סכום נכסי הקרן'!$C$42</f>
        <v>-3.9045708593258022E-8</v>
      </c>
    </row>
    <row r="135" spans="2:11">
      <c r="B135" s="75" t="s">
        <v>2658</v>
      </c>
      <c r="C135" s="72" t="s">
        <v>2659</v>
      </c>
      <c r="D135" s="85" t="s">
        <v>506</v>
      </c>
      <c r="E135" s="85" t="s">
        <v>132</v>
      </c>
      <c r="F135" s="94">
        <v>44987</v>
      </c>
      <c r="G135" s="82">
        <v>41226093.652650006</v>
      </c>
      <c r="H135" s="84">
        <v>-2.1051760000000002</v>
      </c>
      <c r="I135" s="82">
        <v>-867.8819290890001</v>
      </c>
      <c r="J135" s="83">
        <f t="shared" si="1"/>
        <v>3.3707689988393776E-3</v>
      </c>
      <c r="K135" s="83">
        <f>I135/'סכום נכסי הקרן'!$C$42</f>
        <v>-1.3994993059971401E-5</v>
      </c>
    </row>
    <row r="136" spans="2:11">
      <c r="B136" s="75" t="s">
        <v>2660</v>
      </c>
      <c r="C136" s="72" t="s">
        <v>2661</v>
      </c>
      <c r="D136" s="85" t="s">
        <v>506</v>
      </c>
      <c r="E136" s="85" t="s">
        <v>132</v>
      </c>
      <c r="F136" s="94">
        <v>44987</v>
      </c>
      <c r="G136" s="82">
        <v>56083048.701872006</v>
      </c>
      <c r="H136" s="84">
        <v>-2.0768450000000001</v>
      </c>
      <c r="I136" s="82">
        <v>-1164.7580892930002</v>
      </c>
      <c r="J136" s="83">
        <f t="shared" si="1"/>
        <v>4.5238071296834362E-3</v>
      </c>
      <c r="K136" s="83">
        <f>I136/'סכום נכסי הקרן'!$C$42</f>
        <v>-1.8782256929017664E-5</v>
      </c>
    </row>
    <row r="137" spans="2:11">
      <c r="B137" s="75" t="s">
        <v>2662</v>
      </c>
      <c r="C137" s="72" t="s">
        <v>2663</v>
      </c>
      <c r="D137" s="85" t="s">
        <v>506</v>
      </c>
      <c r="E137" s="85" t="s">
        <v>132</v>
      </c>
      <c r="F137" s="94">
        <v>45001</v>
      </c>
      <c r="G137" s="82">
        <v>46878000.000000007</v>
      </c>
      <c r="H137" s="84">
        <v>-2.3491279999999999</v>
      </c>
      <c r="I137" s="82">
        <v>-1101.2243700000004</v>
      </c>
      <c r="J137" s="83">
        <f t="shared" si="1"/>
        <v>4.2770483434985407E-3</v>
      </c>
      <c r="K137" s="83">
        <f>I137/'סכום נכסי הקרן'!$C$42</f>
        <v>-1.7757746646250245E-5</v>
      </c>
    </row>
    <row r="138" spans="2:11">
      <c r="B138" s="75" t="s">
        <v>2664</v>
      </c>
      <c r="C138" s="72" t="s">
        <v>2665</v>
      </c>
      <c r="D138" s="85" t="s">
        <v>506</v>
      </c>
      <c r="E138" s="85" t="s">
        <v>132</v>
      </c>
      <c r="F138" s="94">
        <v>45007</v>
      </c>
      <c r="G138" s="82">
        <v>18055000.000000004</v>
      </c>
      <c r="H138" s="84">
        <v>-1.6810039999999999</v>
      </c>
      <c r="I138" s="82">
        <v>-303.5053400000001</v>
      </c>
      <c r="J138" s="83">
        <f t="shared" si="1"/>
        <v>1.1787852203906106E-3</v>
      </c>
      <c r="K138" s="83">
        <f>I138/'סכום נכסי הקרן'!$C$42</f>
        <v>-4.8941624253230432E-6</v>
      </c>
    </row>
    <row r="139" spans="2:11">
      <c r="B139" s="75" t="s">
        <v>2664</v>
      </c>
      <c r="C139" s="72" t="s">
        <v>2666</v>
      </c>
      <c r="D139" s="85" t="s">
        <v>506</v>
      </c>
      <c r="E139" s="85" t="s">
        <v>132</v>
      </c>
      <c r="F139" s="94">
        <v>45007</v>
      </c>
      <c r="G139" s="82">
        <v>47928451.859138004</v>
      </c>
      <c r="H139" s="84">
        <v>-1.6810039999999999</v>
      </c>
      <c r="I139" s="82">
        <v>-805.67936051300012</v>
      </c>
      <c r="J139" s="83">
        <f t="shared" si="1"/>
        <v>3.1291802725661524E-3</v>
      </c>
      <c r="K139" s="83">
        <f>I139/'סכום נכסי הקרן'!$C$42</f>
        <v>-1.2991948191359737E-5</v>
      </c>
    </row>
    <row r="140" spans="2:11">
      <c r="B140" s="75" t="s">
        <v>2667</v>
      </c>
      <c r="C140" s="72" t="s">
        <v>2668</v>
      </c>
      <c r="D140" s="85" t="s">
        <v>506</v>
      </c>
      <c r="E140" s="85" t="s">
        <v>132</v>
      </c>
      <c r="F140" s="94">
        <v>45007</v>
      </c>
      <c r="G140" s="82">
        <v>61993609.605900005</v>
      </c>
      <c r="H140" s="84">
        <v>-1.6528529999999999</v>
      </c>
      <c r="I140" s="82">
        <v>-1024.6635206310002</v>
      </c>
      <c r="J140" s="83">
        <f t="shared" ref="J140:J203" si="2">IFERROR(I140/$I$11,0)</f>
        <v>3.9796934511703557E-3</v>
      </c>
      <c r="K140" s="83">
        <f>I140/'סכום נכסי הקרן'!$C$42</f>
        <v>-1.6523167932634935E-5</v>
      </c>
    </row>
    <row r="141" spans="2:11">
      <c r="B141" s="75" t="s">
        <v>2669</v>
      </c>
      <c r="C141" s="72" t="s">
        <v>2670</v>
      </c>
      <c r="D141" s="85" t="s">
        <v>506</v>
      </c>
      <c r="E141" s="85" t="s">
        <v>132</v>
      </c>
      <c r="F141" s="94">
        <v>44985</v>
      </c>
      <c r="G141" s="82">
        <v>24800876.489624999</v>
      </c>
      <c r="H141" s="84">
        <v>-1.846265</v>
      </c>
      <c r="I141" s="82">
        <v>-457.88997011600003</v>
      </c>
      <c r="J141" s="83">
        <f t="shared" si="2"/>
        <v>1.7784001076812652E-3</v>
      </c>
      <c r="K141" s="83">
        <f>I141/'סכום נכסי הקרן'!$C$42</f>
        <v>-7.3836851986657561E-6</v>
      </c>
    </row>
    <row r="142" spans="2:11">
      <c r="B142" s="75" t="s">
        <v>2669</v>
      </c>
      <c r="C142" s="72" t="s">
        <v>2671</v>
      </c>
      <c r="D142" s="85" t="s">
        <v>506</v>
      </c>
      <c r="E142" s="85" t="s">
        <v>132</v>
      </c>
      <c r="F142" s="94">
        <v>44985</v>
      </c>
      <c r="G142" s="82">
        <v>144500000.00000003</v>
      </c>
      <c r="H142" s="84">
        <v>-1.846265</v>
      </c>
      <c r="I142" s="82">
        <v>-2667.8533200000002</v>
      </c>
      <c r="J142" s="83">
        <f t="shared" si="2"/>
        <v>1.036168280856614E-2</v>
      </c>
      <c r="K142" s="83">
        <f>I142/'סכום נכסי הקרן'!$C$42</f>
        <v>-4.3020355012591635E-5</v>
      </c>
    </row>
    <row r="143" spans="2:11">
      <c r="B143" s="75" t="s">
        <v>2669</v>
      </c>
      <c r="C143" s="72" t="s">
        <v>2672</v>
      </c>
      <c r="D143" s="85" t="s">
        <v>506</v>
      </c>
      <c r="E143" s="85" t="s">
        <v>132</v>
      </c>
      <c r="F143" s="94">
        <v>44985</v>
      </c>
      <c r="G143" s="82">
        <v>28822792.746875003</v>
      </c>
      <c r="H143" s="84">
        <v>-1.846265</v>
      </c>
      <c r="I143" s="82">
        <v>-532.14521329700005</v>
      </c>
      <c r="J143" s="83">
        <f t="shared" si="2"/>
        <v>2.0668002498279354E-3</v>
      </c>
      <c r="K143" s="83">
        <f>I143/'סכום נכסי הקרן'!$C$42</f>
        <v>-8.5810849579572237E-6</v>
      </c>
    </row>
    <row r="144" spans="2:11">
      <c r="B144" s="75" t="s">
        <v>2673</v>
      </c>
      <c r="C144" s="72" t="s">
        <v>2674</v>
      </c>
      <c r="D144" s="85" t="s">
        <v>506</v>
      </c>
      <c r="E144" s="85" t="s">
        <v>132</v>
      </c>
      <c r="F144" s="94">
        <v>44991</v>
      </c>
      <c r="G144" s="82">
        <v>17293675.648125004</v>
      </c>
      <c r="H144" s="84">
        <v>-1.8174630000000001</v>
      </c>
      <c r="I144" s="82">
        <v>-314.30607067400007</v>
      </c>
      <c r="J144" s="83">
        <f t="shared" si="2"/>
        <v>1.2207342078052329E-3</v>
      </c>
      <c r="K144" s="83">
        <f>I144/'סכום נכסי הקרן'!$C$42</f>
        <v>-5.0683291474990839E-6</v>
      </c>
    </row>
    <row r="145" spans="2:11">
      <c r="B145" s="75" t="s">
        <v>2675</v>
      </c>
      <c r="C145" s="72" t="s">
        <v>2676</v>
      </c>
      <c r="D145" s="85" t="s">
        <v>506</v>
      </c>
      <c r="E145" s="85" t="s">
        <v>132</v>
      </c>
      <c r="F145" s="94">
        <v>44985</v>
      </c>
      <c r="G145" s="82">
        <v>13844513.297533002</v>
      </c>
      <c r="H145" s="84">
        <v>-1.834927</v>
      </c>
      <c r="I145" s="82">
        <v>-254.03677145800006</v>
      </c>
      <c r="J145" s="83">
        <f t="shared" si="2"/>
        <v>9.8665411168857094E-4</v>
      </c>
      <c r="K145" s="83">
        <f>I145/'סכום נכסי הקרן'!$C$42</f>
        <v>-4.0964591315596649E-6</v>
      </c>
    </row>
    <row r="146" spans="2:11">
      <c r="B146" s="75" t="s">
        <v>2677</v>
      </c>
      <c r="C146" s="72" t="s">
        <v>2678</v>
      </c>
      <c r="D146" s="85" t="s">
        <v>506</v>
      </c>
      <c r="E146" s="85" t="s">
        <v>132</v>
      </c>
      <c r="F146" s="94">
        <v>44985</v>
      </c>
      <c r="G146" s="82">
        <v>24804309.136890005</v>
      </c>
      <c r="H146" s="84">
        <v>-1.832171</v>
      </c>
      <c r="I146" s="82">
        <v>-454.45732285100007</v>
      </c>
      <c r="J146" s="83">
        <f t="shared" si="2"/>
        <v>1.7650680395773031E-3</v>
      </c>
      <c r="K146" s="83">
        <f>I146/'סכום נכסי הקרן'!$C$42</f>
        <v>-7.3283321914871975E-6</v>
      </c>
    </row>
    <row r="147" spans="2:11">
      <c r="B147" s="75" t="s">
        <v>2679</v>
      </c>
      <c r="C147" s="72" t="s">
        <v>2680</v>
      </c>
      <c r="D147" s="85" t="s">
        <v>506</v>
      </c>
      <c r="E147" s="85" t="s">
        <v>132</v>
      </c>
      <c r="F147" s="94">
        <v>44985</v>
      </c>
      <c r="G147" s="82">
        <v>94298115.710924014</v>
      </c>
      <c r="H147" s="84">
        <v>-1.7870950000000001</v>
      </c>
      <c r="I147" s="82">
        <v>-1685.1968356339999</v>
      </c>
      <c r="J147" s="83">
        <f t="shared" si="2"/>
        <v>6.5451406004730702E-3</v>
      </c>
      <c r="K147" s="83">
        <f>I147/'סכום נכסי הקרן'!$C$42</f>
        <v>-2.7174569752984288E-5</v>
      </c>
    </row>
    <row r="148" spans="2:11">
      <c r="B148" s="75" t="s">
        <v>2679</v>
      </c>
      <c r="C148" s="72" t="s">
        <v>2681</v>
      </c>
      <c r="D148" s="85" t="s">
        <v>506</v>
      </c>
      <c r="E148" s="85" t="s">
        <v>132</v>
      </c>
      <c r="F148" s="94">
        <v>44985</v>
      </c>
      <c r="G148" s="82">
        <v>923401.28046800022</v>
      </c>
      <c r="H148" s="84">
        <v>-1.7870950000000001</v>
      </c>
      <c r="I148" s="82">
        <v>-16.502056614000004</v>
      </c>
      <c r="J148" s="83">
        <f t="shared" si="2"/>
        <v>6.4092382831327846E-5</v>
      </c>
      <c r="K148" s="83">
        <f>I148/'סכום נכסי הקרן'!$C$42</f>
        <v>-2.6610321064134294E-7</v>
      </c>
    </row>
    <row r="149" spans="2:11">
      <c r="B149" s="75" t="s">
        <v>2682</v>
      </c>
      <c r="C149" s="72" t="s">
        <v>2683</v>
      </c>
      <c r="D149" s="85" t="s">
        <v>506</v>
      </c>
      <c r="E149" s="85" t="s">
        <v>132</v>
      </c>
      <c r="F149" s="94">
        <v>44991</v>
      </c>
      <c r="G149" s="82">
        <v>36939116.790376008</v>
      </c>
      <c r="H149" s="84">
        <v>-1.7498640000000001</v>
      </c>
      <c r="I149" s="82">
        <v>-646.38429911200001</v>
      </c>
      <c r="J149" s="83">
        <f t="shared" si="2"/>
        <v>2.5104937477731662E-3</v>
      </c>
      <c r="K149" s="83">
        <f>I149/'סכום נכסי הקרן'!$C$42</f>
        <v>-1.0423242467604425E-5</v>
      </c>
    </row>
    <row r="150" spans="2:11">
      <c r="B150" s="75" t="s">
        <v>2684</v>
      </c>
      <c r="C150" s="72" t="s">
        <v>2685</v>
      </c>
      <c r="D150" s="85" t="s">
        <v>506</v>
      </c>
      <c r="E150" s="85" t="s">
        <v>132</v>
      </c>
      <c r="F150" s="94">
        <v>44991</v>
      </c>
      <c r="G150" s="82">
        <v>24818479.051705003</v>
      </c>
      <c r="H150" s="84">
        <v>-1.6907890000000001</v>
      </c>
      <c r="I150" s="82">
        <v>-419.62807873300005</v>
      </c>
      <c r="J150" s="83">
        <f t="shared" si="2"/>
        <v>1.6297946430575746E-3</v>
      </c>
      <c r="K150" s="83">
        <f>I150/'סכום נכסי הקרן'!$C$42</f>
        <v>-6.7666946998215841E-6</v>
      </c>
    </row>
    <row r="151" spans="2:11">
      <c r="B151" s="75" t="s">
        <v>2686</v>
      </c>
      <c r="C151" s="72" t="s">
        <v>2687</v>
      </c>
      <c r="D151" s="85" t="s">
        <v>506</v>
      </c>
      <c r="E151" s="85" t="s">
        <v>132</v>
      </c>
      <c r="F151" s="94">
        <v>45007</v>
      </c>
      <c r="G151" s="82">
        <v>8657608.9715250023</v>
      </c>
      <c r="H151" s="84">
        <v>-1.6764049999999999</v>
      </c>
      <c r="I151" s="82">
        <v>-145.13662275099998</v>
      </c>
      <c r="J151" s="83">
        <f t="shared" si="2"/>
        <v>5.6369652618397544E-4</v>
      </c>
      <c r="K151" s="83">
        <f>I151/'סכום נכסי הקרן'!$C$42</f>
        <v>-2.3403944247117014E-6</v>
      </c>
    </row>
    <row r="152" spans="2:11">
      <c r="B152" s="75" t="s">
        <v>2686</v>
      </c>
      <c r="C152" s="72" t="s">
        <v>2688</v>
      </c>
      <c r="D152" s="85" t="s">
        <v>506</v>
      </c>
      <c r="E152" s="85" t="s">
        <v>132</v>
      </c>
      <c r="F152" s="94">
        <v>45007</v>
      </c>
      <c r="G152" s="82">
        <v>230406.77019000004</v>
      </c>
      <c r="H152" s="84">
        <v>-1.6764049999999999</v>
      </c>
      <c r="I152" s="82">
        <v>-3.8625515170000004</v>
      </c>
      <c r="J152" s="83">
        <f t="shared" si="2"/>
        <v>1.5001774404486364E-5</v>
      </c>
      <c r="K152" s="83">
        <f>I152/'סכום נכסי הקרן'!$C$42</f>
        <v>-6.2285409872445464E-8</v>
      </c>
    </row>
    <row r="153" spans="2:11">
      <c r="B153" s="75" t="s">
        <v>2686</v>
      </c>
      <c r="C153" s="72" t="s">
        <v>2689</v>
      </c>
      <c r="D153" s="85" t="s">
        <v>506</v>
      </c>
      <c r="E153" s="85" t="s">
        <v>132</v>
      </c>
      <c r="F153" s="94">
        <v>45007</v>
      </c>
      <c r="G153" s="82">
        <v>33109027.086680003</v>
      </c>
      <c r="H153" s="84">
        <v>-1.6764049999999999</v>
      </c>
      <c r="I153" s="82">
        <v>-555.04151505800007</v>
      </c>
      <c r="J153" s="83">
        <f t="shared" si="2"/>
        <v>2.1557272588798035E-3</v>
      </c>
      <c r="K153" s="83">
        <f>I153/'סכום נכסי הקרן'!$C$42</f>
        <v>-8.950298296205388E-6</v>
      </c>
    </row>
    <row r="154" spans="2:11">
      <c r="B154" s="75" t="s">
        <v>2690</v>
      </c>
      <c r="C154" s="72" t="s">
        <v>2691</v>
      </c>
      <c r="D154" s="85" t="s">
        <v>506</v>
      </c>
      <c r="E154" s="85" t="s">
        <v>132</v>
      </c>
      <c r="F154" s="94">
        <v>44984</v>
      </c>
      <c r="G154" s="82">
        <v>76125000.000000015</v>
      </c>
      <c r="H154" s="84">
        <v>-1.495071</v>
      </c>
      <c r="I154" s="82">
        <v>-1138.1229900000003</v>
      </c>
      <c r="J154" s="83">
        <f t="shared" si="2"/>
        <v>4.4203589946680034E-3</v>
      </c>
      <c r="K154" s="83">
        <f>I154/'סכום נכסי הקרן'!$C$42</f>
        <v>-1.8352753770508003E-5</v>
      </c>
    </row>
    <row r="155" spans="2:11">
      <c r="B155" s="75" t="s">
        <v>2690</v>
      </c>
      <c r="C155" s="72" t="s">
        <v>2692</v>
      </c>
      <c r="D155" s="85" t="s">
        <v>506</v>
      </c>
      <c r="E155" s="85" t="s">
        <v>132</v>
      </c>
      <c r="F155" s="94">
        <v>44984</v>
      </c>
      <c r="G155" s="82">
        <v>24886692.671250004</v>
      </c>
      <c r="H155" s="84">
        <v>-1.495071</v>
      </c>
      <c r="I155" s="82">
        <v>-372.07378849100007</v>
      </c>
      <c r="J155" s="83">
        <f t="shared" si="2"/>
        <v>1.4450984050822064E-3</v>
      </c>
      <c r="K155" s="83">
        <f>I155/'סכום נכסי הקרן'!$C$42</f>
        <v>-5.9998600192017885E-6</v>
      </c>
    </row>
    <row r="156" spans="2:11">
      <c r="B156" s="75" t="s">
        <v>2693</v>
      </c>
      <c r="C156" s="72" t="s">
        <v>2694</v>
      </c>
      <c r="D156" s="85" t="s">
        <v>506</v>
      </c>
      <c r="E156" s="85" t="s">
        <v>132</v>
      </c>
      <c r="F156" s="94">
        <v>44984</v>
      </c>
      <c r="G156" s="82">
        <v>37149619.378520004</v>
      </c>
      <c r="H156" s="84">
        <v>-1.5232619999999999</v>
      </c>
      <c r="I156" s="82">
        <v>-565.88596350500006</v>
      </c>
      <c r="J156" s="83">
        <f t="shared" si="2"/>
        <v>2.197846041872589E-3</v>
      </c>
      <c r="K156" s="83">
        <f>I156/'סכום נכסי הקרן'!$C$42</f>
        <v>-9.1251699874667685E-6</v>
      </c>
    </row>
    <row r="157" spans="2:11">
      <c r="B157" s="75" t="s">
        <v>2695</v>
      </c>
      <c r="C157" s="72" t="s">
        <v>2696</v>
      </c>
      <c r="D157" s="85" t="s">
        <v>506</v>
      </c>
      <c r="E157" s="85" t="s">
        <v>132</v>
      </c>
      <c r="F157" s="94">
        <v>45005</v>
      </c>
      <c r="G157" s="82">
        <v>37453614.308415011</v>
      </c>
      <c r="H157" s="84">
        <v>-1.1220509999999999</v>
      </c>
      <c r="I157" s="82">
        <v>-420.24870671200006</v>
      </c>
      <c r="J157" s="83">
        <f t="shared" si="2"/>
        <v>1.6322051017631975E-3</v>
      </c>
      <c r="K157" s="83">
        <f>I157/'סכום נכסי הקרן'!$C$42</f>
        <v>-6.7767026098469104E-6</v>
      </c>
    </row>
    <row r="158" spans="2:11">
      <c r="B158" s="75" t="s">
        <v>2697</v>
      </c>
      <c r="C158" s="72" t="s">
        <v>2698</v>
      </c>
      <c r="D158" s="85" t="s">
        <v>506</v>
      </c>
      <c r="E158" s="85" t="s">
        <v>132</v>
      </c>
      <c r="F158" s="94">
        <v>44984</v>
      </c>
      <c r="G158" s="82">
        <v>79101351.466783002</v>
      </c>
      <c r="H158" s="84">
        <v>-1.439554</v>
      </c>
      <c r="I158" s="82">
        <v>-1138.7069007860002</v>
      </c>
      <c r="J158" s="83">
        <f t="shared" si="2"/>
        <v>4.4226268473672786E-3</v>
      </c>
      <c r="K158" s="83">
        <f>I158/'סכום נכסי הקרן'!$C$42</f>
        <v>-1.8362169599002426E-5</v>
      </c>
    </row>
    <row r="159" spans="2:11">
      <c r="B159" s="75" t="s">
        <v>2699</v>
      </c>
      <c r="C159" s="72" t="s">
        <v>2700</v>
      </c>
      <c r="D159" s="85" t="s">
        <v>506</v>
      </c>
      <c r="E159" s="85" t="s">
        <v>132</v>
      </c>
      <c r="F159" s="94">
        <v>44984</v>
      </c>
      <c r="G159" s="82">
        <v>41683779.954650007</v>
      </c>
      <c r="H159" s="84">
        <v>-1.314252</v>
      </c>
      <c r="I159" s="82">
        <v>-547.82971309400011</v>
      </c>
      <c r="J159" s="83">
        <f t="shared" si="2"/>
        <v>2.1277173215009516E-3</v>
      </c>
      <c r="K159" s="83">
        <f>I159/'סכום נכסי הקרן'!$C$42</f>
        <v>-8.8340046909888224E-6</v>
      </c>
    </row>
    <row r="160" spans="2:11">
      <c r="B160" s="75" t="s">
        <v>2701</v>
      </c>
      <c r="C160" s="72" t="s">
        <v>2702</v>
      </c>
      <c r="D160" s="85" t="s">
        <v>506</v>
      </c>
      <c r="E160" s="85" t="s">
        <v>132</v>
      </c>
      <c r="F160" s="94">
        <v>45090</v>
      </c>
      <c r="G160" s="82">
        <v>68800549.132395014</v>
      </c>
      <c r="H160" s="84">
        <v>-3.9008470000000002</v>
      </c>
      <c r="I160" s="82">
        <v>-2683.8039936150003</v>
      </c>
      <c r="J160" s="83">
        <f t="shared" si="2"/>
        <v>1.0423633673459116E-2</v>
      </c>
      <c r="K160" s="83">
        <f>I160/'סכום נכסי הקרן'!$C$42</f>
        <v>-4.3277566920181555E-5</v>
      </c>
    </row>
    <row r="161" spans="2:11">
      <c r="B161" s="75" t="s">
        <v>2703</v>
      </c>
      <c r="C161" s="72" t="s">
        <v>2704</v>
      </c>
      <c r="D161" s="85" t="s">
        <v>506</v>
      </c>
      <c r="E161" s="85" t="s">
        <v>132</v>
      </c>
      <c r="F161" s="94">
        <v>45090</v>
      </c>
      <c r="G161" s="82">
        <v>28369685.429470006</v>
      </c>
      <c r="H161" s="84">
        <v>-3.7541769999999999</v>
      </c>
      <c r="I161" s="82">
        <v>-1065.0482106520003</v>
      </c>
      <c r="J161" s="83">
        <f t="shared" si="2"/>
        <v>4.1365436592319697E-3</v>
      </c>
      <c r="K161" s="83">
        <f>I161/'סכום נכסי הקרן'!$C$42</f>
        <v>-1.7174389530446349E-5</v>
      </c>
    </row>
    <row r="162" spans="2:11">
      <c r="B162" s="75" t="s">
        <v>2705</v>
      </c>
      <c r="C162" s="72" t="s">
        <v>2706</v>
      </c>
      <c r="D162" s="85" t="s">
        <v>506</v>
      </c>
      <c r="E162" s="85" t="s">
        <v>132</v>
      </c>
      <c r="F162" s="94">
        <v>45090</v>
      </c>
      <c r="G162" s="82">
        <v>610058.77728300006</v>
      </c>
      <c r="H162" s="84">
        <v>-3.6079210000000002</v>
      </c>
      <c r="I162" s="82">
        <v>-22.010437384000003</v>
      </c>
      <c r="J162" s="83">
        <f t="shared" si="2"/>
        <v>8.5486397974388756E-5</v>
      </c>
      <c r="K162" s="83">
        <f>I162/'סכום נכסי הקרן'!$C$42</f>
        <v>-3.5492836999078304E-7</v>
      </c>
    </row>
    <row r="163" spans="2:11">
      <c r="B163" s="75" t="s">
        <v>2705</v>
      </c>
      <c r="C163" s="72" t="s">
        <v>2707</v>
      </c>
      <c r="D163" s="85" t="s">
        <v>506</v>
      </c>
      <c r="E163" s="85" t="s">
        <v>132</v>
      </c>
      <c r="F163" s="94">
        <v>45090</v>
      </c>
      <c r="G163" s="82">
        <v>18122637.867640004</v>
      </c>
      <c r="H163" s="84">
        <v>-3.6079210000000002</v>
      </c>
      <c r="I163" s="82">
        <v>-653.85041717000013</v>
      </c>
      <c r="J163" s="83">
        <f t="shared" si="2"/>
        <v>2.5394914241252922E-3</v>
      </c>
      <c r="K163" s="83">
        <f>I163/'סכום נכסי הקרן'!$C$42</f>
        <v>-1.0543637036156301E-5</v>
      </c>
    </row>
    <row r="164" spans="2:11">
      <c r="B164" s="75" t="s">
        <v>2708</v>
      </c>
      <c r="C164" s="72" t="s">
        <v>2709</v>
      </c>
      <c r="D164" s="85" t="s">
        <v>506</v>
      </c>
      <c r="E164" s="85" t="s">
        <v>132</v>
      </c>
      <c r="F164" s="94">
        <v>45019</v>
      </c>
      <c r="G164" s="82">
        <v>106650000.00000001</v>
      </c>
      <c r="H164" s="84">
        <v>-3.4203960000000002</v>
      </c>
      <c r="I164" s="82">
        <v>-3647.8524900000007</v>
      </c>
      <c r="J164" s="83">
        <f t="shared" si="2"/>
        <v>1.4167904266122919E-2</v>
      </c>
      <c r="K164" s="83">
        <f>I164/'סכום נכסי הקרן'!$C$42</f>
        <v>-5.8823289862639976E-5</v>
      </c>
    </row>
    <row r="165" spans="2:11">
      <c r="B165" s="75" t="s">
        <v>2708</v>
      </c>
      <c r="C165" s="72" t="s">
        <v>2710</v>
      </c>
      <c r="D165" s="85" t="s">
        <v>506</v>
      </c>
      <c r="E165" s="85" t="s">
        <v>132</v>
      </c>
      <c r="F165" s="94">
        <v>45019</v>
      </c>
      <c r="G165" s="82">
        <v>69150679.153425008</v>
      </c>
      <c r="H165" s="84">
        <v>-3.4203960000000002</v>
      </c>
      <c r="I165" s="82">
        <v>-2365.2271660290007</v>
      </c>
      <c r="J165" s="83">
        <f t="shared" si="2"/>
        <v>9.186312261198943E-3</v>
      </c>
      <c r="K165" s="83">
        <f>I165/'סכום נכסי הקרן'!$C$42</f>
        <v>-3.8140369864109931E-5</v>
      </c>
    </row>
    <row r="166" spans="2:11">
      <c r="B166" s="75" t="s">
        <v>2708</v>
      </c>
      <c r="C166" s="72" t="s">
        <v>2711</v>
      </c>
      <c r="D166" s="85" t="s">
        <v>506</v>
      </c>
      <c r="E166" s="85" t="s">
        <v>132</v>
      </c>
      <c r="F166" s="94">
        <v>45019</v>
      </c>
      <c r="G166" s="82">
        <v>31786146.274050009</v>
      </c>
      <c r="H166" s="84">
        <v>-3.4203960000000002</v>
      </c>
      <c r="I166" s="82">
        <v>-1087.2121234840004</v>
      </c>
      <c r="J166" s="83">
        <f t="shared" si="2"/>
        <v>4.2226261409187421E-3</v>
      </c>
      <c r="K166" s="83">
        <f>I166/'סכום נכסי הקרן'!$C$42</f>
        <v>-1.7531792762233011E-5</v>
      </c>
    </row>
    <row r="167" spans="2:11">
      <c r="B167" s="75" t="s">
        <v>2712</v>
      </c>
      <c r="C167" s="72" t="s">
        <v>2713</v>
      </c>
      <c r="D167" s="85" t="s">
        <v>506</v>
      </c>
      <c r="E167" s="85" t="s">
        <v>132</v>
      </c>
      <c r="F167" s="94">
        <v>45019</v>
      </c>
      <c r="G167" s="82">
        <v>566429.91444000008</v>
      </c>
      <c r="H167" s="84">
        <v>-3.368058</v>
      </c>
      <c r="I167" s="82">
        <v>-19.077687451000006</v>
      </c>
      <c r="J167" s="83">
        <f t="shared" si="2"/>
        <v>7.4095882485857489E-5</v>
      </c>
      <c r="K167" s="83">
        <f>I167/'סכום נכסי הקרן'!$C$42</f>
        <v>-3.0763643593467302E-7</v>
      </c>
    </row>
    <row r="168" spans="2:11">
      <c r="B168" s="75" t="s">
        <v>2712</v>
      </c>
      <c r="C168" s="72" t="s">
        <v>2714</v>
      </c>
      <c r="D168" s="85" t="s">
        <v>506</v>
      </c>
      <c r="E168" s="85" t="s">
        <v>132</v>
      </c>
      <c r="F168" s="94">
        <v>45019</v>
      </c>
      <c r="G168" s="82">
        <v>13629531.653712003</v>
      </c>
      <c r="H168" s="84">
        <v>-3.368058</v>
      </c>
      <c r="I168" s="82">
        <v>-459.05051483500006</v>
      </c>
      <c r="J168" s="83">
        <f t="shared" si="2"/>
        <v>1.7829075504905403E-3</v>
      </c>
      <c r="K168" s="83">
        <f>I168/'סכום נכסי הקרן'!$C$42</f>
        <v>-7.40239951307168E-6</v>
      </c>
    </row>
    <row r="169" spans="2:11">
      <c r="B169" s="75" t="s">
        <v>2712</v>
      </c>
      <c r="C169" s="72" t="s">
        <v>2715</v>
      </c>
      <c r="D169" s="85" t="s">
        <v>506</v>
      </c>
      <c r="E169" s="85" t="s">
        <v>132</v>
      </c>
      <c r="F169" s="94">
        <v>45019</v>
      </c>
      <c r="G169" s="82">
        <v>16278986.389536005</v>
      </c>
      <c r="H169" s="84">
        <v>-3.368058</v>
      </c>
      <c r="I169" s="82">
        <v>-548.28568536100011</v>
      </c>
      <c r="J169" s="83">
        <f t="shared" si="2"/>
        <v>2.1294882734362542E-3</v>
      </c>
      <c r="K169" s="83">
        <f>I169/'סכום נכסי הקרן'!$C$42</f>
        <v>-8.8413574523476206E-6</v>
      </c>
    </row>
    <row r="170" spans="2:11">
      <c r="B170" s="75" t="s">
        <v>2716</v>
      </c>
      <c r="C170" s="72" t="s">
        <v>2717</v>
      </c>
      <c r="D170" s="85" t="s">
        <v>506</v>
      </c>
      <c r="E170" s="85" t="s">
        <v>132</v>
      </c>
      <c r="F170" s="94">
        <v>45091</v>
      </c>
      <c r="G170" s="82">
        <v>49082868.040392011</v>
      </c>
      <c r="H170" s="84">
        <v>-3.5232800000000002</v>
      </c>
      <c r="I170" s="82">
        <v>-1729.3268399850001</v>
      </c>
      <c r="J170" s="83">
        <f t="shared" si="2"/>
        <v>6.7165372451078315E-3</v>
      </c>
      <c r="K170" s="83">
        <f>I170/'סכום נכסי הקרן'!$C$42</f>
        <v>-2.7886186257405617E-5</v>
      </c>
    </row>
    <row r="171" spans="2:11">
      <c r="B171" s="75" t="s">
        <v>2718</v>
      </c>
      <c r="C171" s="72" t="s">
        <v>2719</v>
      </c>
      <c r="D171" s="85" t="s">
        <v>506</v>
      </c>
      <c r="E171" s="85" t="s">
        <v>132</v>
      </c>
      <c r="F171" s="94">
        <v>45019</v>
      </c>
      <c r="G171" s="82">
        <v>8142239.3125800015</v>
      </c>
      <c r="H171" s="84">
        <v>-3.3331949999999999</v>
      </c>
      <c r="I171" s="82">
        <v>-271.39672486800009</v>
      </c>
      <c r="J171" s="83">
        <f t="shared" si="2"/>
        <v>1.0540784822330154E-3</v>
      </c>
      <c r="K171" s="83">
        <f>I171/'סכום נכסי הקרן'!$C$42</f>
        <v>-4.376396320422901E-6</v>
      </c>
    </row>
    <row r="172" spans="2:11">
      <c r="B172" s="75" t="s">
        <v>2720</v>
      </c>
      <c r="C172" s="72" t="s">
        <v>2721</v>
      </c>
      <c r="D172" s="85" t="s">
        <v>506</v>
      </c>
      <c r="E172" s="85" t="s">
        <v>132</v>
      </c>
      <c r="F172" s="94">
        <v>45091</v>
      </c>
      <c r="G172" s="82">
        <v>27267758.198400002</v>
      </c>
      <c r="H172" s="84">
        <v>-3.4651209999999999</v>
      </c>
      <c r="I172" s="82">
        <v>-944.86075735000009</v>
      </c>
      <c r="J172" s="83">
        <f t="shared" si="2"/>
        <v>3.6697472805297554E-3</v>
      </c>
      <c r="K172" s="83">
        <f>I172/'סכום נכסי הקרן'!$C$42</f>
        <v>-1.5236311874396155E-5</v>
      </c>
    </row>
    <row r="173" spans="2:11">
      <c r="B173" s="75" t="s">
        <v>2720</v>
      </c>
      <c r="C173" s="72" t="s">
        <v>2722</v>
      </c>
      <c r="D173" s="85" t="s">
        <v>506</v>
      </c>
      <c r="E173" s="85" t="s">
        <v>132</v>
      </c>
      <c r="F173" s="94">
        <v>45091</v>
      </c>
      <c r="G173" s="82">
        <v>40925381.821200006</v>
      </c>
      <c r="H173" s="84">
        <v>-3.4651209999999999</v>
      </c>
      <c r="I173" s="82">
        <v>-1418.1139124479998</v>
      </c>
      <c r="J173" s="83">
        <f t="shared" si="2"/>
        <v>5.5078165043949672E-3</v>
      </c>
      <c r="K173" s="83">
        <f>I173/'סכום נכסי הקרן'!$C$42</f>
        <v>-2.2867735457738076E-5</v>
      </c>
    </row>
    <row r="174" spans="2:11">
      <c r="B174" s="75" t="s">
        <v>2723</v>
      </c>
      <c r="C174" s="72" t="s">
        <v>2724</v>
      </c>
      <c r="D174" s="85" t="s">
        <v>506</v>
      </c>
      <c r="E174" s="85" t="s">
        <v>132</v>
      </c>
      <c r="F174" s="94">
        <v>45019</v>
      </c>
      <c r="G174" s="82">
        <v>23293172.870227002</v>
      </c>
      <c r="H174" s="84">
        <v>-3.2664409999999999</v>
      </c>
      <c r="I174" s="82">
        <v>-760.85764417900009</v>
      </c>
      <c r="J174" s="83">
        <f t="shared" si="2"/>
        <v>2.9550970858681536E-3</v>
      </c>
      <c r="K174" s="83">
        <f>I174/'סכום נכסי הקרן'!$C$42</f>
        <v>-1.2269177514836051E-5</v>
      </c>
    </row>
    <row r="175" spans="2:11">
      <c r="B175" s="75" t="s">
        <v>2725</v>
      </c>
      <c r="C175" s="72" t="s">
        <v>2726</v>
      </c>
      <c r="D175" s="85" t="s">
        <v>506</v>
      </c>
      <c r="E175" s="85" t="s">
        <v>132</v>
      </c>
      <c r="F175" s="94">
        <v>45092</v>
      </c>
      <c r="G175" s="82">
        <v>111011000.00000001</v>
      </c>
      <c r="H175" s="84">
        <v>-2.852722</v>
      </c>
      <c r="I175" s="82">
        <v>-3166.8354700000009</v>
      </c>
      <c r="J175" s="83">
        <f t="shared" si="2"/>
        <v>1.229968094612356E-2</v>
      </c>
      <c r="K175" s="83">
        <f>I175/'סכום נכסי הקרן'!$C$42</f>
        <v>-5.1066670406702695E-5</v>
      </c>
    </row>
    <row r="176" spans="2:11">
      <c r="B176" s="75" t="s">
        <v>2727</v>
      </c>
      <c r="C176" s="72" t="s">
        <v>2728</v>
      </c>
      <c r="D176" s="85" t="s">
        <v>506</v>
      </c>
      <c r="E176" s="85" t="s">
        <v>132</v>
      </c>
      <c r="F176" s="94">
        <v>45092</v>
      </c>
      <c r="G176" s="82">
        <v>54904388.645520009</v>
      </c>
      <c r="H176" s="84">
        <v>-2.8240080000000001</v>
      </c>
      <c r="I176" s="82">
        <v>-1550.5045796910003</v>
      </c>
      <c r="J176" s="83">
        <f t="shared" si="2"/>
        <v>6.0220089791095813E-3</v>
      </c>
      <c r="K176" s="83">
        <f>I176/'סכום נכסי הקרן'!$C$42</f>
        <v>-2.5002595520115031E-5</v>
      </c>
    </row>
    <row r="177" spans="2:11">
      <c r="B177" s="75" t="s">
        <v>2727</v>
      </c>
      <c r="C177" s="72" t="s">
        <v>2729</v>
      </c>
      <c r="D177" s="85" t="s">
        <v>506</v>
      </c>
      <c r="E177" s="85" t="s">
        <v>132</v>
      </c>
      <c r="F177" s="94">
        <v>45092</v>
      </c>
      <c r="G177" s="82">
        <v>154026000.00000003</v>
      </c>
      <c r="H177" s="84">
        <v>-2.8240080000000001</v>
      </c>
      <c r="I177" s="82">
        <v>-4349.7072699999999</v>
      </c>
      <c r="J177" s="83">
        <f t="shared" si="2"/>
        <v>1.689383996637947E-2</v>
      </c>
      <c r="K177" s="83">
        <f>I177/'סכום נכסי הקרן'!$C$42</f>
        <v>-7.014101920575258E-5</v>
      </c>
    </row>
    <row r="178" spans="2:11">
      <c r="B178" s="75" t="s">
        <v>2730</v>
      </c>
      <c r="C178" s="72" t="s">
        <v>2731</v>
      </c>
      <c r="D178" s="85" t="s">
        <v>506</v>
      </c>
      <c r="E178" s="85" t="s">
        <v>132</v>
      </c>
      <c r="F178" s="94">
        <v>45089</v>
      </c>
      <c r="G178" s="82">
        <v>32861876.483600006</v>
      </c>
      <c r="H178" s="84">
        <v>-3.0193690000000002</v>
      </c>
      <c r="I178" s="82">
        <v>-992.22140198600016</v>
      </c>
      <c r="J178" s="83">
        <f t="shared" si="2"/>
        <v>3.8536914178061822E-3</v>
      </c>
      <c r="K178" s="83">
        <f>I178/'סכום נכסי הקרן'!$C$42</f>
        <v>-1.6000023931049223E-5</v>
      </c>
    </row>
    <row r="179" spans="2:11">
      <c r="B179" s="75" t="s">
        <v>2732</v>
      </c>
      <c r="C179" s="72" t="s">
        <v>2733</v>
      </c>
      <c r="D179" s="85" t="s">
        <v>506</v>
      </c>
      <c r="E179" s="85" t="s">
        <v>132</v>
      </c>
      <c r="F179" s="94">
        <v>45098</v>
      </c>
      <c r="G179" s="82">
        <v>26932500.000000004</v>
      </c>
      <c r="H179" s="84">
        <v>-2.9861260000000001</v>
      </c>
      <c r="I179" s="82">
        <v>-804.23839000000009</v>
      </c>
      <c r="J179" s="83">
        <f t="shared" si="2"/>
        <v>3.1235836832483395E-3</v>
      </c>
      <c r="K179" s="83">
        <f>I179/'סכום נכסי הקרן'!$C$42</f>
        <v>-1.2968711882763904E-5</v>
      </c>
    </row>
    <row r="180" spans="2:11">
      <c r="B180" s="75" t="s">
        <v>2734</v>
      </c>
      <c r="C180" s="72" t="s">
        <v>2735</v>
      </c>
      <c r="D180" s="85" t="s">
        <v>506</v>
      </c>
      <c r="E180" s="85" t="s">
        <v>132</v>
      </c>
      <c r="F180" s="94">
        <v>45089</v>
      </c>
      <c r="G180" s="82">
        <v>143644000.00000003</v>
      </c>
      <c r="H180" s="84">
        <v>-2.9878130000000001</v>
      </c>
      <c r="I180" s="82">
        <v>-4291.8142800000005</v>
      </c>
      <c r="J180" s="83">
        <f t="shared" si="2"/>
        <v>1.6668989224128211E-2</v>
      </c>
      <c r="K180" s="83">
        <f>I180/'סכום נכסי הקרן'!$C$42</f>
        <v>-6.9207468262801787E-5</v>
      </c>
    </row>
    <row r="181" spans="2:11">
      <c r="B181" s="75" t="s">
        <v>2734</v>
      </c>
      <c r="C181" s="72" t="s">
        <v>2736</v>
      </c>
      <c r="D181" s="85" t="s">
        <v>506</v>
      </c>
      <c r="E181" s="85" t="s">
        <v>132</v>
      </c>
      <c r="F181" s="94">
        <v>45089</v>
      </c>
      <c r="G181" s="82">
        <v>57525904.768927008</v>
      </c>
      <c r="H181" s="84">
        <v>-2.9878130000000001</v>
      </c>
      <c r="I181" s="82">
        <v>-1718.7665308480005</v>
      </c>
      <c r="J181" s="83">
        <f t="shared" si="2"/>
        <v>6.6755220315585376E-3</v>
      </c>
      <c r="K181" s="83">
        <f>I181/'סכום נכסי הקרן'!$C$42</f>
        <v>-2.7715896442478145E-5</v>
      </c>
    </row>
    <row r="182" spans="2:11">
      <c r="B182" s="75" t="s">
        <v>2734</v>
      </c>
      <c r="C182" s="72" t="s">
        <v>2737</v>
      </c>
      <c r="D182" s="85" t="s">
        <v>506</v>
      </c>
      <c r="E182" s="85" t="s">
        <v>132</v>
      </c>
      <c r="F182" s="94">
        <v>45089</v>
      </c>
      <c r="G182" s="82">
        <v>5730410.022605001</v>
      </c>
      <c r="H182" s="84">
        <v>-2.9878130000000001</v>
      </c>
      <c r="I182" s="82">
        <v>-171.21394256100004</v>
      </c>
      <c r="J182" s="83">
        <f t="shared" si="2"/>
        <v>6.6497829993934776E-4</v>
      </c>
      <c r="K182" s="83">
        <f>I182/'סכום נכסי הקרן'!$C$42</f>
        <v>-2.7609031339397978E-6</v>
      </c>
    </row>
    <row r="183" spans="2:11">
      <c r="B183" s="75" t="s">
        <v>2738</v>
      </c>
      <c r="C183" s="72" t="s">
        <v>2739</v>
      </c>
      <c r="D183" s="85" t="s">
        <v>506</v>
      </c>
      <c r="E183" s="85" t="s">
        <v>132</v>
      </c>
      <c r="F183" s="94">
        <v>45098</v>
      </c>
      <c r="G183" s="82">
        <v>66984963.572662011</v>
      </c>
      <c r="H183" s="84">
        <v>-2.960321</v>
      </c>
      <c r="I183" s="82">
        <v>-1982.9702423960002</v>
      </c>
      <c r="J183" s="83">
        <f t="shared" si="2"/>
        <v>7.7016635496785354E-3</v>
      </c>
      <c r="K183" s="83">
        <f>I183/'סכום נכסי הקרן'!$C$42</f>
        <v>-3.1976302133162557E-5</v>
      </c>
    </row>
    <row r="184" spans="2:11">
      <c r="B184" s="75" t="s">
        <v>2738</v>
      </c>
      <c r="C184" s="72" t="s">
        <v>2740</v>
      </c>
      <c r="D184" s="85" t="s">
        <v>506</v>
      </c>
      <c r="E184" s="85" t="s">
        <v>132</v>
      </c>
      <c r="F184" s="94">
        <v>45098</v>
      </c>
      <c r="G184" s="82">
        <v>104165100.00000001</v>
      </c>
      <c r="H184" s="84">
        <v>-2.960321</v>
      </c>
      <c r="I184" s="82">
        <v>-3083.6217900000006</v>
      </c>
      <c r="J184" s="83">
        <f t="shared" si="2"/>
        <v>1.1976487106706058E-2</v>
      </c>
      <c r="K184" s="83">
        <f>I184/'סכום נכסי הקרן'!$C$42</f>
        <v>-4.972481175627876E-5</v>
      </c>
    </row>
    <row r="185" spans="2:11">
      <c r="B185" s="75" t="s">
        <v>2741</v>
      </c>
      <c r="C185" s="72" t="s">
        <v>2742</v>
      </c>
      <c r="D185" s="85" t="s">
        <v>506</v>
      </c>
      <c r="E185" s="85" t="s">
        <v>132</v>
      </c>
      <c r="F185" s="94">
        <v>45097</v>
      </c>
      <c r="G185" s="82">
        <v>24687599.129880004</v>
      </c>
      <c r="H185" s="84">
        <v>-2.384309</v>
      </c>
      <c r="I185" s="82">
        <v>-588.62875338900005</v>
      </c>
      <c r="J185" s="83">
        <f t="shared" si="2"/>
        <v>2.2861768257253813E-3</v>
      </c>
      <c r="K185" s="83">
        <f>I185/'סכום נכסי הקרן'!$C$42</f>
        <v>-9.4919078764847662E-6</v>
      </c>
    </row>
    <row r="186" spans="2:11">
      <c r="B186" s="75" t="s">
        <v>2743</v>
      </c>
      <c r="C186" s="72" t="s">
        <v>2744</v>
      </c>
      <c r="D186" s="85" t="s">
        <v>506</v>
      </c>
      <c r="E186" s="85" t="s">
        <v>132</v>
      </c>
      <c r="F186" s="94">
        <v>45033</v>
      </c>
      <c r="G186" s="82">
        <v>41238680.025955006</v>
      </c>
      <c r="H186" s="84">
        <v>-2.0740129999999999</v>
      </c>
      <c r="I186" s="82">
        <v>-855.29555578400016</v>
      </c>
      <c r="J186" s="83">
        <f t="shared" si="2"/>
        <v>3.3218847491248492E-3</v>
      </c>
      <c r="K186" s="83">
        <f>I186/'סכום נכסי הקרן'!$C$42</f>
        <v>-1.3792032033650021E-5</v>
      </c>
    </row>
    <row r="187" spans="2:11">
      <c r="B187" s="75" t="s">
        <v>2745</v>
      </c>
      <c r="C187" s="72" t="s">
        <v>2746</v>
      </c>
      <c r="D187" s="85" t="s">
        <v>506</v>
      </c>
      <c r="E187" s="85" t="s">
        <v>132</v>
      </c>
      <c r="F187" s="94">
        <v>45034</v>
      </c>
      <c r="G187" s="82">
        <v>33003759.237220004</v>
      </c>
      <c r="H187" s="84">
        <v>-1.947802</v>
      </c>
      <c r="I187" s="82">
        <v>-642.84787233700013</v>
      </c>
      <c r="J187" s="83">
        <f t="shared" si="2"/>
        <v>2.4967586101463835E-3</v>
      </c>
      <c r="K187" s="83">
        <f>I187/'סכום נכסי הקרן'!$C$42</f>
        <v>-1.0366215968360259E-5</v>
      </c>
    </row>
    <row r="188" spans="2:11">
      <c r="B188" s="75" t="s">
        <v>2747</v>
      </c>
      <c r="C188" s="72" t="s">
        <v>2748</v>
      </c>
      <c r="D188" s="85" t="s">
        <v>506</v>
      </c>
      <c r="E188" s="85" t="s">
        <v>132</v>
      </c>
      <c r="F188" s="94">
        <v>45033</v>
      </c>
      <c r="G188" s="82">
        <v>33022982.061904002</v>
      </c>
      <c r="H188" s="84">
        <v>-1.9749829999999999</v>
      </c>
      <c r="I188" s="82">
        <v>-652.19840348700018</v>
      </c>
      <c r="J188" s="83">
        <f t="shared" si="2"/>
        <v>2.5330751636621208E-3</v>
      </c>
      <c r="K188" s="83">
        <f>I188/'סכום נכסי הקרן'!$C$42</f>
        <v>-1.0516997559916911E-5</v>
      </c>
    </row>
    <row r="189" spans="2:11">
      <c r="B189" s="75" t="s">
        <v>2749</v>
      </c>
      <c r="C189" s="72" t="s">
        <v>2750</v>
      </c>
      <c r="D189" s="85" t="s">
        <v>506</v>
      </c>
      <c r="E189" s="85" t="s">
        <v>132</v>
      </c>
      <c r="F189" s="94">
        <v>45034</v>
      </c>
      <c r="G189" s="82">
        <v>32073824.885836005</v>
      </c>
      <c r="H189" s="84">
        <v>-1.877162</v>
      </c>
      <c r="I189" s="82">
        <v>-602.07760906900012</v>
      </c>
      <c r="J189" s="83">
        <f t="shared" si="2"/>
        <v>2.3384108730958504E-3</v>
      </c>
      <c r="K189" s="83">
        <f>I189/'סכום נכסי הקרן'!$C$42</f>
        <v>-9.7087768255867781E-6</v>
      </c>
    </row>
    <row r="190" spans="2:11">
      <c r="B190" s="75" t="s">
        <v>2751</v>
      </c>
      <c r="C190" s="72" t="s">
        <v>2752</v>
      </c>
      <c r="D190" s="85" t="s">
        <v>506</v>
      </c>
      <c r="E190" s="85" t="s">
        <v>132</v>
      </c>
      <c r="F190" s="94">
        <v>45034</v>
      </c>
      <c r="G190" s="82">
        <v>28868000.000000004</v>
      </c>
      <c r="H190" s="84">
        <v>-1.963967</v>
      </c>
      <c r="I190" s="82">
        <v>-566.95800000000008</v>
      </c>
      <c r="J190" s="83">
        <f t="shared" si="2"/>
        <v>2.2020097273485195E-3</v>
      </c>
      <c r="K190" s="83">
        <f>I190/'סכום נכסי הקרן'!$C$42</f>
        <v>-9.1424570662786408E-6</v>
      </c>
    </row>
    <row r="191" spans="2:11">
      <c r="B191" s="75" t="s">
        <v>2753</v>
      </c>
      <c r="C191" s="72" t="s">
        <v>2754</v>
      </c>
      <c r="D191" s="85" t="s">
        <v>506</v>
      </c>
      <c r="E191" s="85" t="s">
        <v>132</v>
      </c>
      <c r="F191" s="94">
        <v>45034</v>
      </c>
      <c r="G191" s="82">
        <v>41289025.519175008</v>
      </c>
      <c r="H191" s="84">
        <v>-1.863046</v>
      </c>
      <c r="I191" s="82">
        <v>-769.23336777100019</v>
      </c>
      <c r="J191" s="83">
        <f t="shared" si="2"/>
        <v>2.9876275816423849E-3</v>
      </c>
      <c r="K191" s="83">
        <f>I191/'סכום נכסי הקרן'!$C$42</f>
        <v>-1.2404239888660706E-5</v>
      </c>
    </row>
    <row r="192" spans="2:11">
      <c r="B192" s="75" t="s">
        <v>2753</v>
      </c>
      <c r="C192" s="72" t="s">
        <v>2755</v>
      </c>
      <c r="D192" s="85" t="s">
        <v>506</v>
      </c>
      <c r="E192" s="85" t="s">
        <v>132</v>
      </c>
      <c r="F192" s="94">
        <v>45034</v>
      </c>
      <c r="G192" s="82">
        <v>55310576.892060004</v>
      </c>
      <c r="H192" s="84">
        <v>-1.863046</v>
      </c>
      <c r="I192" s="82">
        <v>-1030.4612618260001</v>
      </c>
      <c r="J192" s="83">
        <f t="shared" si="2"/>
        <v>4.0022113140597386E-3</v>
      </c>
      <c r="K192" s="83">
        <f>I192/'סכום נכסי הקרן'!$C$42</f>
        <v>-1.6616659161185692E-5</v>
      </c>
    </row>
    <row r="193" spans="2:11">
      <c r="B193" s="75" t="s">
        <v>2756</v>
      </c>
      <c r="C193" s="72" t="s">
        <v>2757</v>
      </c>
      <c r="D193" s="85" t="s">
        <v>506</v>
      </c>
      <c r="E193" s="85" t="s">
        <v>132</v>
      </c>
      <c r="F193" s="94">
        <v>45034</v>
      </c>
      <c r="G193" s="82">
        <v>37160122.967258006</v>
      </c>
      <c r="H193" s="84">
        <v>-1.863046</v>
      </c>
      <c r="I193" s="82">
        <v>-692.31003099400016</v>
      </c>
      <c r="J193" s="83">
        <f t="shared" si="2"/>
        <v>2.6888648234785345E-3</v>
      </c>
      <c r="K193" s="83">
        <f>I193/'סכום נכסי הקרן'!$C$42</f>
        <v>-1.1163815899796246E-5</v>
      </c>
    </row>
    <row r="194" spans="2:11">
      <c r="B194" s="75" t="s">
        <v>2758</v>
      </c>
      <c r="C194" s="72" t="s">
        <v>2759</v>
      </c>
      <c r="D194" s="85" t="s">
        <v>506</v>
      </c>
      <c r="E194" s="85" t="s">
        <v>132</v>
      </c>
      <c r="F194" s="94">
        <v>45034</v>
      </c>
      <c r="G194" s="82">
        <v>33037628.023568004</v>
      </c>
      <c r="H194" s="84">
        <v>-1.9009480000000001</v>
      </c>
      <c r="I194" s="82">
        <v>-628.02798987800008</v>
      </c>
      <c r="J194" s="83">
        <f t="shared" si="2"/>
        <v>2.4391996281179443E-3</v>
      </c>
      <c r="K194" s="83">
        <f>I194/'סכום נכסי הקרן'!$C$42</f>
        <v>-1.0127238585364157E-5</v>
      </c>
    </row>
    <row r="195" spans="2:11">
      <c r="B195" s="75" t="s">
        <v>2760</v>
      </c>
      <c r="C195" s="72" t="s">
        <v>2761</v>
      </c>
      <c r="D195" s="85" t="s">
        <v>506</v>
      </c>
      <c r="E195" s="85" t="s">
        <v>132</v>
      </c>
      <c r="F195" s="94">
        <v>45097</v>
      </c>
      <c r="G195" s="82">
        <v>59976586.072986014</v>
      </c>
      <c r="H195" s="84">
        <v>-2.4463590000000002</v>
      </c>
      <c r="I195" s="82">
        <v>-1467.2427946520004</v>
      </c>
      <c r="J195" s="83">
        <f t="shared" si="2"/>
        <v>5.6986283043994976E-3</v>
      </c>
      <c r="K195" s="83">
        <f>I195/'סכום נכסי הקרן'!$C$42</f>
        <v>-2.3659961153934859E-5</v>
      </c>
    </row>
    <row r="196" spans="2:11">
      <c r="B196" s="75" t="s">
        <v>2762</v>
      </c>
      <c r="C196" s="72" t="s">
        <v>2763</v>
      </c>
      <c r="D196" s="85" t="s">
        <v>506</v>
      </c>
      <c r="E196" s="85" t="s">
        <v>132</v>
      </c>
      <c r="F196" s="94">
        <v>45097</v>
      </c>
      <c r="G196" s="82">
        <v>1035110.5369650002</v>
      </c>
      <c r="H196" s="84">
        <v>-2.4179889999999999</v>
      </c>
      <c r="I196" s="82">
        <v>-25.028855510000003</v>
      </c>
      <c r="J196" s="83">
        <f t="shared" si="2"/>
        <v>9.7209640392093572E-5</v>
      </c>
      <c r="K196" s="83">
        <f>I196/'סכום נכסי הקרן'!$C$42</f>
        <v>-4.0360174284209163E-7</v>
      </c>
    </row>
    <row r="197" spans="2:11">
      <c r="B197" s="75" t="s">
        <v>2762</v>
      </c>
      <c r="C197" s="72" t="s">
        <v>2764</v>
      </c>
      <c r="D197" s="85" t="s">
        <v>506</v>
      </c>
      <c r="E197" s="85" t="s">
        <v>132</v>
      </c>
      <c r="F197" s="94">
        <v>45097</v>
      </c>
      <c r="G197" s="82">
        <v>8263526.1826100005</v>
      </c>
      <c r="H197" s="84">
        <v>-2.4179889999999999</v>
      </c>
      <c r="I197" s="82">
        <v>-199.81112712700005</v>
      </c>
      <c r="J197" s="83">
        <f t="shared" si="2"/>
        <v>7.7604698331468235E-4</v>
      </c>
      <c r="K197" s="83">
        <f>I197/'סכום נכסי הקרן'!$C$42</f>
        <v>-3.2220458148987072E-6</v>
      </c>
    </row>
    <row r="198" spans="2:11">
      <c r="B198" s="75" t="s">
        <v>2765</v>
      </c>
      <c r="C198" s="72" t="s">
        <v>2766</v>
      </c>
      <c r="D198" s="85" t="s">
        <v>506</v>
      </c>
      <c r="E198" s="85" t="s">
        <v>132</v>
      </c>
      <c r="F198" s="94">
        <v>45097</v>
      </c>
      <c r="G198" s="82">
        <v>18454741.465440005</v>
      </c>
      <c r="H198" s="84">
        <v>-2.389634</v>
      </c>
      <c r="I198" s="82">
        <v>-441.00073027800005</v>
      </c>
      <c r="J198" s="83">
        <f t="shared" si="2"/>
        <v>1.7128039428669437E-3</v>
      </c>
      <c r="K198" s="83">
        <f>I198/'סכום נכסי הקרן'!$C$42</f>
        <v>-7.1113384814468481E-6</v>
      </c>
    </row>
    <row r="199" spans="2:11">
      <c r="B199" s="75" t="s">
        <v>2765</v>
      </c>
      <c r="C199" s="72" t="s">
        <v>2767</v>
      </c>
      <c r="D199" s="85" t="s">
        <v>506</v>
      </c>
      <c r="E199" s="85" t="s">
        <v>132</v>
      </c>
      <c r="F199" s="94">
        <v>45097</v>
      </c>
      <c r="G199" s="82">
        <v>45461980.377660006</v>
      </c>
      <c r="H199" s="84">
        <v>-2.389634</v>
      </c>
      <c r="I199" s="82">
        <v>-1086.3748270380004</v>
      </c>
      <c r="J199" s="83">
        <f t="shared" si="2"/>
        <v>4.2193741629613516E-3</v>
      </c>
      <c r="K199" s="83">
        <f>I199/'סכום נכסי הקרן'!$C$42</f>
        <v>-1.7518290974077095E-5</v>
      </c>
    </row>
    <row r="200" spans="2:11">
      <c r="B200" s="75" t="s">
        <v>2768</v>
      </c>
      <c r="C200" s="72" t="s">
        <v>2769</v>
      </c>
      <c r="D200" s="85" t="s">
        <v>506</v>
      </c>
      <c r="E200" s="85" t="s">
        <v>132</v>
      </c>
      <c r="F200" s="94">
        <v>45034</v>
      </c>
      <c r="G200" s="82">
        <v>41331361.502110004</v>
      </c>
      <c r="H200" s="84">
        <v>-1.816317</v>
      </c>
      <c r="I200" s="82">
        <v>-750.70851469800016</v>
      </c>
      <c r="J200" s="83">
        <f t="shared" si="2"/>
        <v>2.9156788541097487E-3</v>
      </c>
      <c r="K200" s="83">
        <f>I200/'סכום נכסי הקרן'!$C$42</f>
        <v>-1.2105518159927673E-5</v>
      </c>
    </row>
    <row r="201" spans="2:11">
      <c r="B201" s="75" t="s">
        <v>2770</v>
      </c>
      <c r="C201" s="72" t="s">
        <v>2771</v>
      </c>
      <c r="D201" s="85" t="s">
        <v>506</v>
      </c>
      <c r="E201" s="85" t="s">
        <v>132</v>
      </c>
      <c r="F201" s="94">
        <v>45097</v>
      </c>
      <c r="G201" s="82">
        <v>86839110.509969994</v>
      </c>
      <c r="H201" s="84">
        <v>-2.3329710000000001</v>
      </c>
      <c r="I201" s="82">
        <v>-2025.9312411250003</v>
      </c>
      <c r="J201" s="83">
        <f t="shared" si="2"/>
        <v>7.8685198901797104E-3</v>
      </c>
      <c r="K201" s="83">
        <f>I201/'סכום נכסי הקרן'!$C$42</f>
        <v>-3.2669067887247224E-5</v>
      </c>
    </row>
    <row r="202" spans="2:11">
      <c r="B202" s="75" t="s">
        <v>2772</v>
      </c>
      <c r="C202" s="72" t="s">
        <v>2773</v>
      </c>
      <c r="D202" s="85" t="s">
        <v>506</v>
      </c>
      <c r="E202" s="85" t="s">
        <v>132</v>
      </c>
      <c r="F202" s="94">
        <v>45035</v>
      </c>
      <c r="G202" s="82">
        <v>110026642.78504501</v>
      </c>
      <c r="H202" s="84">
        <v>-1.6729270000000001</v>
      </c>
      <c r="I202" s="82">
        <v>-1840.6655952110002</v>
      </c>
      <c r="J202" s="83">
        <f t="shared" si="2"/>
        <v>7.14896614114339E-3</v>
      </c>
      <c r="K202" s="83">
        <f>I202/'סכום נכסי הקרן'!$C$42</f>
        <v>-2.9681574609746729E-5</v>
      </c>
    </row>
    <row r="203" spans="2:11">
      <c r="B203" s="75" t="s">
        <v>2774</v>
      </c>
      <c r="C203" s="72" t="s">
        <v>2775</v>
      </c>
      <c r="D203" s="85" t="s">
        <v>506</v>
      </c>
      <c r="E203" s="85" t="s">
        <v>132</v>
      </c>
      <c r="F203" s="94">
        <v>45035</v>
      </c>
      <c r="G203" s="82">
        <v>1873246.7785600005</v>
      </c>
      <c r="H203" s="84">
        <v>-1.6448100000000001</v>
      </c>
      <c r="I203" s="82">
        <v>-30.811344329000004</v>
      </c>
      <c r="J203" s="83">
        <f t="shared" si="2"/>
        <v>1.1966826453660172E-4</v>
      </c>
      <c r="K203" s="83">
        <f>I203/'סכום נכסי הקרן'!$C$42</f>
        <v>-4.9684701985369353E-7</v>
      </c>
    </row>
    <row r="204" spans="2:11">
      <c r="B204" s="75" t="s">
        <v>2774</v>
      </c>
      <c r="C204" s="72" t="s">
        <v>2776</v>
      </c>
      <c r="D204" s="85" t="s">
        <v>506</v>
      </c>
      <c r="E204" s="85" t="s">
        <v>132</v>
      </c>
      <c r="F204" s="94">
        <v>45035</v>
      </c>
      <c r="G204" s="82">
        <v>460686.13824000006</v>
      </c>
      <c r="H204" s="84">
        <v>-1.6448100000000001</v>
      </c>
      <c r="I204" s="82">
        <v>-7.5774100650000014</v>
      </c>
      <c r="J204" s="83">
        <f t="shared" ref="J204:J267" si="3">IFERROR(I204/$I$11,0)</f>
        <v>2.9429923682598316E-5</v>
      </c>
      <c r="K204" s="83">
        <f>I204/'סכום נכסי הקרן'!$C$42</f>
        <v>-1.2218920306768781E-7</v>
      </c>
    </row>
    <row r="205" spans="2:11">
      <c r="B205" s="75" t="s">
        <v>2777</v>
      </c>
      <c r="C205" s="72" t="s">
        <v>2778</v>
      </c>
      <c r="D205" s="85" t="s">
        <v>506</v>
      </c>
      <c r="E205" s="85" t="s">
        <v>132</v>
      </c>
      <c r="F205" s="94">
        <v>45035</v>
      </c>
      <c r="G205" s="82">
        <v>24811617.431839999</v>
      </c>
      <c r="H205" s="84">
        <v>-1.6448100000000001</v>
      </c>
      <c r="I205" s="82">
        <v>-408.10387806500006</v>
      </c>
      <c r="J205" s="83">
        <f t="shared" si="3"/>
        <v>1.5850357685539035E-3</v>
      </c>
      <c r="K205" s="83">
        <f>I205/'סכום נכסי הקרן'!$C$42</f>
        <v>-6.5808616930902749E-6</v>
      </c>
    </row>
    <row r="206" spans="2:11">
      <c r="B206" s="75" t="s">
        <v>2777</v>
      </c>
      <c r="C206" s="72" t="s">
        <v>2779</v>
      </c>
      <c r="D206" s="85" t="s">
        <v>506</v>
      </c>
      <c r="E206" s="85" t="s">
        <v>132</v>
      </c>
      <c r="F206" s="94">
        <v>45035</v>
      </c>
      <c r="G206" s="82">
        <v>18080000.000000004</v>
      </c>
      <c r="H206" s="84">
        <v>-1.6448100000000001</v>
      </c>
      <c r="I206" s="82">
        <v>-297.38159000000007</v>
      </c>
      <c r="J206" s="83">
        <f t="shared" si="3"/>
        <v>1.1550011710115551E-3</v>
      </c>
      <c r="K206" s="83">
        <f>I206/'סכום נכסי הקרן'!$C$42</f>
        <v>-4.7954141556811581E-6</v>
      </c>
    </row>
    <row r="207" spans="2:11">
      <c r="B207" s="75" t="s">
        <v>2780</v>
      </c>
      <c r="C207" s="72" t="s">
        <v>2781</v>
      </c>
      <c r="D207" s="85" t="s">
        <v>506</v>
      </c>
      <c r="E207" s="85" t="s">
        <v>132</v>
      </c>
      <c r="F207" s="94">
        <v>45036</v>
      </c>
      <c r="G207" s="82">
        <v>66218054.173360005</v>
      </c>
      <c r="H207" s="84">
        <v>-1.6097490000000001</v>
      </c>
      <c r="I207" s="82">
        <v>-1065.944678523</v>
      </c>
      <c r="J207" s="83">
        <f t="shared" si="3"/>
        <v>4.1400254532488051E-3</v>
      </c>
      <c r="K207" s="83">
        <f>I207/'סכום נכסי הקרן'!$C$42</f>
        <v>-1.7188845484894321E-5</v>
      </c>
    </row>
    <row r="208" spans="2:11">
      <c r="B208" s="75" t="s">
        <v>2782</v>
      </c>
      <c r="C208" s="72" t="s">
        <v>2783</v>
      </c>
      <c r="D208" s="85" t="s">
        <v>506</v>
      </c>
      <c r="E208" s="85" t="s">
        <v>132</v>
      </c>
      <c r="F208" s="94">
        <v>45055</v>
      </c>
      <c r="G208" s="82">
        <v>24261411.262200009</v>
      </c>
      <c r="H208" s="84">
        <v>-1.483827</v>
      </c>
      <c r="I208" s="82">
        <v>-359.99734203900005</v>
      </c>
      <c r="J208" s="83">
        <f t="shared" si="3"/>
        <v>1.3981946616671607E-3</v>
      </c>
      <c r="K208" s="83">
        <f>I208/'סכום נכסי הקרן'!$C$42</f>
        <v>-5.8051217966162999E-6</v>
      </c>
    </row>
    <row r="209" spans="2:11">
      <c r="B209" s="75" t="s">
        <v>2784</v>
      </c>
      <c r="C209" s="72" t="s">
        <v>2785</v>
      </c>
      <c r="D209" s="85" t="s">
        <v>506</v>
      </c>
      <c r="E209" s="85" t="s">
        <v>132</v>
      </c>
      <c r="F209" s="94">
        <v>45055</v>
      </c>
      <c r="G209" s="82">
        <v>20217842.718500003</v>
      </c>
      <c r="H209" s="84">
        <v>-1.483827</v>
      </c>
      <c r="I209" s="82">
        <v>-299.99778529800005</v>
      </c>
      <c r="J209" s="83">
        <f t="shared" si="3"/>
        <v>1.1651622190871434E-3</v>
      </c>
      <c r="K209" s="83">
        <f>I209/'סכום נכסי הקרן'!$C$42</f>
        <v>-4.8376015014615596E-6</v>
      </c>
    </row>
    <row r="210" spans="2:11">
      <c r="B210" s="75" t="s">
        <v>2786</v>
      </c>
      <c r="C210" s="72" t="s">
        <v>2787</v>
      </c>
      <c r="D210" s="85" t="s">
        <v>506</v>
      </c>
      <c r="E210" s="85" t="s">
        <v>132</v>
      </c>
      <c r="F210" s="94">
        <v>45036</v>
      </c>
      <c r="G210" s="82">
        <v>33136488.264800005</v>
      </c>
      <c r="H210" s="84">
        <v>-1.525542</v>
      </c>
      <c r="I210" s="82">
        <v>-505.51116114200005</v>
      </c>
      <c r="J210" s="83">
        <f t="shared" si="3"/>
        <v>1.9633561817946456E-3</v>
      </c>
      <c r="K210" s="83">
        <f>I210/'סכום נכסי הקרן'!$C$42</f>
        <v>-8.1515986850267538E-6</v>
      </c>
    </row>
    <row r="211" spans="2:11">
      <c r="B211" s="75" t="s">
        <v>2786</v>
      </c>
      <c r="C211" s="72" t="s">
        <v>2788</v>
      </c>
      <c r="D211" s="85" t="s">
        <v>506</v>
      </c>
      <c r="E211" s="85" t="s">
        <v>132</v>
      </c>
      <c r="F211" s="94">
        <v>45036</v>
      </c>
      <c r="G211" s="82">
        <v>11553052.982000003</v>
      </c>
      <c r="H211" s="84">
        <v>-1.525542</v>
      </c>
      <c r="I211" s="82">
        <v>-176.24671573500004</v>
      </c>
      <c r="J211" s="83">
        <f t="shared" si="3"/>
        <v>6.8452510143908257E-4</v>
      </c>
      <c r="K211" s="83">
        <f>I211/'סכום נכסי הקרן'!$C$42</f>
        <v>-2.8420589032694729E-6</v>
      </c>
    </row>
    <row r="212" spans="2:11">
      <c r="B212" s="75" t="s">
        <v>2789</v>
      </c>
      <c r="C212" s="72" t="s">
        <v>2790</v>
      </c>
      <c r="D212" s="85" t="s">
        <v>506</v>
      </c>
      <c r="E212" s="85" t="s">
        <v>132</v>
      </c>
      <c r="F212" s="94">
        <v>45036</v>
      </c>
      <c r="G212" s="82">
        <v>14441316.227499999</v>
      </c>
      <c r="H212" s="84">
        <v>-1.525542</v>
      </c>
      <c r="I212" s="82">
        <v>-220.308395467</v>
      </c>
      <c r="J212" s="83">
        <f t="shared" si="3"/>
        <v>8.5565637989917841E-4</v>
      </c>
      <c r="K212" s="83">
        <f>I212/'סכום נכסי הקרן'!$C$42</f>
        <v>-3.5525736419589866E-6</v>
      </c>
    </row>
    <row r="213" spans="2:11">
      <c r="B213" s="75" t="s">
        <v>2789</v>
      </c>
      <c r="C213" s="72" t="s">
        <v>2791</v>
      </c>
      <c r="D213" s="85" t="s">
        <v>506</v>
      </c>
      <c r="E213" s="85" t="s">
        <v>132</v>
      </c>
      <c r="F213" s="94">
        <v>45036</v>
      </c>
      <c r="G213" s="82">
        <v>41420610.331</v>
      </c>
      <c r="H213" s="84">
        <v>-1.525542</v>
      </c>
      <c r="I213" s="82">
        <v>-631.88895142700017</v>
      </c>
      <c r="J213" s="83">
        <f t="shared" si="3"/>
        <v>2.4541952272413656E-3</v>
      </c>
      <c r="K213" s="83">
        <f>I213/'סכום נכסי הקרן'!$C$42</f>
        <v>-1.0189498356275382E-5</v>
      </c>
    </row>
    <row r="214" spans="2:11">
      <c r="B214" s="75" t="s">
        <v>2792</v>
      </c>
      <c r="C214" s="72" t="s">
        <v>2793</v>
      </c>
      <c r="D214" s="85" t="s">
        <v>506</v>
      </c>
      <c r="E214" s="85" t="s">
        <v>132</v>
      </c>
      <c r="F214" s="94">
        <v>45036</v>
      </c>
      <c r="G214" s="82">
        <v>33136488.264800005</v>
      </c>
      <c r="H214" s="84">
        <v>-1.525542</v>
      </c>
      <c r="I214" s="82">
        <v>-505.51116114200005</v>
      </c>
      <c r="J214" s="83">
        <f t="shared" si="3"/>
        <v>1.9633561817946456E-3</v>
      </c>
      <c r="K214" s="83">
        <f>I214/'סכום נכסי הקרן'!$C$42</f>
        <v>-8.1515986850267538E-6</v>
      </c>
    </row>
    <row r="215" spans="2:11">
      <c r="B215" s="75" t="s">
        <v>2794</v>
      </c>
      <c r="C215" s="72" t="s">
        <v>2795</v>
      </c>
      <c r="D215" s="85" t="s">
        <v>506</v>
      </c>
      <c r="E215" s="85" t="s">
        <v>132</v>
      </c>
      <c r="F215" s="94">
        <v>45061</v>
      </c>
      <c r="G215" s="82">
        <v>25994369.209500004</v>
      </c>
      <c r="H215" s="84">
        <v>-1.5185900000000001</v>
      </c>
      <c r="I215" s="82">
        <v>-394.74783393200005</v>
      </c>
      <c r="J215" s="83">
        <f t="shared" si="3"/>
        <v>1.5331621922047521E-3</v>
      </c>
      <c r="K215" s="83">
        <f>I215/'סכום נכסי הקרן'!$C$42</f>
        <v>-6.3654893726339528E-6</v>
      </c>
    </row>
    <row r="216" spans="2:11">
      <c r="B216" s="75" t="s">
        <v>2796</v>
      </c>
      <c r="C216" s="72" t="s">
        <v>2797</v>
      </c>
      <c r="D216" s="85" t="s">
        <v>506</v>
      </c>
      <c r="E216" s="85" t="s">
        <v>132</v>
      </c>
      <c r="F216" s="94">
        <v>45055</v>
      </c>
      <c r="G216" s="82">
        <v>30624047.747715008</v>
      </c>
      <c r="H216" s="84">
        <v>-1.4558</v>
      </c>
      <c r="I216" s="82">
        <v>-445.82501413100005</v>
      </c>
      <c r="J216" s="83">
        <f t="shared" si="3"/>
        <v>1.7315409921224378E-3</v>
      </c>
      <c r="K216" s="83">
        <f>I216/'סכום נכסי הקרן'!$C$42</f>
        <v>-7.1891322651161739E-6</v>
      </c>
    </row>
    <row r="217" spans="2:11">
      <c r="B217" s="75" t="s">
        <v>2798</v>
      </c>
      <c r="C217" s="72" t="s">
        <v>2799</v>
      </c>
      <c r="D217" s="85" t="s">
        <v>506</v>
      </c>
      <c r="E217" s="85" t="s">
        <v>132</v>
      </c>
      <c r="F217" s="94">
        <v>45103</v>
      </c>
      <c r="G217" s="82">
        <v>29913418.729252003</v>
      </c>
      <c r="H217" s="84">
        <v>-1.9824349999999999</v>
      </c>
      <c r="I217" s="82">
        <v>-593.01421428599997</v>
      </c>
      <c r="J217" s="83">
        <f t="shared" si="3"/>
        <v>2.3032095293014847E-3</v>
      </c>
      <c r="K217" s="83">
        <f>I217/'סכום נכסי הקרן'!$C$42</f>
        <v>-9.562625439278951E-6</v>
      </c>
    </row>
    <row r="218" spans="2:11">
      <c r="B218" s="75" t="s">
        <v>2800</v>
      </c>
      <c r="C218" s="72" t="s">
        <v>2801</v>
      </c>
      <c r="D218" s="85" t="s">
        <v>506</v>
      </c>
      <c r="E218" s="85" t="s">
        <v>132</v>
      </c>
      <c r="F218" s="94">
        <v>45055</v>
      </c>
      <c r="G218" s="82">
        <v>108840000.00000001</v>
      </c>
      <c r="H218" s="84">
        <v>-1.2600480000000001</v>
      </c>
      <c r="I218" s="82">
        <v>-1371.4359900000002</v>
      </c>
      <c r="J218" s="83">
        <f t="shared" si="3"/>
        <v>5.3265239936923841E-3</v>
      </c>
      <c r="K218" s="83">
        <f>I218/'סכום נכסי הקרן'!$C$42</f>
        <v>-2.2115032608631226E-5</v>
      </c>
    </row>
    <row r="219" spans="2:11">
      <c r="B219" s="75" t="s">
        <v>2802</v>
      </c>
      <c r="C219" s="72" t="s">
        <v>2803</v>
      </c>
      <c r="D219" s="85" t="s">
        <v>506</v>
      </c>
      <c r="E219" s="85" t="s">
        <v>132</v>
      </c>
      <c r="F219" s="94">
        <v>45061</v>
      </c>
      <c r="G219" s="82">
        <v>33228025.525200006</v>
      </c>
      <c r="H219" s="84">
        <v>-1.2389239999999999</v>
      </c>
      <c r="I219" s="82">
        <v>-411.67006351100008</v>
      </c>
      <c r="J219" s="83">
        <f t="shared" si="3"/>
        <v>1.598886485964401E-3</v>
      </c>
      <c r="K219" s="83">
        <f>I219/'סכום נכסי הקרן'!$C$42</f>
        <v>-6.6383680645153942E-6</v>
      </c>
    </row>
    <row r="220" spans="2:11">
      <c r="B220" s="75" t="s">
        <v>2802</v>
      </c>
      <c r="C220" s="72" t="s">
        <v>2804</v>
      </c>
      <c r="D220" s="85" t="s">
        <v>506</v>
      </c>
      <c r="E220" s="85" t="s">
        <v>132</v>
      </c>
      <c r="F220" s="94">
        <v>45061</v>
      </c>
      <c r="G220" s="82">
        <v>90750000.000000015</v>
      </c>
      <c r="H220" s="84">
        <v>-1.2389239999999999</v>
      </c>
      <c r="I220" s="82">
        <v>-1124.3237500000002</v>
      </c>
      <c r="J220" s="83">
        <f t="shared" si="3"/>
        <v>4.3667640886784652E-3</v>
      </c>
      <c r="K220" s="83">
        <f>I220/'סכום נכסי הקרן'!$C$42</f>
        <v>-1.8130234713986576E-5</v>
      </c>
    </row>
    <row r="221" spans="2:11">
      <c r="B221" s="75" t="s">
        <v>2805</v>
      </c>
      <c r="C221" s="72" t="s">
        <v>2806</v>
      </c>
      <c r="D221" s="85" t="s">
        <v>506</v>
      </c>
      <c r="E221" s="85" t="s">
        <v>132</v>
      </c>
      <c r="F221" s="94">
        <v>45061</v>
      </c>
      <c r="G221" s="82">
        <v>54450000.000000007</v>
      </c>
      <c r="H221" s="84">
        <v>-1.2389239999999999</v>
      </c>
      <c r="I221" s="82">
        <v>-674.5942500000001</v>
      </c>
      <c r="J221" s="83">
        <f t="shared" si="3"/>
        <v>2.6200584532070788E-3</v>
      </c>
      <c r="K221" s="83">
        <f>I221/'סכום נכסי הקרן'!$C$42</f>
        <v>-1.0878140828391944E-5</v>
      </c>
    </row>
    <row r="222" spans="2:11">
      <c r="B222" s="75" t="s">
        <v>2805</v>
      </c>
      <c r="C222" s="72" t="s">
        <v>2807</v>
      </c>
      <c r="D222" s="85" t="s">
        <v>506</v>
      </c>
      <c r="E222" s="85" t="s">
        <v>132</v>
      </c>
      <c r="F222" s="94">
        <v>45061</v>
      </c>
      <c r="G222" s="82">
        <v>49842038.287800007</v>
      </c>
      <c r="H222" s="84">
        <v>-1.2389239999999999</v>
      </c>
      <c r="I222" s="82">
        <v>-617.50509526600013</v>
      </c>
      <c r="J222" s="83">
        <f t="shared" si="3"/>
        <v>2.3983297289446592E-3</v>
      </c>
      <c r="K222" s="83">
        <f>I222/'סכום נכסי הקרן'!$C$42</f>
        <v>-9.9575520967650283E-6</v>
      </c>
    </row>
    <row r="223" spans="2:11">
      <c r="B223" s="75" t="s">
        <v>2808</v>
      </c>
      <c r="C223" s="72" t="s">
        <v>2809</v>
      </c>
      <c r="D223" s="85" t="s">
        <v>506</v>
      </c>
      <c r="E223" s="85" t="s">
        <v>132</v>
      </c>
      <c r="F223" s="94">
        <v>45061</v>
      </c>
      <c r="G223" s="82">
        <v>28962418.732500006</v>
      </c>
      <c r="H223" s="84">
        <v>-1.2389239999999999</v>
      </c>
      <c r="I223" s="82">
        <v>-358.82242686900008</v>
      </c>
      <c r="J223" s="83">
        <f t="shared" si="3"/>
        <v>1.3936314054239305E-3</v>
      </c>
      <c r="K223" s="83">
        <f>I223/'סכום נכסי הקרן'!$C$42</f>
        <v>-5.7861757521152184E-6</v>
      </c>
    </row>
    <row r="224" spans="2:11">
      <c r="B224" s="75" t="s">
        <v>2810</v>
      </c>
      <c r="C224" s="72" t="s">
        <v>2811</v>
      </c>
      <c r="D224" s="85" t="s">
        <v>506</v>
      </c>
      <c r="E224" s="85" t="s">
        <v>132</v>
      </c>
      <c r="F224" s="94">
        <v>45062</v>
      </c>
      <c r="G224" s="82">
        <v>72626000.000000015</v>
      </c>
      <c r="H224" s="84">
        <v>-1.161095</v>
      </c>
      <c r="I224" s="82">
        <v>-843.25700000000006</v>
      </c>
      <c r="J224" s="83">
        <f t="shared" si="3"/>
        <v>3.2751281693789141E-3</v>
      </c>
      <c r="K224" s="83">
        <f>I224/'סכום נכסי הקרן'!$C$42</f>
        <v>-1.3597904815416534E-5</v>
      </c>
    </row>
    <row r="225" spans="2:11">
      <c r="B225" s="75" t="s">
        <v>2812</v>
      </c>
      <c r="C225" s="72" t="s">
        <v>2813</v>
      </c>
      <c r="D225" s="85" t="s">
        <v>506</v>
      </c>
      <c r="E225" s="85" t="s">
        <v>132</v>
      </c>
      <c r="F225" s="94">
        <v>45057</v>
      </c>
      <c r="G225" s="82">
        <v>78953518.791237012</v>
      </c>
      <c r="H225" s="84">
        <v>-1.8658619999999999</v>
      </c>
      <c r="I225" s="82">
        <v>-1473.1634818660002</v>
      </c>
      <c r="J225" s="83">
        <f t="shared" si="3"/>
        <v>5.7216236776684451E-3</v>
      </c>
      <c r="K225" s="83">
        <f>I225/'סכום נכסי הקרן'!$C$42</f>
        <v>-2.3755434943275266E-5</v>
      </c>
    </row>
    <row r="226" spans="2:11">
      <c r="B226" s="75" t="s">
        <v>2814</v>
      </c>
      <c r="C226" s="72" t="s">
        <v>2815</v>
      </c>
      <c r="D226" s="85" t="s">
        <v>506</v>
      </c>
      <c r="E226" s="85" t="s">
        <v>132</v>
      </c>
      <c r="F226" s="94">
        <v>45061</v>
      </c>
      <c r="G226" s="82">
        <v>66487173.718936004</v>
      </c>
      <c r="H226" s="84">
        <v>-1.1915340000000001</v>
      </c>
      <c r="I226" s="82">
        <v>-792.21745848500018</v>
      </c>
      <c r="J226" s="83">
        <f t="shared" si="3"/>
        <v>3.0768955544489924E-3</v>
      </c>
      <c r="K226" s="83">
        <f>I226/'סכום נכסי הקרן'!$C$42</f>
        <v>-1.2774868863929065E-5</v>
      </c>
    </row>
    <row r="227" spans="2:11">
      <c r="B227" s="75" t="s">
        <v>2816</v>
      </c>
      <c r="C227" s="72" t="s">
        <v>2817</v>
      </c>
      <c r="D227" s="85" t="s">
        <v>506</v>
      </c>
      <c r="E227" s="85" t="s">
        <v>132</v>
      </c>
      <c r="F227" s="94">
        <v>45057</v>
      </c>
      <c r="G227" s="82">
        <v>29072000.000000004</v>
      </c>
      <c r="H227" s="84">
        <v>-1.80139</v>
      </c>
      <c r="I227" s="82">
        <v>-523.70000000000005</v>
      </c>
      <c r="J227" s="83">
        <f t="shared" si="3"/>
        <v>2.033999862798337E-3</v>
      </c>
      <c r="K227" s="83">
        <f>I227/'סכום נכסי הקרן'!$C$42</f>
        <v>-8.4449020308561193E-6</v>
      </c>
    </row>
    <row r="228" spans="2:11">
      <c r="B228" s="75" t="s">
        <v>2816</v>
      </c>
      <c r="C228" s="72" t="s">
        <v>2818</v>
      </c>
      <c r="D228" s="85" t="s">
        <v>506</v>
      </c>
      <c r="E228" s="85" t="s">
        <v>132</v>
      </c>
      <c r="F228" s="94">
        <v>45057</v>
      </c>
      <c r="G228" s="82">
        <v>29106560.375690002</v>
      </c>
      <c r="H228" s="84">
        <v>-1.80139</v>
      </c>
      <c r="I228" s="82">
        <v>-524.32256703200017</v>
      </c>
      <c r="J228" s="83">
        <f t="shared" si="3"/>
        <v>2.0364178525972125E-3</v>
      </c>
      <c r="K228" s="83">
        <f>I228/'סכום נכסי הקרן'!$C$42</f>
        <v>-8.4549412089979595E-6</v>
      </c>
    </row>
    <row r="229" spans="2:11">
      <c r="B229" s="75" t="s">
        <v>2816</v>
      </c>
      <c r="C229" s="72" t="s">
        <v>2819</v>
      </c>
      <c r="D229" s="85" t="s">
        <v>506</v>
      </c>
      <c r="E229" s="85" t="s">
        <v>132</v>
      </c>
      <c r="F229" s="94">
        <v>45057</v>
      </c>
      <c r="G229" s="82">
        <v>9858073.302790001</v>
      </c>
      <c r="H229" s="84">
        <v>-1.80139</v>
      </c>
      <c r="I229" s="82">
        <v>-177.58231248900003</v>
      </c>
      <c r="J229" s="83">
        <f t="shared" si="3"/>
        <v>6.8971242932602144E-4</v>
      </c>
      <c r="K229" s="83">
        <f>I229/'סכום נכסי הקרן'!$C$42</f>
        <v>-2.863596011805389E-6</v>
      </c>
    </row>
    <row r="230" spans="2:11">
      <c r="B230" s="75" t="s">
        <v>2820</v>
      </c>
      <c r="C230" s="72" t="s">
        <v>2821</v>
      </c>
      <c r="D230" s="85" t="s">
        <v>506</v>
      </c>
      <c r="E230" s="85" t="s">
        <v>132</v>
      </c>
      <c r="F230" s="94">
        <v>45057</v>
      </c>
      <c r="G230" s="82">
        <v>14501155.935625002</v>
      </c>
      <c r="H230" s="84">
        <v>-1.7733840000000001</v>
      </c>
      <c r="I230" s="82">
        <v>-257.16114566700003</v>
      </c>
      <c r="J230" s="83">
        <f t="shared" si="3"/>
        <v>9.987888772269261E-4</v>
      </c>
      <c r="K230" s="83">
        <f>I230/'סכום נכסי הקרן'!$C$42</f>
        <v>-4.146841094711733E-6</v>
      </c>
    </row>
    <row r="231" spans="2:11">
      <c r="B231" s="75" t="s">
        <v>2820</v>
      </c>
      <c r="C231" s="72" t="s">
        <v>2822</v>
      </c>
      <c r="D231" s="85" t="s">
        <v>506</v>
      </c>
      <c r="E231" s="85" t="s">
        <v>132</v>
      </c>
      <c r="F231" s="94">
        <v>45057</v>
      </c>
      <c r="G231" s="82">
        <v>24955345.616550002</v>
      </c>
      <c r="H231" s="84">
        <v>-1.7733840000000001</v>
      </c>
      <c r="I231" s="82">
        <v>-442.55404864000008</v>
      </c>
      <c r="J231" s="83">
        <f t="shared" si="3"/>
        <v>1.7188368803028617E-3</v>
      </c>
      <c r="K231" s="83">
        <f>I231/'סכום נכסי הקרן'!$C$42</f>
        <v>-7.1363864504936692E-6</v>
      </c>
    </row>
    <row r="232" spans="2:11">
      <c r="B232" s="75" t="s">
        <v>2823</v>
      </c>
      <c r="C232" s="72" t="s">
        <v>2824</v>
      </c>
      <c r="D232" s="85" t="s">
        <v>506</v>
      </c>
      <c r="E232" s="85" t="s">
        <v>132</v>
      </c>
      <c r="F232" s="94">
        <v>45068</v>
      </c>
      <c r="G232" s="82">
        <v>103980606.73562501</v>
      </c>
      <c r="H232" s="84">
        <v>-1.527949</v>
      </c>
      <c r="I232" s="82">
        <v>-1588.7707509420002</v>
      </c>
      <c r="J232" s="83">
        <f t="shared" si="3"/>
        <v>6.1706310663243056E-3</v>
      </c>
      <c r="K232" s="83">
        <f>I232/'סכום נכסי הקרן'!$C$42</f>
        <v>-2.5619655033788234E-5</v>
      </c>
    </row>
    <row r="233" spans="2:11">
      <c r="B233" s="75" t="s">
        <v>2825</v>
      </c>
      <c r="C233" s="72" t="s">
        <v>2826</v>
      </c>
      <c r="D233" s="85" t="s">
        <v>506</v>
      </c>
      <c r="E233" s="85" t="s">
        <v>132</v>
      </c>
      <c r="F233" s="94">
        <v>45068</v>
      </c>
      <c r="G233" s="82">
        <v>926468.36208000022</v>
      </c>
      <c r="H233" s="84">
        <v>-1.5000260000000001</v>
      </c>
      <c r="I233" s="82">
        <v>-13.897267495000001</v>
      </c>
      <c r="J233" s="83">
        <f t="shared" si="3"/>
        <v>5.3975635245563851E-5</v>
      </c>
      <c r="K233" s="83">
        <f>I233/'סכום נכסי הקרן'!$C$42</f>
        <v>-2.2409979471429491E-7</v>
      </c>
    </row>
    <row r="234" spans="2:11">
      <c r="B234" s="75" t="s">
        <v>2827</v>
      </c>
      <c r="C234" s="72" t="s">
        <v>2828</v>
      </c>
      <c r="D234" s="85" t="s">
        <v>506</v>
      </c>
      <c r="E234" s="85" t="s">
        <v>132</v>
      </c>
      <c r="F234" s="94">
        <v>45068</v>
      </c>
      <c r="G234" s="82">
        <v>33282947.881440006</v>
      </c>
      <c r="H234" s="84">
        <v>-1.5000260000000001</v>
      </c>
      <c r="I234" s="82">
        <v>-499.25291426100006</v>
      </c>
      <c r="J234" s="83">
        <f t="shared" si="3"/>
        <v>1.9390497596115026E-3</v>
      </c>
      <c r="K234" s="83">
        <f>I234/'סכום נכסי הקרן'!$C$42</f>
        <v>-8.0506815916623159E-6</v>
      </c>
    </row>
    <row r="235" spans="2:11">
      <c r="B235" s="75" t="s">
        <v>2829</v>
      </c>
      <c r="C235" s="72" t="s">
        <v>2830</v>
      </c>
      <c r="D235" s="85" t="s">
        <v>506</v>
      </c>
      <c r="E235" s="85" t="s">
        <v>132</v>
      </c>
      <c r="F235" s="94">
        <v>45068</v>
      </c>
      <c r="G235" s="82">
        <v>91528106.673960015</v>
      </c>
      <c r="H235" s="84">
        <v>-1.5000260000000001</v>
      </c>
      <c r="I235" s="82">
        <v>-1372.9455142190002</v>
      </c>
      <c r="J235" s="83">
        <f t="shared" si="3"/>
        <v>5.3323868389364868E-3</v>
      </c>
      <c r="K235" s="83">
        <f>I235/'סכום נכסי הקרן'!$C$42</f>
        <v>-2.2139374377091529E-5</v>
      </c>
    </row>
    <row r="236" spans="2:11">
      <c r="B236" s="75" t="s">
        <v>2831</v>
      </c>
      <c r="C236" s="72" t="s">
        <v>2832</v>
      </c>
      <c r="D236" s="85" t="s">
        <v>506</v>
      </c>
      <c r="E236" s="85" t="s">
        <v>132</v>
      </c>
      <c r="F236" s="94">
        <v>45057</v>
      </c>
      <c r="G236" s="82">
        <v>83651000.000000015</v>
      </c>
      <c r="H236" s="84">
        <v>-1.7174179999999999</v>
      </c>
      <c r="I236" s="82">
        <v>-1436.6375000000003</v>
      </c>
      <c r="J236" s="83">
        <f t="shared" si="3"/>
        <v>5.5797603167671303E-3</v>
      </c>
      <c r="K236" s="83">
        <f>I236/'סכום נכסי הקרן'!$C$42</f>
        <v>-2.3166436779366163E-5</v>
      </c>
    </row>
    <row r="237" spans="2:11">
      <c r="B237" s="75" t="s">
        <v>2833</v>
      </c>
      <c r="C237" s="72" t="s">
        <v>2834</v>
      </c>
      <c r="D237" s="85" t="s">
        <v>506</v>
      </c>
      <c r="E237" s="85" t="s">
        <v>132</v>
      </c>
      <c r="F237" s="94">
        <v>45068</v>
      </c>
      <c r="G237" s="82">
        <v>29146607.927115008</v>
      </c>
      <c r="H237" s="84">
        <v>-1.4163490000000001</v>
      </c>
      <c r="I237" s="82">
        <v>-412.81776912400011</v>
      </c>
      <c r="J237" s="83">
        <f t="shared" si="3"/>
        <v>1.603344062934756E-3</v>
      </c>
      <c r="K237" s="83">
        <f>I237/'סכום נכסי הקרן'!$C$42</f>
        <v>-6.6568753424646953E-6</v>
      </c>
    </row>
    <row r="238" spans="2:11">
      <c r="B238" s="75" t="s">
        <v>2835</v>
      </c>
      <c r="C238" s="72" t="s">
        <v>2836</v>
      </c>
      <c r="D238" s="85" t="s">
        <v>506</v>
      </c>
      <c r="E238" s="85" t="s">
        <v>132</v>
      </c>
      <c r="F238" s="94">
        <v>45105</v>
      </c>
      <c r="G238" s="82">
        <v>16277038.900220001</v>
      </c>
      <c r="H238" s="84">
        <v>-1.135599</v>
      </c>
      <c r="I238" s="82">
        <v>-184.84194141200001</v>
      </c>
      <c r="J238" s="83">
        <f t="shared" si="3"/>
        <v>7.1790812196178395E-4</v>
      </c>
      <c r="K238" s="83">
        <f>I238/'סכום נכסי הקרן'!$C$42</f>
        <v>-2.9806608486110114E-6</v>
      </c>
    </row>
    <row r="239" spans="2:11">
      <c r="B239" s="75" t="s">
        <v>2837</v>
      </c>
      <c r="C239" s="72" t="s">
        <v>2838</v>
      </c>
      <c r="D239" s="85" t="s">
        <v>506</v>
      </c>
      <c r="E239" s="85" t="s">
        <v>132</v>
      </c>
      <c r="F239" s="94">
        <v>45106</v>
      </c>
      <c r="G239" s="82">
        <v>9890626.1040100027</v>
      </c>
      <c r="H239" s="84">
        <v>-0.74632900000000002</v>
      </c>
      <c r="I239" s="82">
        <v>-73.816642686000023</v>
      </c>
      <c r="J239" s="83">
        <f t="shared" si="3"/>
        <v>2.866966604841663E-4</v>
      </c>
      <c r="K239" s="83">
        <f>I239/'סכום נכסי הקרן'!$C$42</f>
        <v>-1.1903271257017034E-6</v>
      </c>
    </row>
    <row r="240" spans="2:11">
      <c r="B240" s="75" t="s">
        <v>2837</v>
      </c>
      <c r="C240" s="72" t="s">
        <v>2839</v>
      </c>
      <c r="D240" s="85" t="s">
        <v>506</v>
      </c>
      <c r="E240" s="85" t="s">
        <v>132</v>
      </c>
      <c r="F240" s="94">
        <v>45106</v>
      </c>
      <c r="G240" s="82">
        <v>113026000.00000001</v>
      </c>
      <c r="H240" s="84">
        <v>-0.74632900000000002</v>
      </c>
      <c r="I240" s="82">
        <v>-843.54618000000016</v>
      </c>
      <c r="J240" s="83">
        <f t="shared" si="3"/>
        <v>3.2762513163720861E-3</v>
      </c>
      <c r="K240" s="83">
        <f>I240/'סכום נכסי הקרן'!$C$42</f>
        <v>-1.3602567975182209E-5</v>
      </c>
    </row>
    <row r="241" spans="2:11">
      <c r="B241" s="75" t="s">
        <v>2840</v>
      </c>
      <c r="C241" s="72" t="s">
        <v>2841</v>
      </c>
      <c r="D241" s="85" t="s">
        <v>506</v>
      </c>
      <c r="E241" s="85" t="s">
        <v>132</v>
      </c>
      <c r="F241" s="94">
        <v>45069</v>
      </c>
      <c r="G241" s="82">
        <v>104369640.09232502</v>
      </c>
      <c r="H241" s="84">
        <v>-1.126401</v>
      </c>
      <c r="I241" s="82">
        <v>-1175.6206741020003</v>
      </c>
      <c r="J241" s="83">
        <f t="shared" si="3"/>
        <v>4.5659963525422126E-3</v>
      </c>
      <c r="K241" s="83">
        <f>I241/'סכום נכסי הקרן'!$C$42</f>
        <v>-1.8957421077411537E-5</v>
      </c>
    </row>
    <row r="242" spans="2:11">
      <c r="B242" s="75" t="s">
        <v>2842</v>
      </c>
      <c r="C242" s="72" t="s">
        <v>2843</v>
      </c>
      <c r="D242" s="85" t="s">
        <v>506</v>
      </c>
      <c r="E242" s="85" t="s">
        <v>132</v>
      </c>
      <c r="F242" s="94">
        <v>45106</v>
      </c>
      <c r="G242" s="82">
        <v>79329622.50990501</v>
      </c>
      <c r="H242" s="84">
        <v>-0.66350100000000001</v>
      </c>
      <c r="I242" s="82">
        <v>-526.35317698300014</v>
      </c>
      <c r="J242" s="83">
        <f t="shared" si="3"/>
        <v>2.0443045441414761E-3</v>
      </c>
      <c r="K242" s="83">
        <f>I242/'סכום נכסי הקרן'!$C$42</f>
        <v>-8.4876857232218981E-6</v>
      </c>
    </row>
    <row r="243" spans="2:11">
      <c r="B243" s="75" t="s">
        <v>2844</v>
      </c>
      <c r="C243" s="72" t="s">
        <v>2845</v>
      </c>
      <c r="D243" s="85" t="s">
        <v>506</v>
      </c>
      <c r="E243" s="85" t="s">
        <v>132</v>
      </c>
      <c r="F243" s="94">
        <v>45069</v>
      </c>
      <c r="G243" s="82">
        <v>697450.27521600004</v>
      </c>
      <c r="H243" s="84">
        <v>-1.098692</v>
      </c>
      <c r="I243" s="82">
        <v>-7.6628310980000007</v>
      </c>
      <c r="J243" s="83">
        <f t="shared" si="3"/>
        <v>2.9761690666371644E-5</v>
      </c>
      <c r="K243" s="83">
        <f>I243/'סכום נכסי הקרן'!$C$42</f>
        <v>-1.2356665629483984E-7</v>
      </c>
    </row>
    <row r="244" spans="2:11">
      <c r="B244" s="75" t="s">
        <v>2844</v>
      </c>
      <c r="C244" s="72" t="s">
        <v>2846</v>
      </c>
      <c r="D244" s="85" t="s">
        <v>506</v>
      </c>
      <c r="E244" s="85" t="s">
        <v>132</v>
      </c>
      <c r="F244" s="94">
        <v>45069</v>
      </c>
      <c r="G244" s="82">
        <v>145984000.00000003</v>
      </c>
      <c r="H244" s="84">
        <v>-1.098692</v>
      </c>
      <c r="I244" s="82">
        <v>-1603.9146800000003</v>
      </c>
      <c r="J244" s="83">
        <f t="shared" si="3"/>
        <v>6.2294486138251646E-3</v>
      </c>
      <c r="K244" s="83">
        <f>I244/'סכום נכסי הקרן'!$C$42</f>
        <v>-2.5863857816406235E-5</v>
      </c>
    </row>
    <row r="245" spans="2:11">
      <c r="B245" s="75" t="s">
        <v>2847</v>
      </c>
      <c r="C245" s="72" t="s">
        <v>2848</v>
      </c>
      <c r="D245" s="85" t="s">
        <v>506</v>
      </c>
      <c r="E245" s="85" t="s">
        <v>132</v>
      </c>
      <c r="F245" s="94">
        <v>45061</v>
      </c>
      <c r="G245" s="82">
        <v>16705550.023000002</v>
      </c>
      <c r="H245" s="84">
        <v>-1.355137</v>
      </c>
      <c r="I245" s="82">
        <v>-226.38308712700007</v>
      </c>
      <c r="J245" s="83">
        <f t="shared" si="3"/>
        <v>8.7924989145728865E-4</v>
      </c>
      <c r="K245" s="83">
        <f>I245/'סכום נכסי הקרן'!$C$42</f>
        <v>-3.6505308234299803E-6</v>
      </c>
    </row>
    <row r="246" spans="2:11">
      <c r="B246" s="75" t="s">
        <v>2847</v>
      </c>
      <c r="C246" s="72" t="s">
        <v>2849</v>
      </c>
      <c r="D246" s="85" t="s">
        <v>506</v>
      </c>
      <c r="E246" s="85" t="s">
        <v>132</v>
      </c>
      <c r="F246" s="94">
        <v>45061</v>
      </c>
      <c r="G246" s="82">
        <v>5824398.2575000012</v>
      </c>
      <c r="H246" s="84">
        <v>-1.355137</v>
      </c>
      <c r="I246" s="82">
        <v>-78.928575017000014</v>
      </c>
      <c r="J246" s="83">
        <f t="shared" si="3"/>
        <v>3.0655090845034614E-4</v>
      </c>
      <c r="K246" s="83">
        <f>I246/'סכום נכסי הקרן'!$C$42</f>
        <v>-1.2727593726439622E-6</v>
      </c>
    </row>
    <row r="247" spans="2:11">
      <c r="B247" s="75" t="s">
        <v>2850</v>
      </c>
      <c r="C247" s="72" t="s">
        <v>2851</v>
      </c>
      <c r="D247" s="85" t="s">
        <v>506</v>
      </c>
      <c r="E247" s="85" t="s">
        <v>132</v>
      </c>
      <c r="F247" s="94">
        <v>45061</v>
      </c>
      <c r="G247" s="82">
        <v>101068577.63915001</v>
      </c>
      <c r="H247" s="84">
        <v>-1.355137</v>
      </c>
      <c r="I247" s="82">
        <v>-1369.6176771170003</v>
      </c>
      <c r="J247" s="83">
        <f t="shared" si="3"/>
        <v>5.3194618433113523E-3</v>
      </c>
      <c r="K247" s="83">
        <f>I247/'סכום נכסי הקרן'!$C$42</f>
        <v>-2.208571148172961E-5</v>
      </c>
    </row>
    <row r="248" spans="2:11">
      <c r="B248" s="75" t="s">
        <v>2852</v>
      </c>
      <c r="C248" s="72" t="s">
        <v>2853</v>
      </c>
      <c r="D248" s="85" t="s">
        <v>506</v>
      </c>
      <c r="E248" s="85" t="s">
        <v>132</v>
      </c>
      <c r="F248" s="94">
        <v>45069</v>
      </c>
      <c r="G248" s="82">
        <v>73000000.000000015</v>
      </c>
      <c r="H248" s="84">
        <v>-1.0876129999999999</v>
      </c>
      <c r="I248" s="82">
        <v>-793.95734000000016</v>
      </c>
      <c r="J248" s="83">
        <f t="shared" si="3"/>
        <v>3.0836530850252676E-3</v>
      </c>
      <c r="K248" s="83">
        <f>I248/'סכום נכסי הקרן'!$C$42</f>
        <v>-1.2802925249148603E-5</v>
      </c>
    </row>
    <row r="249" spans="2:11">
      <c r="B249" s="75" t="s">
        <v>2854</v>
      </c>
      <c r="C249" s="72" t="s">
        <v>2855</v>
      </c>
      <c r="D249" s="85" t="s">
        <v>506</v>
      </c>
      <c r="E249" s="85" t="s">
        <v>132</v>
      </c>
      <c r="F249" s="94">
        <v>45061</v>
      </c>
      <c r="G249" s="82">
        <v>20388744.924905002</v>
      </c>
      <c r="H249" s="84">
        <v>-1.338479</v>
      </c>
      <c r="I249" s="82">
        <v>-272.89898890400008</v>
      </c>
      <c r="J249" s="83">
        <f t="shared" si="3"/>
        <v>1.0599131296325013E-3</v>
      </c>
      <c r="K249" s="83">
        <f>I249/'סכום נכסי הקרן'!$C$42</f>
        <v>-4.4006210151116512E-6</v>
      </c>
    </row>
    <row r="250" spans="2:11">
      <c r="B250" s="75" t="s">
        <v>2854</v>
      </c>
      <c r="C250" s="72" t="s">
        <v>2856</v>
      </c>
      <c r="D250" s="85" t="s">
        <v>506</v>
      </c>
      <c r="E250" s="85" t="s">
        <v>132</v>
      </c>
      <c r="F250" s="94">
        <v>45061</v>
      </c>
      <c r="G250" s="82">
        <v>23314949.887090005</v>
      </c>
      <c r="H250" s="84">
        <v>-1.338479</v>
      </c>
      <c r="I250" s="82">
        <v>-312.06561629800001</v>
      </c>
      <c r="J250" s="83">
        <f t="shared" si="3"/>
        <v>1.212032500924595E-3</v>
      </c>
      <c r="K250" s="83">
        <f>I250/'סכום נכסי הקרן'!$C$42</f>
        <v>-5.0322007959429953E-6</v>
      </c>
    </row>
    <row r="251" spans="2:11">
      <c r="B251" s="75" t="s">
        <v>2857</v>
      </c>
      <c r="C251" s="72" t="s">
        <v>2858</v>
      </c>
      <c r="D251" s="85" t="s">
        <v>506</v>
      </c>
      <c r="E251" s="85" t="s">
        <v>132</v>
      </c>
      <c r="F251" s="94">
        <v>45062</v>
      </c>
      <c r="G251" s="82">
        <v>117983400.00000001</v>
      </c>
      <c r="H251" s="84">
        <v>-1.122417</v>
      </c>
      <c r="I251" s="82">
        <v>-1324.2656200000004</v>
      </c>
      <c r="J251" s="83">
        <f t="shared" si="3"/>
        <v>5.143318864595293E-3</v>
      </c>
      <c r="K251" s="83">
        <f>I251/'סכום נכסי הקרן'!$C$42</f>
        <v>-2.135438881751182E-5</v>
      </c>
    </row>
    <row r="252" spans="2:11">
      <c r="B252" s="75" t="s">
        <v>2857</v>
      </c>
      <c r="C252" s="72" t="s">
        <v>2859</v>
      </c>
      <c r="D252" s="85" t="s">
        <v>506</v>
      </c>
      <c r="E252" s="85" t="s">
        <v>132</v>
      </c>
      <c r="F252" s="94">
        <v>45062</v>
      </c>
      <c r="G252" s="82">
        <v>15161694.722752001</v>
      </c>
      <c r="H252" s="84">
        <v>-1.122417</v>
      </c>
      <c r="I252" s="82">
        <v>-170.17742443500003</v>
      </c>
      <c r="J252" s="83">
        <f t="shared" si="3"/>
        <v>6.6095256435395151E-4</v>
      </c>
      <c r="K252" s="83">
        <f>I252/'סכום נכסי הקרן'!$C$42</f>
        <v>-2.7441888050735066E-6</v>
      </c>
    </row>
    <row r="253" spans="2:11">
      <c r="B253" s="75" t="s">
        <v>2857</v>
      </c>
      <c r="C253" s="72" t="s">
        <v>2860</v>
      </c>
      <c r="D253" s="85" t="s">
        <v>506</v>
      </c>
      <c r="E253" s="85" t="s">
        <v>132</v>
      </c>
      <c r="F253" s="94">
        <v>45062</v>
      </c>
      <c r="G253" s="82">
        <v>16743995.672368001</v>
      </c>
      <c r="H253" s="84">
        <v>-1.122417</v>
      </c>
      <c r="I253" s="82">
        <v>-187.93743775900003</v>
      </c>
      <c r="J253" s="83">
        <f t="shared" si="3"/>
        <v>7.299307286929101E-4</v>
      </c>
      <c r="K253" s="83">
        <f>I253/'סכום נכסי הקרן'!$C$42</f>
        <v>-3.0305771430301218E-6</v>
      </c>
    </row>
    <row r="254" spans="2:11">
      <c r="B254" s="75" t="s">
        <v>2861</v>
      </c>
      <c r="C254" s="72" t="s">
        <v>2862</v>
      </c>
      <c r="D254" s="85" t="s">
        <v>506</v>
      </c>
      <c r="E254" s="85" t="s">
        <v>132</v>
      </c>
      <c r="F254" s="94">
        <v>45106</v>
      </c>
      <c r="G254" s="82">
        <v>14612856.724125002</v>
      </c>
      <c r="H254" s="84">
        <v>-0.27876499999999999</v>
      </c>
      <c r="I254" s="82">
        <v>-40.735549395000007</v>
      </c>
      <c r="J254" s="83">
        <f t="shared" si="3"/>
        <v>1.5821291174421403E-4</v>
      </c>
      <c r="K254" s="83">
        <f>I254/'סכום נכסי הקרן'!$C$42</f>
        <v>-6.5687936569386156E-7</v>
      </c>
    </row>
    <row r="255" spans="2:11">
      <c r="B255" s="75" t="s">
        <v>2863</v>
      </c>
      <c r="C255" s="72" t="s">
        <v>2864</v>
      </c>
      <c r="D255" s="85" t="s">
        <v>506</v>
      </c>
      <c r="E255" s="85" t="s">
        <v>132</v>
      </c>
      <c r="F255" s="94">
        <v>45085</v>
      </c>
      <c r="G255" s="82">
        <v>117219200.00000001</v>
      </c>
      <c r="H255" s="84">
        <v>-0.99267000000000005</v>
      </c>
      <c r="I255" s="82">
        <v>-1163.6000000000001</v>
      </c>
      <c r="J255" s="83">
        <f t="shared" si="3"/>
        <v>4.5193092235099198E-3</v>
      </c>
      <c r="K255" s="83">
        <f>I255/'סכום נכסי הקרן'!$C$42</f>
        <v>-1.8763582209479056E-5</v>
      </c>
    </row>
    <row r="256" spans="2:11">
      <c r="B256" s="75" t="s">
        <v>2863</v>
      </c>
      <c r="C256" s="72" t="s">
        <v>2865</v>
      </c>
      <c r="D256" s="85" t="s">
        <v>506</v>
      </c>
      <c r="E256" s="85" t="s">
        <v>132</v>
      </c>
      <c r="F256" s="94">
        <v>45085</v>
      </c>
      <c r="G256" s="82">
        <v>58679274.249967009</v>
      </c>
      <c r="H256" s="84">
        <v>-0.99267000000000005</v>
      </c>
      <c r="I256" s="82">
        <v>-582.49163547700016</v>
      </c>
      <c r="J256" s="83">
        <f t="shared" si="3"/>
        <v>2.262340856676336E-3</v>
      </c>
      <c r="K256" s="83">
        <f>I256/'סכום נכסי הקרן'!$C$42</f>
        <v>-9.392944043147643E-6</v>
      </c>
    </row>
    <row r="257" spans="2:11">
      <c r="B257" s="75" t="s">
        <v>2866</v>
      </c>
      <c r="C257" s="72" t="s">
        <v>2867</v>
      </c>
      <c r="D257" s="85" t="s">
        <v>506</v>
      </c>
      <c r="E257" s="85" t="s">
        <v>132</v>
      </c>
      <c r="F257" s="94">
        <v>45085</v>
      </c>
      <c r="G257" s="82">
        <v>16370867.562560003</v>
      </c>
      <c r="H257" s="84">
        <v>-0.96786300000000003</v>
      </c>
      <c r="I257" s="82">
        <v>-158.44756848700004</v>
      </c>
      <c r="J257" s="83">
        <f t="shared" si="3"/>
        <v>6.153949447456333E-4</v>
      </c>
      <c r="K257" s="83">
        <f>I257/'סכום נכסי הקרן'!$C$42</f>
        <v>-2.5550395128892125E-6</v>
      </c>
    </row>
    <row r="258" spans="2:11">
      <c r="B258" s="75" t="s">
        <v>2866</v>
      </c>
      <c r="C258" s="72" t="s">
        <v>2868</v>
      </c>
      <c r="D258" s="85" t="s">
        <v>506</v>
      </c>
      <c r="E258" s="85" t="s">
        <v>132</v>
      </c>
      <c r="F258" s="94">
        <v>45085</v>
      </c>
      <c r="G258" s="82">
        <v>41924065.263200007</v>
      </c>
      <c r="H258" s="84">
        <v>-0.96786300000000003</v>
      </c>
      <c r="I258" s="82">
        <v>-405.76751211700008</v>
      </c>
      <c r="J258" s="83">
        <f t="shared" si="3"/>
        <v>1.5759615504563694E-3</v>
      </c>
      <c r="K258" s="83">
        <f>I258/'סכום נכסי הקרן'!$C$42</f>
        <v>-6.5431867235674796E-6</v>
      </c>
    </row>
    <row r="259" spans="2:11">
      <c r="B259" s="75" t="s">
        <v>2869</v>
      </c>
      <c r="C259" s="72" t="s">
        <v>2870</v>
      </c>
      <c r="D259" s="85" t="s">
        <v>506</v>
      </c>
      <c r="E259" s="85" t="s">
        <v>132</v>
      </c>
      <c r="F259" s="94">
        <v>45084</v>
      </c>
      <c r="G259" s="82">
        <v>56204191.034448005</v>
      </c>
      <c r="H259" s="84">
        <v>-0.86389099999999996</v>
      </c>
      <c r="I259" s="82">
        <v>-485.54276115300007</v>
      </c>
      <c r="J259" s="83">
        <f t="shared" si="3"/>
        <v>1.8858008584455371E-3</v>
      </c>
      <c r="K259" s="83">
        <f>I259/'סכום נכסי הקרן'!$C$42</f>
        <v>-7.8295991020211147E-6</v>
      </c>
    </row>
    <row r="260" spans="2:11">
      <c r="B260" s="75" t="s">
        <v>2871</v>
      </c>
      <c r="C260" s="72" t="s">
        <v>2872</v>
      </c>
      <c r="D260" s="85" t="s">
        <v>506</v>
      </c>
      <c r="E260" s="85" t="s">
        <v>132</v>
      </c>
      <c r="F260" s="94">
        <v>45084</v>
      </c>
      <c r="G260" s="82">
        <v>124088010.88922602</v>
      </c>
      <c r="H260" s="84">
        <v>-0.83089299999999999</v>
      </c>
      <c r="I260" s="82">
        <v>-1031.0381823110001</v>
      </c>
      <c r="J260" s="83">
        <f t="shared" si="3"/>
        <v>4.0044520171098356E-3</v>
      </c>
      <c r="K260" s="83">
        <f>I260/'סכום נכסי הקרן'!$C$42</f>
        <v>-1.6625962267879258E-5</v>
      </c>
    </row>
    <row r="261" spans="2:11">
      <c r="B261" s="75" t="s">
        <v>2873</v>
      </c>
      <c r="C261" s="72" t="s">
        <v>2874</v>
      </c>
      <c r="D261" s="85" t="s">
        <v>506</v>
      </c>
      <c r="E261" s="85" t="s">
        <v>132</v>
      </c>
      <c r="F261" s="94">
        <v>45084</v>
      </c>
      <c r="G261" s="82">
        <v>128450000.00000001</v>
      </c>
      <c r="H261" s="84">
        <v>-0.77594399999999997</v>
      </c>
      <c r="I261" s="82">
        <v>-996.70000000000016</v>
      </c>
      <c r="J261" s="83">
        <f t="shared" si="3"/>
        <v>3.8710858568858173E-3</v>
      </c>
      <c r="K261" s="83">
        <f>I261/'סכום נכסי הקרן'!$C$42</f>
        <v>-1.6072243372454257E-5</v>
      </c>
    </row>
    <row r="262" spans="2:11">
      <c r="B262" s="75" t="s">
        <v>2873</v>
      </c>
      <c r="C262" s="72" t="s">
        <v>2875</v>
      </c>
      <c r="D262" s="85" t="s">
        <v>506</v>
      </c>
      <c r="E262" s="85" t="s">
        <v>132</v>
      </c>
      <c r="F262" s="94">
        <v>45084</v>
      </c>
      <c r="G262" s="82">
        <v>29394902.745950002</v>
      </c>
      <c r="H262" s="84">
        <v>-0.77594399999999997</v>
      </c>
      <c r="I262" s="82">
        <v>-228.08796860200005</v>
      </c>
      <c r="J262" s="83">
        <f t="shared" si="3"/>
        <v>8.8587148528245071E-4</v>
      </c>
      <c r="K262" s="83">
        <f>I262/'סכום נכסי הקרן'!$C$42</f>
        <v>-3.678022816996137E-6</v>
      </c>
    </row>
    <row r="263" spans="2:11">
      <c r="B263" s="75" t="s">
        <v>2876</v>
      </c>
      <c r="C263" s="72" t="s">
        <v>2877</v>
      </c>
      <c r="D263" s="85" t="s">
        <v>506</v>
      </c>
      <c r="E263" s="85" t="s">
        <v>132</v>
      </c>
      <c r="F263" s="94">
        <v>45076</v>
      </c>
      <c r="G263" s="82">
        <v>34897446.056823999</v>
      </c>
      <c r="H263" s="84">
        <v>3.4951999999999997E-2</v>
      </c>
      <c r="I263" s="82">
        <v>12.197403864000002</v>
      </c>
      <c r="J263" s="83">
        <f t="shared" si="3"/>
        <v>-4.7373530238441677E-5</v>
      </c>
      <c r="K263" s="83">
        <f>I263/'סכום נכסי הקרן'!$C$42</f>
        <v>1.9668871617770841E-7</v>
      </c>
    </row>
    <row r="264" spans="2:11">
      <c r="B264" s="75" t="s">
        <v>2876</v>
      </c>
      <c r="C264" s="72" t="s">
        <v>2878</v>
      </c>
      <c r="D264" s="85" t="s">
        <v>506</v>
      </c>
      <c r="E264" s="85" t="s">
        <v>132</v>
      </c>
      <c r="F264" s="94">
        <v>45076</v>
      </c>
      <c r="G264" s="82">
        <v>110760000.00000001</v>
      </c>
      <c r="H264" s="84">
        <v>3.4951999999999997E-2</v>
      </c>
      <c r="I264" s="82">
        <v>38.712990000000005</v>
      </c>
      <c r="J264" s="83">
        <f t="shared" si="3"/>
        <v>-1.5035748777642428E-4</v>
      </c>
      <c r="K264" s="83">
        <f>I264/'סכום נכסי הקרן'!$C$42</f>
        <v>6.2426467036760103E-7</v>
      </c>
    </row>
    <row r="265" spans="2:11">
      <c r="B265" s="75" t="s">
        <v>2876</v>
      </c>
      <c r="C265" s="72" t="s">
        <v>2879</v>
      </c>
      <c r="D265" s="85" t="s">
        <v>506</v>
      </c>
      <c r="E265" s="85" t="s">
        <v>132</v>
      </c>
      <c r="F265" s="94">
        <v>45076</v>
      </c>
      <c r="G265" s="82">
        <v>8448889.1349199992</v>
      </c>
      <c r="H265" s="84">
        <v>3.4951999999999997E-2</v>
      </c>
      <c r="I265" s="82">
        <v>2.9530675390000005</v>
      </c>
      <c r="J265" s="83">
        <f t="shared" si="3"/>
        <v>-1.1469427094061912E-5</v>
      </c>
      <c r="K265" s="83">
        <f>I265/'סכום נכסי הקרן'!$C$42</f>
        <v>4.761956474576358E-8</v>
      </c>
    </row>
    <row r="266" spans="2:11">
      <c r="B266" s="75" t="s">
        <v>2880</v>
      </c>
      <c r="C266" s="72" t="s">
        <v>2881</v>
      </c>
      <c r="D266" s="85" t="s">
        <v>506</v>
      </c>
      <c r="E266" s="85" t="s">
        <v>132</v>
      </c>
      <c r="F266" s="94">
        <v>45076</v>
      </c>
      <c r="G266" s="82">
        <v>21127943.916075002</v>
      </c>
      <c r="H266" s="84">
        <v>6.2021E-2</v>
      </c>
      <c r="I266" s="82">
        <v>13.103748766000002</v>
      </c>
      <c r="J266" s="83">
        <f t="shared" si="3"/>
        <v>-5.0893685683001489E-5</v>
      </c>
      <c r="K266" s="83">
        <f>I266/'סכום נכסי הקרן'!$C$42</f>
        <v>2.1130394226813402E-7</v>
      </c>
    </row>
    <row r="267" spans="2:11">
      <c r="B267" s="75" t="s">
        <v>2880</v>
      </c>
      <c r="C267" s="72" t="s">
        <v>2882</v>
      </c>
      <c r="D267" s="85" t="s">
        <v>506</v>
      </c>
      <c r="E267" s="85" t="s">
        <v>132</v>
      </c>
      <c r="F267" s="94">
        <v>45076</v>
      </c>
      <c r="G267" s="82">
        <v>55395000.000000007</v>
      </c>
      <c r="H267" s="84">
        <v>6.2021E-2</v>
      </c>
      <c r="I267" s="82">
        <v>34.356500000000004</v>
      </c>
      <c r="J267" s="83">
        <f t="shared" si="3"/>
        <v>-1.3343730434644085E-4</v>
      </c>
      <c r="K267" s="83">
        <f>I267/'סכום נכסי הקרן'!$C$42</f>
        <v>5.5401427653830111E-7</v>
      </c>
    </row>
    <row r="268" spans="2:11">
      <c r="B268" s="75" t="s">
        <v>2883</v>
      </c>
      <c r="C268" s="72" t="s">
        <v>2884</v>
      </c>
      <c r="D268" s="85" t="s">
        <v>506</v>
      </c>
      <c r="E268" s="85" t="s">
        <v>132</v>
      </c>
      <c r="F268" s="94">
        <v>45070</v>
      </c>
      <c r="G268" s="82">
        <v>77700000.000000015</v>
      </c>
      <c r="H268" s="84">
        <v>0.28299299999999999</v>
      </c>
      <c r="I268" s="82">
        <v>219.88575000000003</v>
      </c>
      <c r="J268" s="83">
        <f t="shared" ref="J268:J331" si="4">IFERROR(I268/$I$11,0)</f>
        <v>-8.5401486601357547E-4</v>
      </c>
      <c r="K268" s="83">
        <f>I268/'סכום נכסי הקרן'!$C$42</f>
        <v>3.5457582904932617E-6</v>
      </c>
    </row>
    <row r="269" spans="2:11">
      <c r="B269" s="75" t="s">
        <v>2883</v>
      </c>
      <c r="C269" s="72" t="s">
        <v>2885</v>
      </c>
      <c r="D269" s="85" t="s">
        <v>506</v>
      </c>
      <c r="E269" s="85" t="s">
        <v>132</v>
      </c>
      <c r="F269" s="94">
        <v>45070</v>
      </c>
      <c r="G269" s="82">
        <v>37808717.28800001</v>
      </c>
      <c r="H269" s="84">
        <v>0.28299299999999999</v>
      </c>
      <c r="I269" s="82">
        <v>106.99611528200001</v>
      </c>
      <c r="J269" s="83">
        <f t="shared" si="4"/>
        <v>-4.1556250487596532E-4</v>
      </c>
      <c r="K269" s="83">
        <f>I269/'סכום נכסי הקרן'!$C$42</f>
        <v>1.7253612969995747E-6</v>
      </c>
    </row>
    <row r="270" spans="2:11">
      <c r="B270" s="75" t="s">
        <v>2883</v>
      </c>
      <c r="C270" s="72" t="s">
        <v>2886</v>
      </c>
      <c r="D270" s="85" t="s">
        <v>506</v>
      </c>
      <c r="E270" s="85" t="s">
        <v>132</v>
      </c>
      <c r="F270" s="94">
        <v>45070</v>
      </c>
      <c r="G270" s="82">
        <v>18627832.491400003</v>
      </c>
      <c r="H270" s="84">
        <v>0.28299299999999999</v>
      </c>
      <c r="I270" s="82">
        <v>52.71550731300001</v>
      </c>
      <c r="J270" s="83">
        <f t="shared" si="4"/>
        <v>-2.0474190307807284E-4</v>
      </c>
      <c r="K270" s="83">
        <f>I270/'סכום נכסי הקרן'!$C$42</f>
        <v>8.5006166653649869E-7</v>
      </c>
    </row>
    <row r="271" spans="2:11">
      <c r="B271" s="75" t="s">
        <v>2887</v>
      </c>
      <c r="C271" s="72" t="s">
        <v>2888</v>
      </c>
      <c r="D271" s="85" t="s">
        <v>506</v>
      </c>
      <c r="E271" s="85" t="s">
        <v>132</v>
      </c>
      <c r="F271" s="94">
        <v>45070</v>
      </c>
      <c r="G271" s="82">
        <v>31315858.602662005</v>
      </c>
      <c r="H271" s="84">
        <v>0.142511</v>
      </c>
      <c r="I271" s="82">
        <v>44.628473468000003</v>
      </c>
      <c r="J271" s="83">
        <f t="shared" si="4"/>
        <v>-1.7333265020204547E-4</v>
      </c>
      <c r="K271" s="83">
        <f>I271/'סכום נכסי הקרן'!$C$42</f>
        <v>7.1965454692366173E-7</v>
      </c>
    </row>
    <row r="272" spans="2:11">
      <c r="B272" s="75" t="s">
        <v>2887</v>
      </c>
      <c r="C272" s="72" t="s">
        <v>2889</v>
      </c>
      <c r="D272" s="85" t="s">
        <v>506</v>
      </c>
      <c r="E272" s="85" t="s">
        <v>132</v>
      </c>
      <c r="F272" s="94">
        <v>45070</v>
      </c>
      <c r="G272" s="82">
        <v>48136400.000000007</v>
      </c>
      <c r="H272" s="84">
        <v>0.142511</v>
      </c>
      <c r="I272" s="82">
        <v>68.599560000000011</v>
      </c>
      <c r="J272" s="83">
        <f t="shared" si="4"/>
        <v>-2.6643401876651955E-4</v>
      </c>
      <c r="K272" s="83">
        <f>I272/'סכום נכסי הקרן'!$C$42</f>
        <v>1.1061992811912091E-6</v>
      </c>
    </row>
    <row r="273" spans="2:11">
      <c r="B273" s="75" t="s">
        <v>2890</v>
      </c>
      <c r="C273" s="72" t="s">
        <v>2891</v>
      </c>
      <c r="D273" s="85" t="s">
        <v>506</v>
      </c>
      <c r="E273" s="85" t="s">
        <v>132</v>
      </c>
      <c r="F273" s="94">
        <v>45070</v>
      </c>
      <c r="G273" s="82">
        <v>106148.27799500001</v>
      </c>
      <c r="H273" s="84">
        <v>0.36377900000000002</v>
      </c>
      <c r="I273" s="82">
        <v>0.38614556700000008</v>
      </c>
      <c r="J273" s="83">
        <f t="shared" si="4"/>
        <v>-1.4997518241324922E-6</v>
      </c>
      <c r="K273" s="83">
        <f>I273/'סכום נכסי הקרן'!$C$42</f>
        <v>6.2267738838349974E-9</v>
      </c>
    </row>
    <row r="274" spans="2:11">
      <c r="B274" s="75" t="s">
        <v>2890</v>
      </c>
      <c r="C274" s="72" t="s">
        <v>2892</v>
      </c>
      <c r="D274" s="85" t="s">
        <v>506</v>
      </c>
      <c r="E274" s="85" t="s">
        <v>132</v>
      </c>
      <c r="F274" s="94">
        <v>45070</v>
      </c>
      <c r="G274" s="82">
        <v>25422185.644590005</v>
      </c>
      <c r="H274" s="84">
        <v>0.36377900000000002</v>
      </c>
      <c r="I274" s="82">
        <v>92.480666290000002</v>
      </c>
      <c r="J274" s="83">
        <f t="shared" si="4"/>
        <v>-3.5918591282291153E-4</v>
      </c>
      <c r="K274" s="83">
        <f>I274/'סכום נכסי הקרן'!$C$42</f>
        <v>1.4912930429011801E-6</v>
      </c>
    </row>
    <row r="275" spans="2:11">
      <c r="B275" s="75" t="s">
        <v>2893</v>
      </c>
      <c r="C275" s="72" t="s">
        <v>2894</v>
      </c>
      <c r="D275" s="85" t="s">
        <v>506</v>
      </c>
      <c r="E275" s="85" t="s">
        <v>132</v>
      </c>
      <c r="F275" s="94">
        <v>45076</v>
      </c>
      <c r="G275" s="82">
        <v>111180000.00000001</v>
      </c>
      <c r="H275" s="84">
        <v>0.176403</v>
      </c>
      <c r="I275" s="82">
        <v>196.12500000000003</v>
      </c>
      <c r="J275" s="83">
        <f t="shared" si="4"/>
        <v>-7.6173042408119894E-4</v>
      </c>
      <c r="K275" s="83">
        <f>I275/'סכום נכסי הקרן'!$C$42</f>
        <v>3.1626053290083189E-6</v>
      </c>
    </row>
    <row r="276" spans="2:11">
      <c r="B276" s="75" t="s">
        <v>2895</v>
      </c>
      <c r="C276" s="72" t="s">
        <v>2896</v>
      </c>
      <c r="D276" s="85" t="s">
        <v>506</v>
      </c>
      <c r="E276" s="85" t="s">
        <v>132</v>
      </c>
      <c r="F276" s="94">
        <v>45070</v>
      </c>
      <c r="G276" s="82">
        <v>23660141.874960002</v>
      </c>
      <c r="H276" s="84">
        <v>0.25026700000000002</v>
      </c>
      <c r="I276" s="82">
        <v>59.213475207000009</v>
      </c>
      <c r="J276" s="83">
        <f t="shared" si="4"/>
        <v>-2.2997937835946293E-4</v>
      </c>
      <c r="K276" s="83">
        <f>I276/'סכום נכסי הקרן'!$C$42</f>
        <v>9.5484437087959286E-7</v>
      </c>
    </row>
    <row r="277" spans="2:11">
      <c r="B277" s="75" t="s">
        <v>2895</v>
      </c>
      <c r="C277" s="72" t="s">
        <v>2897</v>
      </c>
      <c r="D277" s="85" t="s">
        <v>506</v>
      </c>
      <c r="E277" s="85" t="s">
        <v>132</v>
      </c>
      <c r="F277" s="94">
        <v>45070</v>
      </c>
      <c r="G277" s="82">
        <v>30537928.516565003</v>
      </c>
      <c r="H277" s="84">
        <v>0.25026700000000002</v>
      </c>
      <c r="I277" s="82">
        <v>76.426289453000024</v>
      </c>
      <c r="J277" s="83">
        <f t="shared" si="4"/>
        <v>-2.9683227470228763E-4</v>
      </c>
      <c r="K277" s="83">
        <f>I277/'סכום נכסי הקרן'!$C$42</f>
        <v>1.2324088734245513E-6</v>
      </c>
    </row>
    <row r="278" spans="2:11">
      <c r="B278" s="75" t="s">
        <v>2898</v>
      </c>
      <c r="C278" s="72" t="s">
        <v>2899</v>
      </c>
      <c r="D278" s="85" t="s">
        <v>506</v>
      </c>
      <c r="E278" s="85" t="s">
        <v>132</v>
      </c>
      <c r="F278" s="94">
        <v>45077</v>
      </c>
      <c r="G278" s="82">
        <v>29357191.652602002</v>
      </c>
      <c r="H278" s="84">
        <v>0.259876</v>
      </c>
      <c r="I278" s="82">
        <v>76.292355945000011</v>
      </c>
      <c r="J278" s="83">
        <f t="shared" si="4"/>
        <v>-2.9631208998413578E-4</v>
      </c>
      <c r="K278" s="83">
        <f>I278/'סכום נכסי הקרן'!$C$42</f>
        <v>1.2302491343493001E-6</v>
      </c>
    </row>
    <row r="279" spans="2:11">
      <c r="B279" s="75" t="s">
        <v>2898</v>
      </c>
      <c r="C279" s="72" t="s">
        <v>2900</v>
      </c>
      <c r="D279" s="85" t="s">
        <v>506</v>
      </c>
      <c r="E279" s="85" t="s">
        <v>132</v>
      </c>
      <c r="F279" s="94">
        <v>45077</v>
      </c>
      <c r="G279" s="82">
        <v>96382000.000000015</v>
      </c>
      <c r="H279" s="84">
        <v>0.259876</v>
      </c>
      <c r="I279" s="82">
        <v>250.47389000000004</v>
      </c>
      <c r="J279" s="83">
        <f t="shared" si="4"/>
        <v>-9.7281622664610612E-4</v>
      </c>
      <c r="K279" s="83">
        <f>I279/'סכום נכסי הקרן'!$C$42</f>
        <v>4.0390060384522291E-6</v>
      </c>
    </row>
    <row r="280" spans="2:11">
      <c r="B280" s="75" t="s">
        <v>2901</v>
      </c>
      <c r="C280" s="72" t="s">
        <v>2902</v>
      </c>
      <c r="D280" s="85" t="s">
        <v>506</v>
      </c>
      <c r="E280" s="85" t="s">
        <v>132</v>
      </c>
      <c r="F280" s="94">
        <v>45077</v>
      </c>
      <c r="G280" s="82">
        <v>28417849.399440005</v>
      </c>
      <c r="H280" s="84">
        <v>0.286775</v>
      </c>
      <c r="I280" s="82">
        <v>81.495241632000017</v>
      </c>
      <c r="J280" s="83">
        <f t="shared" si="4"/>
        <v>-3.1651959193852459E-4</v>
      </c>
      <c r="K280" s="83">
        <f>I280/'סכום נכסי הקרן'!$C$42</f>
        <v>1.3141480457574702E-6</v>
      </c>
    </row>
    <row r="281" spans="2:11">
      <c r="B281" s="75" t="s">
        <v>2903</v>
      </c>
      <c r="C281" s="72" t="s">
        <v>2904</v>
      </c>
      <c r="D281" s="85" t="s">
        <v>506</v>
      </c>
      <c r="E281" s="85" t="s">
        <v>132</v>
      </c>
      <c r="F281" s="94">
        <v>45077</v>
      </c>
      <c r="G281" s="82">
        <v>55620000.000000007</v>
      </c>
      <c r="H281" s="84">
        <v>0.286775</v>
      </c>
      <c r="I281" s="82">
        <v>159.50416000000004</v>
      </c>
      <c r="J281" s="83">
        <f t="shared" si="4"/>
        <v>-6.1949864341371782E-4</v>
      </c>
      <c r="K281" s="83">
        <f>I281/'סכום נכסי הקרן'!$C$42</f>
        <v>2.5720775343020807E-6</v>
      </c>
    </row>
    <row r="282" spans="2:11">
      <c r="B282" s="75" t="s">
        <v>2905</v>
      </c>
      <c r="C282" s="72" t="s">
        <v>2906</v>
      </c>
      <c r="D282" s="85" t="s">
        <v>506</v>
      </c>
      <c r="E282" s="85" t="s">
        <v>132</v>
      </c>
      <c r="F282" s="94">
        <v>45070</v>
      </c>
      <c r="G282" s="82">
        <v>111330000.00000001</v>
      </c>
      <c r="H282" s="84">
        <v>0.57857000000000003</v>
      </c>
      <c r="I282" s="82">
        <v>644.12250000000017</v>
      </c>
      <c r="J282" s="83">
        <f t="shared" si="4"/>
        <v>-2.5017091400139813E-3</v>
      </c>
      <c r="K282" s="83">
        <f>I282/'סכום נכסי הקרן'!$C$42</f>
        <v>1.0386769922417647E-5</v>
      </c>
    </row>
    <row r="283" spans="2:11">
      <c r="B283" s="75" t="s">
        <v>2907</v>
      </c>
      <c r="C283" s="72" t="s">
        <v>2908</v>
      </c>
      <c r="D283" s="85" t="s">
        <v>506</v>
      </c>
      <c r="E283" s="85" t="s">
        <v>132</v>
      </c>
      <c r="F283" s="94">
        <v>45077</v>
      </c>
      <c r="G283" s="82">
        <v>61859870.42117101</v>
      </c>
      <c r="H283" s="84">
        <v>0.36738399999999999</v>
      </c>
      <c r="I283" s="82">
        <v>227.26311261800006</v>
      </c>
      <c r="J283" s="83">
        <f t="shared" si="4"/>
        <v>-8.8266782486945785E-4</v>
      </c>
      <c r="K283" s="83">
        <f>I283/'סכום נכסי הקרן'!$C$42</f>
        <v>3.6647216369800107E-6</v>
      </c>
    </row>
    <row r="284" spans="2:11">
      <c r="B284" s="75" t="s">
        <v>2909</v>
      </c>
      <c r="C284" s="72" t="s">
        <v>2910</v>
      </c>
      <c r="D284" s="85" t="s">
        <v>506</v>
      </c>
      <c r="E284" s="85" t="s">
        <v>132</v>
      </c>
      <c r="F284" s="94">
        <v>45083</v>
      </c>
      <c r="G284" s="82">
        <v>185900000.00000003</v>
      </c>
      <c r="H284" s="84">
        <v>0.515648</v>
      </c>
      <c r="I284" s="82">
        <v>958.58930000000021</v>
      </c>
      <c r="J284" s="83">
        <f t="shared" si="4"/>
        <v>-3.7230676048882073E-3</v>
      </c>
      <c r="K284" s="83">
        <f>I284/'סכום נכסי הקרן'!$C$42</f>
        <v>1.5457690903813152E-5</v>
      </c>
    </row>
    <row r="285" spans="2:11">
      <c r="B285" s="75" t="s">
        <v>2909</v>
      </c>
      <c r="C285" s="72" t="s">
        <v>2911</v>
      </c>
      <c r="D285" s="85" t="s">
        <v>506</v>
      </c>
      <c r="E285" s="85" t="s">
        <v>132</v>
      </c>
      <c r="F285" s="94">
        <v>45083</v>
      </c>
      <c r="G285" s="82">
        <v>42541941.770900011</v>
      </c>
      <c r="H285" s="84">
        <v>0.515648</v>
      </c>
      <c r="I285" s="82">
        <v>219.36659592700002</v>
      </c>
      <c r="J285" s="83">
        <f t="shared" si="4"/>
        <v>-8.519985220890896E-4</v>
      </c>
      <c r="K285" s="83">
        <f>I285/'סכום נכסי הקרן'!$C$42</f>
        <v>3.5373866936145047E-6</v>
      </c>
    </row>
    <row r="286" spans="2:11">
      <c r="B286" s="75" t="s">
        <v>2912</v>
      </c>
      <c r="C286" s="72" t="s">
        <v>2913</v>
      </c>
      <c r="D286" s="85" t="s">
        <v>506</v>
      </c>
      <c r="E286" s="85" t="s">
        <v>132</v>
      </c>
      <c r="F286" s="94">
        <v>45083</v>
      </c>
      <c r="G286" s="82">
        <v>85129652.172000021</v>
      </c>
      <c r="H286" s="84">
        <v>0.56913400000000003</v>
      </c>
      <c r="I286" s="82">
        <v>484.50182205400006</v>
      </c>
      <c r="J286" s="83">
        <f t="shared" si="4"/>
        <v>-1.8817579522310108E-3</v>
      </c>
      <c r="K286" s="83">
        <f>I286/'סכום נכסי הקרן'!$C$42</f>
        <v>7.8128134829431258E-6</v>
      </c>
    </row>
    <row r="287" spans="2:11">
      <c r="B287" s="75" t="s">
        <v>2914</v>
      </c>
      <c r="C287" s="72" t="s">
        <v>2915</v>
      </c>
      <c r="D287" s="85" t="s">
        <v>506</v>
      </c>
      <c r="E287" s="85" t="s">
        <v>132</v>
      </c>
      <c r="F287" s="94">
        <v>45082</v>
      </c>
      <c r="G287" s="82">
        <v>34084539.670763008</v>
      </c>
      <c r="H287" s="84">
        <v>0.66162500000000002</v>
      </c>
      <c r="I287" s="82">
        <v>225.51184463600003</v>
      </c>
      <c r="J287" s="83">
        <f t="shared" si="4"/>
        <v>-8.7586607036284879E-4</v>
      </c>
      <c r="K287" s="83">
        <f>I287/'סכום נכסי הקרן'!$C$42</f>
        <v>3.6364816397721335E-6</v>
      </c>
    </row>
    <row r="288" spans="2:11">
      <c r="B288" s="75" t="s">
        <v>2916</v>
      </c>
      <c r="C288" s="72" t="s">
        <v>2917</v>
      </c>
      <c r="D288" s="85" t="s">
        <v>506</v>
      </c>
      <c r="E288" s="85" t="s">
        <v>132</v>
      </c>
      <c r="F288" s="94">
        <v>45082</v>
      </c>
      <c r="G288" s="82">
        <v>42610594.716200009</v>
      </c>
      <c r="H288" s="84">
        <v>0.673095</v>
      </c>
      <c r="I288" s="82">
        <v>286.80993354100008</v>
      </c>
      <c r="J288" s="83">
        <f t="shared" si="4"/>
        <v>-1.1139418855672985E-3</v>
      </c>
      <c r="K288" s="83">
        <f>I288/'סכום נכסי הקרן'!$C$42</f>
        <v>4.6249413599963718E-6</v>
      </c>
    </row>
    <row r="289" spans="2:11">
      <c r="B289" s="75" t="s">
        <v>2918</v>
      </c>
      <c r="C289" s="72" t="s">
        <v>2919</v>
      </c>
      <c r="D289" s="85" t="s">
        <v>506</v>
      </c>
      <c r="E289" s="85" t="s">
        <v>132</v>
      </c>
      <c r="F289" s="94">
        <v>45082</v>
      </c>
      <c r="G289" s="82">
        <v>11887197.912170002</v>
      </c>
      <c r="H289" s="84">
        <v>0.69176199999999999</v>
      </c>
      <c r="I289" s="82">
        <v>82.231155636000011</v>
      </c>
      <c r="J289" s="83">
        <f t="shared" si="4"/>
        <v>-3.1937781035205784E-4</v>
      </c>
      <c r="K289" s="83">
        <f>I289/'סכום נכסי הקרן'!$C$42</f>
        <v>1.3260149956656522E-6</v>
      </c>
    </row>
    <row r="290" spans="2:11">
      <c r="B290" s="75" t="s">
        <v>2918</v>
      </c>
      <c r="C290" s="72" t="s">
        <v>2920</v>
      </c>
      <c r="D290" s="85" t="s">
        <v>506</v>
      </c>
      <c r="E290" s="85" t="s">
        <v>132</v>
      </c>
      <c r="F290" s="94">
        <v>45082</v>
      </c>
      <c r="G290" s="82">
        <v>25571162.535891004</v>
      </c>
      <c r="H290" s="84">
        <v>0.69176199999999999</v>
      </c>
      <c r="I290" s="82">
        <v>176.89166629600004</v>
      </c>
      <c r="J290" s="83">
        <f t="shared" si="4"/>
        <v>-6.8703002668747996E-4</v>
      </c>
      <c r="K290" s="83">
        <f>I290/'סכום נכסי הקרן'!$C$42</f>
        <v>2.8524590260542555E-6</v>
      </c>
    </row>
    <row r="291" spans="2:11">
      <c r="B291" s="75" t="s">
        <v>2921</v>
      </c>
      <c r="C291" s="72" t="s">
        <v>2922</v>
      </c>
      <c r="D291" s="85" t="s">
        <v>506</v>
      </c>
      <c r="E291" s="85" t="s">
        <v>132</v>
      </c>
      <c r="F291" s="94">
        <v>45082</v>
      </c>
      <c r="G291" s="82">
        <v>21046250.000000004</v>
      </c>
      <c r="H291" s="84">
        <v>0.69976000000000005</v>
      </c>
      <c r="I291" s="82">
        <v>147.27329999999998</v>
      </c>
      <c r="J291" s="83">
        <f t="shared" si="4"/>
        <v>-5.7199517279713245E-4</v>
      </c>
      <c r="K291" s="83">
        <f>I291/'סכום נכסי הקרן'!$C$42</f>
        <v>2.3748493226291431E-6</v>
      </c>
    </row>
    <row r="292" spans="2:11">
      <c r="B292" s="75" t="s">
        <v>2923</v>
      </c>
      <c r="C292" s="72" t="s">
        <v>2924</v>
      </c>
      <c r="D292" s="85" t="s">
        <v>506</v>
      </c>
      <c r="E292" s="85" t="s">
        <v>132</v>
      </c>
      <c r="F292" s="94">
        <v>45082</v>
      </c>
      <c r="G292" s="82">
        <v>11890070.218160002</v>
      </c>
      <c r="H292" s="84">
        <v>0.71575200000000005</v>
      </c>
      <c r="I292" s="82">
        <v>85.103461626000012</v>
      </c>
      <c r="J292" s="83">
        <f t="shared" si="4"/>
        <v>-3.30533567445002E-4</v>
      </c>
      <c r="K292" s="83">
        <f>I292/'סכום נכסי הקרן'!$C$42</f>
        <v>1.372332243494927E-6</v>
      </c>
    </row>
    <row r="293" spans="2:11">
      <c r="B293" s="75" t="s">
        <v>2925</v>
      </c>
      <c r="C293" s="72" t="s">
        <v>2926</v>
      </c>
      <c r="D293" s="85" t="s">
        <v>506</v>
      </c>
      <c r="E293" s="85" t="s">
        <v>132</v>
      </c>
      <c r="F293" s="94">
        <v>45082</v>
      </c>
      <c r="G293" s="82">
        <v>74566000.000000015</v>
      </c>
      <c r="H293" s="84">
        <v>0.78765300000000005</v>
      </c>
      <c r="I293" s="82">
        <v>587.3214200000001</v>
      </c>
      <c r="J293" s="83">
        <f t="shared" si="4"/>
        <v>-2.2810992699990921E-3</v>
      </c>
      <c r="K293" s="83">
        <f>I293/'סכום נכסי הקרן'!$C$42</f>
        <v>9.4708265276366251E-6</v>
      </c>
    </row>
    <row r="294" spans="2:11">
      <c r="B294" s="75" t="s">
        <v>2927</v>
      </c>
      <c r="C294" s="72" t="s">
        <v>2928</v>
      </c>
      <c r="D294" s="85" t="s">
        <v>506</v>
      </c>
      <c r="E294" s="85" t="s">
        <v>132</v>
      </c>
      <c r="F294" s="94">
        <v>45090</v>
      </c>
      <c r="G294" s="82">
        <v>25401589.761000004</v>
      </c>
      <c r="H294" s="84">
        <v>3.811477</v>
      </c>
      <c r="I294" s="82">
        <v>968.17564153000012</v>
      </c>
      <c r="J294" s="83">
        <f t="shared" si="4"/>
        <v>-3.760300022983983E-3</v>
      </c>
      <c r="K294" s="83">
        <f>I294/'סכום נכסי הקרן'!$C$42</f>
        <v>1.561227504560268E-5</v>
      </c>
    </row>
    <row r="295" spans="2:11">
      <c r="B295" s="75" t="s">
        <v>2929</v>
      </c>
      <c r="C295" s="72" t="s">
        <v>2930</v>
      </c>
      <c r="D295" s="85" t="s">
        <v>506</v>
      </c>
      <c r="E295" s="85" t="s">
        <v>132</v>
      </c>
      <c r="F295" s="94">
        <v>45090</v>
      </c>
      <c r="G295" s="82">
        <v>25401589.761000004</v>
      </c>
      <c r="H295" s="84">
        <v>3.6817470000000001</v>
      </c>
      <c r="I295" s="82">
        <v>935.22222778600008</v>
      </c>
      <c r="J295" s="83">
        <f t="shared" si="4"/>
        <v>-3.6323121691859443E-3</v>
      </c>
      <c r="K295" s="83">
        <f>I295/'סכום נכסי הקרן'!$C$42</f>
        <v>1.5080886176688516E-5</v>
      </c>
    </row>
    <row r="296" spans="2:11">
      <c r="B296" s="75" t="s">
        <v>2931</v>
      </c>
      <c r="C296" s="72" t="s">
        <v>2932</v>
      </c>
      <c r="D296" s="85" t="s">
        <v>506</v>
      </c>
      <c r="E296" s="85" t="s">
        <v>132</v>
      </c>
      <c r="F296" s="94">
        <v>45089</v>
      </c>
      <c r="G296" s="82">
        <v>42335982.93500001</v>
      </c>
      <c r="H296" s="84">
        <v>3.1743079999999999</v>
      </c>
      <c r="I296" s="82">
        <v>1343.8743444360002</v>
      </c>
      <c r="J296" s="83">
        <f t="shared" si="4"/>
        <v>-5.2194772430800632E-3</v>
      </c>
      <c r="K296" s="83">
        <f>I296/'סכום נכסי הקרן'!$C$42</f>
        <v>2.1670588467716275E-5</v>
      </c>
    </row>
    <row r="297" spans="2:11">
      <c r="B297" s="75" t="s">
        <v>2933</v>
      </c>
      <c r="C297" s="72" t="s">
        <v>2934</v>
      </c>
      <c r="D297" s="85" t="s">
        <v>506</v>
      </c>
      <c r="E297" s="85" t="s">
        <v>132</v>
      </c>
      <c r="F297" s="94">
        <v>45089</v>
      </c>
      <c r="G297" s="82">
        <v>67737572.69600001</v>
      </c>
      <c r="H297" s="84">
        <v>3.1884579999999998</v>
      </c>
      <c r="I297" s="82">
        <v>2159.7841288610002</v>
      </c>
      <c r="J297" s="83">
        <f t="shared" si="4"/>
        <v>-8.3883914870675948E-3</v>
      </c>
      <c r="K297" s="83">
        <f>I297/'סכום נכסי הקרן'!$C$42</f>
        <v>3.482750692386686E-5</v>
      </c>
    </row>
    <row r="298" spans="2:11">
      <c r="B298" s="75" t="s">
        <v>2935</v>
      </c>
      <c r="C298" s="72" t="s">
        <v>2936</v>
      </c>
      <c r="D298" s="85" t="s">
        <v>506</v>
      </c>
      <c r="E298" s="85" t="s">
        <v>132</v>
      </c>
      <c r="F298" s="94">
        <v>45089</v>
      </c>
      <c r="G298" s="82">
        <v>33868786.348000005</v>
      </c>
      <c r="H298" s="84">
        <v>3.1884579999999998</v>
      </c>
      <c r="I298" s="82">
        <v>1079.8920644310003</v>
      </c>
      <c r="J298" s="83">
        <f t="shared" si="4"/>
        <v>-4.1941957435357403E-3</v>
      </c>
      <c r="K298" s="83">
        <f>I298/'סכום נכסי הקרן'!$C$42</f>
        <v>1.7413753461941497E-5</v>
      </c>
    </row>
    <row r="299" spans="2:11">
      <c r="B299" s="75" t="s">
        <v>2937</v>
      </c>
      <c r="C299" s="72" t="s">
        <v>2938</v>
      </c>
      <c r="D299" s="85" t="s">
        <v>506</v>
      </c>
      <c r="E299" s="85" t="s">
        <v>132</v>
      </c>
      <c r="F299" s="94">
        <v>45089</v>
      </c>
      <c r="G299" s="82">
        <v>42335982.93500001</v>
      </c>
      <c r="H299" s="84">
        <v>3.113038</v>
      </c>
      <c r="I299" s="82">
        <v>1317.9353623040001</v>
      </c>
      <c r="J299" s="83">
        <f t="shared" si="4"/>
        <v>-5.1187327594107556E-3</v>
      </c>
      <c r="K299" s="83">
        <f>I299/'סכום נכסי הקרן'!$C$42</f>
        <v>2.1252310516819068E-5</v>
      </c>
    </row>
    <row r="300" spans="2:11">
      <c r="B300" s="75" t="s">
        <v>2939</v>
      </c>
      <c r="C300" s="72" t="s">
        <v>2940</v>
      </c>
      <c r="D300" s="85" t="s">
        <v>506</v>
      </c>
      <c r="E300" s="85" t="s">
        <v>132</v>
      </c>
      <c r="F300" s="94">
        <v>45089</v>
      </c>
      <c r="G300" s="82">
        <v>5904184.5350000011</v>
      </c>
      <c r="H300" s="84">
        <v>2.990151</v>
      </c>
      <c r="I300" s="82">
        <v>176.54402653200003</v>
      </c>
      <c r="J300" s="83">
        <f t="shared" si="4"/>
        <v>-6.8567982765696772E-4</v>
      </c>
      <c r="K300" s="83">
        <f>I300/'סכום נכסי הקרן'!$C$42</f>
        <v>2.8468531758556497E-6</v>
      </c>
    </row>
    <row r="301" spans="2:11">
      <c r="B301" s="75" t="s">
        <v>2941</v>
      </c>
      <c r="C301" s="72" t="s">
        <v>2942</v>
      </c>
      <c r="D301" s="85" t="s">
        <v>506</v>
      </c>
      <c r="E301" s="85" t="s">
        <v>132</v>
      </c>
      <c r="F301" s="94">
        <v>45089</v>
      </c>
      <c r="G301" s="82">
        <v>33868786.348000005</v>
      </c>
      <c r="H301" s="84">
        <v>2.8343180000000001</v>
      </c>
      <c r="I301" s="82">
        <v>959.9489613830001</v>
      </c>
      <c r="J301" s="83">
        <f t="shared" si="4"/>
        <v>-3.7283483974535577E-3</v>
      </c>
      <c r="K301" s="83">
        <f>I301/'סכום נכסי הקרן'!$C$42</f>
        <v>1.5479616065498415E-5</v>
      </c>
    </row>
    <row r="302" spans="2:11">
      <c r="B302" s="75" t="s">
        <v>2943</v>
      </c>
      <c r="C302" s="72" t="s">
        <v>2944</v>
      </c>
      <c r="D302" s="85" t="s">
        <v>506</v>
      </c>
      <c r="E302" s="85" t="s">
        <v>132</v>
      </c>
      <c r="F302" s="94">
        <v>45089</v>
      </c>
      <c r="G302" s="82">
        <v>33868786.348000005</v>
      </c>
      <c r="H302" s="84">
        <v>2.8161170000000002</v>
      </c>
      <c r="I302" s="82">
        <v>953.7846866550002</v>
      </c>
      <c r="J302" s="83">
        <f t="shared" si="4"/>
        <v>-3.7044069539725511E-3</v>
      </c>
      <c r="K302" s="83">
        <f>I302/'סכום נכסי הקרן'!$C$42</f>
        <v>1.5380214316082257E-5</v>
      </c>
    </row>
    <row r="303" spans="2:11">
      <c r="B303" s="75" t="s">
        <v>2945</v>
      </c>
      <c r="C303" s="72" t="s">
        <v>2946</v>
      </c>
      <c r="D303" s="85" t="s">
        <v>506</v>
      </c>
      <c r="E303" s="85" t="s">
        <v>132</v>
      </c>
      <c r="F303" s="94">
        <v>45098</v>
      </c>
      <c r="G303" s="82">
        <v>112613714.60710001</v>
      </c>
      <c r="H303" s="84">
        <v>2.580441</v>
      </c>
      <c r="I303" s="82">
        <v>2905.9304631160003</v>
      </c>
      <c r="J303" s="83">
        <f t="shared" si="4"/>
        <v>-1.1286351276073041E-2</v>
      </c>
      <c r="K303" s="83">
        <f>I303/'סכום נכסי הקרן'!$C$42</f>
        <v>4.6859457837492791E-5</v>
      </c>
    </row>
    <row r="304" spans="2:11">
      <c r="B304" s="75" t="s">
        <v>2947</v>
      </c>
      <c r="C304" s="72" t="s">
        <v>2948</v>
      </c>
      <c r="D304" s="85" t="s">
        <v>506</v>
      </c>
      <c r="E304" s="85" t="s">
        <v>132</v>
      </c>
      <c r="F304" s="94">
        <v>45098</v>
      </c>
      <c r="G304" s="82">
        <v>42335982.93500001</v>
      </c>
      <c r="H304" s="84">
        <v>2.6252740000000001</v>
      </c>
      <c r="I304" s="82">
        <v>1111.435495426</v>
      </c>
      <c r="J304" s="83">
        <f t="shared" si="4"/>
        <v>-4.3167073614773449E-3</v>
      </c>
      <c r="K304" s="83">
        <f>I304/'סכום נכסי הקרן'!$C$42</f>
        <v>1.7922405714127562E-5</v>
      </c>
    </row>
    <row r="305" spans="2:11">
      <c r="B305" s="75" t="s">
        <v>2949</v>
      </c>
      <c r="C305" s="72" t="s">
        <v>2950</v>
      </c>
      <c r="D305" s="85" t="s">
        <v>506</v>
      </c>
      <c r="E305" s="85" t="s">
        <v>132</v>
      </c>
      <c r="F305" s="94">
        <v>45098</v>
      </c>
      <c r="G305" s="82">
        <v>33868786.348000005</v>
      </c>
      <c r="H305" s="84">
        <v>2.6254620000000002</v>
      </c>
      <c r="I305" s="82">
        <v>889.21201473700023</v>
      </c>
      <c r="J305" s="83">
        <f t="shared" si="4"/>
        <v>-3.4536129768449322E-3</v>
      </c>
      <c r="K305" s="83">
        <f>I305/'סכום נכסי הקרן'!$C$42</f>
        <v>1.4338950447038676E-5</v>
      </c>
    </row>
    <row r="306" spans="2:11">
      <c r="B306" s="75" t="s">
        <v>2951</v>
      </c>
      <c r="C306" s="72" t="s">
        <v>2952</v>
      </c>
      <c r="D306" s="85" t="s">
        <v>506</v>
      </c>
      <c r="E306" s="85" t="s">
        <v>132</v>
      </c>
      <c r="F306" s="94">
        <v>45097</v>
      </c>
      <c r="G306" s="82">
        <v>67737572.69600001</v>
      </c>
      <c r="H306" s="84">
        <v>2.3033679999999999</v>
      </c>
      <c r="I306" s="82">
        <v>1560.2458846830002</v>
      </c>
      <c r="J306" s="83">
        <f t="shared" si="4"/>
        <v>-6.0598432602193856E-3</v>
      </c>
      <c r="K306" s="83">
        <f>I306/'סכום נכסי הקרן'!$C$42</f>
        <v>2.515967851860678E-5</v>
      </c>
    </row>
    <row r="307" spans="2:11">
      <c r="B307" s="75" t="s">
        <v>2953</v>
      </c>
      <c r="C307" s="72" t="s">
        <v>2954</v>
      </c>
      <c r="D307" s="85" t="s">
        <v>506</v>
      </c>
      <c r="E307" s="85" t="s">
        <v>132</v>
      </c>
      <c r="F307" s="94">
        <v>45097</v>
      </c>
      <c r="G307" s="82">
        <v>71971170.989500001</v>
      </c>
      <c r="H307" s="84">
        <v>2.2965659999999999</v>
      </c>
      <c r="I307" s="82">
        <v>1652.8655983600001</v>
      </c>
      <c r="J307" s="83">
        <f t="shared" si="4"/>
        <v>-6.4195692195690877E-3</v>
      </c>
      <c r="K307" s="83">
        <f>I307/'סכום נכסי הקרן'!$C$42</f>
        <v>2.665321376422108E-5</v>
      </c>
    </row>
    <row r="308" spans="2:11">
      <c r="B308" s="75" t="s">
        <v>2955</v>
      </c>
      <c r="C308" s="72" t="s">
        <v>2956</v>
      </c>
      <c r="D308" s="85" t="s">
        <v>506</v>
      </c>
      <c r="E308" s="85" t="s">
        <v>132</v>
      </c>
      <c r="F308" s="94">
        <v>45097</v>
      </c>
      <c r="G308" s="82">
        <v>80438367.576499999</v>
      </c>
      <c r="H308" s="84">
        <v>2.2965659999999999</v>
      </c>
      <c r="I308" s="82">
        <v>1847.3203746380004</v>
      </c>
      <c r="J308" s="83">
        <f t="shared" si="4"/>
        <v>-7.1748126571668227E-3</v>
      </c>
      <c r="K308" s="83">
        <f>I308/'סכום נכסי הקרן'!$C$42</f>
        <v>2.9788885971782196E-5</v>
      </c>
    </row>
    <row r="309" spans="2:11">
      <c r="B309" s="75" t="s">
        <v>2957</v>
      </c>
      <c r="C309" s="72" t="s">
        <v>2958</v>
      </c>
      <c r="D309" s="85" t="s">
        <v>506</v>
      </c>
      <c r="E309" s="85" t="s">
        <v>132</v>
      </c>
      <c r="F309" s="94">
        <v>45098</v>
      </c>
      <c r="G309" s="82">
        <v>47260896.610000007</v>
      </c>
      <c r="H309" s="84">
        <v>2.0580910000000001</v>
      </c>
      <c r="I309" s="82">
        <v>972.67246402100011</v>
      </c>
      <c r="J309" s="83">
        <f t="shared" si="4"/>
        <v>-3.7777652441596992E-3</v>
      </c>
      <c r="K309" s="83">
        <f>I309/'סכום נכסי הקרן'!$C$42</f>
        <v>1.5684788365034886E-5</v>
      </c>
    </row>
    <row r="310" spans="2:11">
      <c r="B310" s="75" t="s">
        <v>2959</v>
      </c>
      <c r="C310" s="72" t="s">
        <v>2960</v>
      </c>
      <c r="D310" s="85" t="s">
        <v>506</v>
      </c>
      <c r="E310" s="85" t="s">
        <v>132</v>
      </c>
      <c r="F310" s="94">
        <v>45050</v>
      </c>
      <c r="G310" s="82">
        <v>50803179.522000007</v>
      </c>
      <c r="H310" s="84">
        <v>1.8539209999999999</v>
      </c>
      <c r="I310" s="82">
        <v>941.85089621000031</v>
      </c>
      <c r="J310" s="83">
        <f t="shared" si="4"/>
        <v>-3.6580572726133877E-3</v>
      </c>
      <c r="K310" s="83">
        <f>I310/'סכום נכסי הקרן'!$C$42</f>
        <v>1.5187776486857911E-5</v>
      </c>
    </row>
    <row r="311" spans="2:11">
      <c r="B311" s="75" t="s">
        <v>2961</v>
      </c>
      <c r="C311" s="72" t="s">
        <v>2962</v>
      </c>
      <c r="D311" s="85" t="s">
        <v>506</v>
      </c>
      <c r="E311" s="85" t="s">
        <v>132</v>
      </c>
      <c r="F311" s="94">
        <v>45050</v>
      </c>
      <c r="G311" s="82">
        <v>29635188.054500002</v>
      </c>
      <c r="H311" s="84">
        <v>1.798054</v>
      </c>
      <c r="I311" s="82">
        <v>532.85670024000012</v>
      </c>
      <c r="J311" s="83">
        <f t="shared" si="4"/>
        <v>-2.0695635959124205E-3</v>
      </c>
      <c r="K311" s="83">
        <f>I311/'סכום נכסי הקרן'!$C$42</f>
        <v>8.5925580103342896E-6</v>
      </c>
    </row>
    <row r="312" spans="2:11">
      <c r="B312" s="75" t="s">
        <v>2963</v>
      </c>
      <c r="C312" s="72" t="s">
        <v>2964</v>
      </c>
      <c r="D312" s="85" t="s">
        <v>506</v>
      </c>
      <c r="E312" s="85" t="s">
        <v>132</v>
      </c>
      <c r="F312" s="94">
        <v>45105</v>
      </c>
      <c r="G312" s="82">
        <v>10733869.815200001</v>
      </c>
      <c r="H312" s="84">
        <v>1.1181049999999999</v>
      </c>
      <c r="I312" s="82">
        <v>120.01592888100001</v>
      </c>
      <c r="J312" s="83">
        <f t="shared" si="4"/>
        <v>-4.6613019453421609E-4</v>
      </c>
      <c r="K312" s="83">
        <f>I312/'סכום נכסי הקרן'!$C$42</f>
        <v>1.9353117463094147E-6</v>
      </c>
    </row>
    <row r="313" spans="2:11">
      <c r="B313" s="75" t="s">
        <v>2965</v>
      </c>
      <c r="C313" s="72" t="s">
        <v>2966</v>
      </c>
      <c r="D313" s="85" t="s">
        <v>506</v>
      </c>
      <c r="E313" s="85" t="s">
        <v>132</v>
      </c>
      <c r="F313" s="94">
        <v>45069</v>
      </c>
      <c r="G313" s="82">
        <v>42335982.93500001</v>
      </c>
      <c r="H313" s="84">
        <v>0.804392</v>
      </c>
      <c r="I313" s="82">
        <v>340.54721408200004</v>
      </c>
      <c r="J313" s="83">
        <f t="shared" si="4"/>
        <v>-1.3226522564810843E-3</v>
      </c>
      <c r="K313" s="83">
        <f>I313/'סכום נכסי הקרן'!$C$42</f>
        <v>5.4914795871748628E-6</v>
      </c>
    </row>
    <row r="314" spans="2:11">
      <c r="B314" s="75" t="s">
        <v>2967</v>
      </c>
      <c r="C314" s="72" t="s">
        <v>2968</v>
      </c>
      <c r="D314" s="85" t="s">
        <v>506</v>
      </c>
      <c r="E314" s="85" t="s">
        <v>132</v>
      </c>
      <c r="F314" s="94">
        <v>45069</v>
      </c>
      <c r="G314" s="82">
        <v>25401589.761000004</v>
      </c>
      <c r="H314" s="84">
        <v>0.38277</v>
      </c>
      <c r="I314" s="82">
        <v>97.229733781000022</v>
      </c>
      <c r="J314" s="83">
        <f t="shared" si="4"/>
        <v>-3.7763082904424835E-4</v>
      </c>
      <c r="K314" s="83">
        <f>I314/'סכום נכסי הקרן'!$C$42</f>
        <v>1.5678739283306604E-6</v>
      </c>
    </row>
    <row r="315" spans="2:11">
      <c r="B315" s="75" t="s">
        <v>2969</v>
      </c>
      <c r="C315" s="72" t="s">
        <v>2970</v>
      </c>
      <c r="D315" s="85" t="s">
        <v>506</v>
      </c>
      <c r="E315" s="85" t="s">
        <v>132</v>
      </c>
      <c r="F315" s="94">
        <v>45069</v>
      </c>
      <c r="G315" s="82">
        <v>29635188.054500002</v>
      </c>
      <c r="H315" s="84">
        <v>0.24493200000000001</v>
      </c>
      <c r="I315" s="82">
        <v>72.586186958000013</v>
      </c>
      <c r="J315" s="83">
        <f t="shared" si="4"/>
        <v>-2.819176901157656E-4</v>
      </c>
      <c r="K315" s="83">
        <f>I315/'סכום נכסי הקרן'!$C$42</f>
        <v>1.1704854642996301E-6</v>
      </c>
    </row>
    <row r="316" spans="2:11">
      <c r="B316" s="75" t="s">
        <v>2971</v>
      </c>
      <c r="C316" s="72" t="s">
        <v>2972</v>
      </c>
      <c r="D316" s="85" t="s">
        <v>506</v>
      </c>
      <c r="E316" s="85" t="s">
        <v>132</v>
      </c>
      <c r="F316" s="94">
        <v>45082</v>
      </c>
      <c r="G316" s="82">
        <v>31882596.489000008</v>
      </c>
      <c r="H316" s="84">
        <v>-0.84487100000000004</v>
      </c>
      <c r="I316" s="82">
        <v>-269.36686316500004</v>
      </c>
      <c r="J316" s="83">
        <f t="shared" si="4"/>
        <v>1.0461946968112058E-3</v>
      </c>
      <c r="K316" s="83">
        <f>I316/'סכום נכסי הקרן'!$C$42</f>
        <v>-4.3436638720401966E-6</v>
      </c>
    </row>
    <row r="317" spans="2:11">
      <c r="B317" s="75" t="s">
        <v>2973</v>
      </c>
      <c r="C317" s="72" t="s">
        <v>2974</v>
      </c>
      <c r="D317" s="85" t="s">
        <v>506</v>
      </c>
      <c r="E317" s="85" t="s">
        <v>132</v>
      </c>
      <c r="F317" s="94">
        <v>45106</v>
      </c>
      <c r="G317" s="82">
        <v>114700000.00000001</v>
      </c>
      <c r="H317" s="84">
        <v>0.73973</v>
      </c>
      <c r="I317" s="82">
        <v>848.47000000000014</v>
      </c>
      <c r="J317" s="83">
        <f t="shared" si="4"/>
        <v>-3.2953749543412356E-3</v>
      </c>
      <c r="K317" s="83">
        <f>I317/'סכום נכסי הקרן'!$C$42</f>
        <v>1.3681966824747933E-5</v>
      </c>
    </row>
    <row r="318" spans="2:11">
      <c r="B318" s="75" t="s">
        <v>2973</v>
      </c>
      <c r="C318" s="72" t="s">
        <v>2975</v>
      </c>
      <c r="D318" s="85" t="s">
        <v>506</v>
      </c>
      <c r="E318" s="85" t="s">
        <v>132</v>
      </c>
      <c r="F318" s="94">
        <v>45106</v>
      </c>
      <c r="G318" s="82">
        <v>14760461.337500002</v>
      </c>
      <c r="H318" s="84">
        <v>0.261351</v>
      </c>
      <c r="I318" s="82">
        <v>38.576665171000009</v>
      </c>
      <c r="J318" s="83">
        <f t="shared" si="4"/>
        <v>-1.4982801540009815E-4</v>
      </c>
      <c r="K318" s="83">
        <f>I318/'סכום נכסי הקרן'!$C$42</f>
        <v>6.2206637014747852E-7</v>
      </c>
    </row>
    <row r="319" spans="2:11">
      <c r="B319" s="75" t="s">
        <v>2973</v>
      </c>
      <c r="C319" s="72" t="s">
        <v>2976</v>
      </c>
      <c r="D319" s="85" t="s">
        <v>506</v>
      </c>
      <c r="E319" s="85" t="s">
        <v>132</v>
      </c>
      <c r="F319" s="94">
        <v>45106</v>
      </c>
      <c r="G319" s="82">
        <v>10037113.709500002</v>
      </c>
      <c r="H319" s="84">
        <v>0.73973</v>
      </c>
      <c r="I319" s="82">
        <v>74.247514116000019</v>
      </c>
      <c r="J319" s="83">
        <f t="shared" si="4"/>
        <v>-2.8837012320997063E-4</v>
      </c>
      <c r="K319" s="83">
        <f>I319/'סכום נכסי הקרן'!$C$42</f>
        <v>1.1972751245832096E-6</v>
      </c>
    </row>
    <row r="320" spans="2:11">
      <c r="B320" s="75" t="s">
        <v>2973</v>
      </c>
      <c r="C320" s="72" t="s">
        <v>2977</v>
      </c>
      <c r="D320" s="85" t="s">
        <v>506</v>
      </c>
      <c r="E320" s="85" t="s">
        <v>132</v>
      </c>
      <c r="F320" s="94">
        <v>45106</v>
      </c>
      <c r="G320" s="82">
        <v>80438367.576499999</v>
      </c>
      <c r="H320" s="84">
        <v>0.64513500000000001</v>
      </c>
      <c r="I320" s="82">
        <v>518.93617136500006</v>
      </c>
      <c r="J320" s="83">
        <f t="shared" si="4"/>
        <v>-2.0154976157294334E-3</v>
      </c>
      <c r="K320" s="83">
        <f>I320/'סכום נכסי הקרן'!$C$42</f>
        <v>8.3680831152281604E-6</v>
      </c>
    </row>
    <row r="321" spans="2:11">
      <c r="B321" s="71"/>
      <c r="C321" s="72"/>
      <c r="D321" s="72"/>
      <c r="E321" s="72"/>
      <c r="F321" s="72"/>
      <c r="G321" s="82"/>
      <c r="H321" s="84"/>
      <c r="I321" s="72"/>
      <c r="J321" s="83"/>
      <c r="K321" s="72"/>
    </row>
    <row r="322" spans="2:11">
      <c r="B322" s="89" t="s">
        <v>196</v>
      </c>
      <c r="C322" s="70"/>
      <c r="D322" s="70"/>
      <c r="E322" s="70"/>
      <c r="F322" s="70"/>
      <c r="G322" s="79"/>
      <c r="H322" s="81"/>
      <c r="I322" s="79">
        <v>-35839.079015259005</v>
      </c>
      <c r="J322" s="80">
        <f t="shared" si="4"/>
        <v>0.13919549704001444</v>
      </c>
      <c r="K322" s="80">
        <f>I322/'סכום נכסי הקרן'!$C$42</f>
        <v>-5.779215412640323E-4</v>
      </c>
    </row>
    <row r="323" spans="2:11">
      <c r="B323" s="75" t="s">
        <v>2978</v>
      </c>
      <c r="C323" s="72" t="s">
        <v>2979</v>
      </c>
      <c r="D323" s="85" t="s">
        <v>506</v>
      </c>
      <c r="E323" s="85" t="s">
        <v>136</v>
      </c>
      <c r="F323" s="94">
        <v>44971</v>
      </c>
      <c r="G323" s="82">
        <v>25566704.053433005</v>
      </c>
      <c r="H323" s="84">
        <v>-5.5968660000000003</v>
      </c>
      <c r="I323" s="82">
        <v>-1430.9341947610003</v>
      </c>
      <c r="J323" s="83">
        <f t="shared" si="4"/>
        <v>5.557609233945624E-3</v>
      </c>
      <c r="K323" s="83">
        <f>I323/'סכום נכסי הקרן'!$C$42</f>
        <v>-2.3074468373799194E-5</v>
      </c>
    </row>
    <row r="324" spans="2:11">
      <c r="B324" s="75" t="s">
        <v>2980</v>
      </c>
      <c r="C324" s="72" t="s">
        <v>2981</v>
      </c>
      <c r="D324" s="85" t="s">
        <v>506</v>
      </c>
      <c r="E324" s="85" t="s">
        <v>136</v>
      </c>
      <c r="F324" s="94">
        <v>44971</v>
      </c>
      <c r="G324" s="82">
        <v>14385574.038480002</v>
      </c>
      <c r="H324" s="84">
        <v>-5.6602509999999997</v>
      </c>
      <c r="I324" s="82">
        <v>-814.25955527100018</v>
      </c>
      <c r="J324" s="83">
        <f t="shared" si="4"/>
        <v>3.1625049144614267E-3</v>
      </c>
      <c r="K324" s="83">
        <f>I324/'סכום נכסי הקרן'!$C$42</f>
        <v>-1.3130307756257532E-5</v>
      </c>
    </row>
    <row r="325" spans="2:11">
      <c r="B325" s="75" t="s">
        <v>2982</v>
      </c>
      <c r="C325" s="72" t="s">
        <v>2983</v>
      </c>
      <c r="D325" s="85" t="s">
        <v>506</v>
      </c>
      <c r="E325" s="85" t="s">
        <v>132</v>
      </c>
      <c r="F325" s="94">
        <v>44971</v>
      </c>
      <c r="G325" s="82">
        <v>40976069.237280004</v>
      </c>
      <c r="H325" s="84">
        <v>-11.438796</v>
      </c>
      <c r="I325" s="82">
        <v>-4687.1688285450009</v>
      </c>
      <c r="J325" s="83">
        <f t="shared" si="4"/>
        <v>1.8204507836878315E-2</v>
      </c>
      <c r="K325" s="83">
        <f>I325/'סכום נכסי הקרן'!$C$42</f>
        <v>-7.5582741186070603E-5</v>
      </c>
    </row>
    <row r="326" spans="2:11">
      <c r="B326" s="75" t="s">
        <v>2984</v>
      </c>
      <c r="C326" s="72" t="s">
        <v>2985</v>
      </c>
      <c r="D326" s="85" t="s">
        <v>506</v>
      </c>
      <c r="E326" s="85" t="s">
        <v>132</v>
      </c>
      <c r="F326" s="94">
        <v>44971</v>
      </c>
      <c r="G326" s="82">
        <v>90734020.939989999</v>
      </c>
      <c r="H326" s="84">
        <v>-11.269545000000001</v>
      </c>
      <c r="I326" s="82">
        <v>-10225.311583197001</v>
      </c>
      <c r="J326" s="83">
        <f t="shared" si="4"/>
        <v>3.9714115633555362E-2</v>
      </c>
      <c r="K326" s="83">
        <f>I326/'סכום נכסי הקרן'!$C$42</f>
        <v>-1.6488782615061475E-4</v>
      </c>
    </row>
    <row r="327" spans="2:11">
      <c r="B327" s="75" t="s">
        <v>2986</v>
      </c>
      <c r="C327" s="72" t="s">
        <v>2987</v>
      </c>
      <c r="D327" s="85" t="s">
        <v>506</v>
      </c>
      <c r="E327" s="85" t="s">
        <v>132</v>
      </c>
      <c r="F327" s="94">
        <v>44971</v>
      </c>
      <c r="G327" s="82">
        <v>52684270.223220006</v>
      </c>
      <c r="H327" s="84">
        <v>-11.216870999999999</v>
      </c>
      <c r="I327" s="82">
        <v>-5909.5266199460002</v>
      </c>
      <c r="J327" s="83">
        <f t="shared" si="4"/>
        <v>2.2952026607166859E-2</v>
      </c>
      <c r="K327" s="83">
        <f>I327/'סכום נכסי הקרן'!$C$42</f>
        <v>-9.5293819656636005E-5</v>
      </c>
    </row>
    <row r="328" spans="2:11">
      <c r="B328" s="75" t="s">
        <v>2988</v>
      </c>
      <c r="C328" s="72" t="s">
        <v>2989</v>
      </c>
      <c r="D328" s="85" t="s">
        <v>506</v>
      </c>
      <c r="E328" s="85" t="s">
        <v>132</v>
      </c>
      <c r="F328" s="94">
        <v>44971</v>
      </c>
      <c r="G328" s="82">
        <v>104063141.30646501</v>
      </c>
      <c r="H328" s="84">
        <v>-11.095103</v>
      </c>
      <c r="I328" s="82">
        <v>-11545.912798866002</v>
      </c>
      <c r="J328" s="83">
        <f t="shared" si="4"/>
        <v>4.4843202308143995E-2</v>
      </c>
      <c r="K328" s="83">
        <f>I328/'סכום נכסי הקרן'!$C$42</f>
        <v>-1.8618312477225731E-4</v>
      </c>
    </row>
    <row r="329" spans="2:11">
      <c r="B329" s="75" t="s">
        <v>2990</v>
      </c>
      <c r="C329" s="72" t="s">
        <v>2991</v>
      </c>
      <c r="D329" s="85" t="s">
        <v>506</v>
      </c>
      <c r="E329" s="85" t="s">
        <v>132</v>
      </c>
      <c r="F329" s="94">
        <v>44987</v>
      </c>
      <c r="G329" s="82">
        <v>9131940.1720250025</v>
      </c>
      <c r="H329" s="84">
        <v>-7.7511320000000001</v>
      </c>
      <c r="I329" s="82">
        <v>-707.82873178300008</v>
      </c>
      <c r="J329" s="83">
        <f t="shared" si="4"/>
        <v>2.7491379479307673E-3</v>
      </c>
      <c r="K329" s="83">
        <f>I329/'סכום נכסי הקרן'!$C$42</f>
        <v>-1.1414062047990392E-5</v>
      </c>
    </row>
    <row r="330" spans="2:11">
      <c r="B330" s="75" t="s">
        <v>2992</v>
      </c>
      <c r="C330" s="72" t="s">
        <v>2993</v>
      </c>
      <c r="D330" s="85" t="s">
        <v>506</v>
      </c>
      <c r="E330" s="85" t="s">
        <v>132</v>
      </c>
      <c r="F330" s="94">
        <v>44987</v>
      </c>
      <c r="G330" s="82">
        <v>40918116.540034011</v>
      </c>
      <c r="H330" s="84">
        <v>-7.7350180000000002</v>
      </c>
      <c r="I330" s="82">
        <v>-3165.0238684840006</v>
      </c>
      <c r="J330" s="83">
        <f t="shared" si="4"/>
        <v>1.229264486203918E-2</v>
      </c>
      <c r="K330" s="83">
        <f>I330/'סכום נכסי הקרן'!$C$42</f>
        <v>-5.1037457503663601E-5</v>
      </c>
    </row>
    <row r="331" spans="2:11">
      <c r="B331" s="75" t="s">
        <v>2994</v>
      </c>
      <c r="C331" s="72" t="s">
        <v>2995</v>
      </c>
      <c r="D331" s="85" t="s">
        <v>506</v>
      </c>
      <c r="E331" s="85" t="s">
        <v>132</v>
      </c>
      <c r="F331" s="94">
        <v>44987</v>
      </c>
      <c r="G331" s="82">
        <v>12761301.009624003</v>
      </c>
      <c r="H331" s="84">
        <v>-7.7350180000000002</v>
      </c>
      <c r="I331" s="82">
        <v>-987.08898789000023</v>
      </c>
      <c r="J331" s="83">
        <f t="shared" si="4"/>
        <v>3.8337576206568828E-3</v>
      </c>
      <c r="K331" s="83">
        <f>I331/'סכום נכסי הקרן'!$C$42</f>
        <v>-1.5917261406278355E-5</v>
      </c>
    </row>
    <row r="332" spans="2:11">
      <c r="B332" s="75" t="s">
        <v>2996</v>
      </c>
      <c r="C332" s="72" t="s">
        <v>2997</v>
      </c>
      <c r="D332" s="85" t="s">
        <v>506</v>
      </c>
      <c r="E332" s="85" t="s">
        <v>136</v>
      </c>
      <c r="F332" s="94">
        <v>44971</v>
      </c>
      <c r="G332" s="82">
        <v>8303914.6300000008</v>
      </c>
      <c r="H332" s="84">
        <v>5.3061109999999996</v>
      </c>
      <c r="I332" s="82">
        <v>440.61496000000005</v>
      </c>
      <c r="J332" s="83">
        <f t="shared" ref="J332:J395" si="5">IFERROR(I332/$I$11,0)</f>
        <v>-1.711305648628785E-3</v>
      </c>
      <c r="K332" s="83">
        <f>I332/'סכום נכסי הקרן'!$C$42</f>
        <v>7.1051177592697881E-6</v>
      </c>
    </row>
    <row r="333" spans="2:11">
      <c r="B333" s="75" t="s">
        <v>2998</v>
      </c>
      <c r="C333" s="72" t="s">
        <v>2999</v>
      </c>
      <c r="D333" s="85" t="s">
        <v>506</v>
      </c>
      <c r="E333" s="85" t="s">
        <v>132</v>
      </c>
      <c r="F333" s="94">
        <v>44970</v>
      </c>
      <c r="G333" s="82">
        <v>90299937.161300004</v>
      </c>
      <c r="H333" s="84">
        <v>-0.36926300000000001</v>
      </c>
      <c r="I333" s="82">
        <v>-333.44416982500007</v>
      </c>
      <c r="J333" s="83">
        <f t="shared" si="5"/>
        <v>1.2950647234580017E-3</v>
      </c>
      <c r="K333" s="83">
        <f>I333/'סכום נכסי הקרן'!$C$42</f>
        <v>-5.3769397497274694E-6</v>
      </c>
    </row>
    <row r="334" spans="2:11">
      <c r="B334" s="75" t="s">
        <v>2998</v>
      </c>
      <c r="C334" s="72" t="s">
        <v>3000</v>
      </c>
      <c r="D334" s="85" t="s">
        <v>506</v>
      </c>
      <c r="E334" s="85" t="s">
        <v>132</v>
      </c>
      <c r="F334" s="94">
        <v>44970</v>
      </c>
      <c r="G334" s="82">
        <v>10682884.570000002</v>
      </c>
      <c r="H334" s="84">
        <v>-0.36926300000000001</v>
      </c>
      <c r="I334" s="82">
        <v>-39.447930000000007</v>
      </c>
      <c r="J334" s="83">
        <f t="shared" si="5"/>
        <v>1.5321192325315716E-4</v>
      </c>
      <c r="K334" s="83">
        <f>I334/'סכום נכסי הקרן'!$C$42</f>
        <v>-6.3611591401579161E-7</v>
      </c>
    </row>
    <row r="335" spans="2:11">
      <c r="B335" s="75" t="s">
        <v>3001</v>
      </c>
      <c r="C335" s="72" t="s">
        <v>3002</v>
      </c>
      <c r="D335" s="85" t="s">
        <v>506</v>
      </c>
      <c r="E335" s="85" t="s">
        <v>132</v>
      </c>
      <c r="F335" s="94">
        <v>44970</v>
      </c>
      <c r="G335" s="82">
        <v>19088605.992775004</v>
      </c>
      <c r="H335" s="84">
        <v>-0.37077100000000002</v>
      </c>
      <c r="I335" s="82">
        <v>-70.774996396999995</v>
      </c>
      <c r="J335" s="83">
        <f t="shared" si="5"/>
        <v>2.7488320214063541E-4</v>
      </c>
      <c r="K335" s="83">
        <f>I335/'סכום נכסי הקרן'!$C$42</f>
        <v>-1.14127918809788E-6</v>
      </c>
    </row>
    <row r="336" spans="2:11">
      <c r="B336" s="75" t="s">
        <v>3003</v>
      </c>
      <c r="C336" s="72" t="s">
        <v>3004</v>
      </c>
      <c r="D336" s="85" t="s">
        <v>506</v>
      </c>
      <c r="E336" s="85" t="s">
        <v>132</v>
      </c>
      <c r="F336" s="94">
        <v>44970</v>
      </c>
      <c r="G336" s="82">
        <v>25441915.198952004</v>
      </c>
      <c r="H336" s="84">
        <v>-0.40847099999999997</v>
      </c>
      <c r="I336" s="82">
        <v>-103.922821552</v>
      </c>
      <c r="J336" s="83">
        <f t="shared" si="5"/>
        <v>4.0362613094974993E-4</v>
      </c>
      <c r="K336" s="83">
        <f>I336/'סכום נכסי הקרן'!$C$42</f>
        <v>-1.6758030299346627E-6</v>
      </c>
    </row>
    <row r="337" spans="2:11">
      <c r="B337" s="75" t="s">
        <v>3003</v>
      </c>
      <c r="C337" s="72" t="s">
        <v>3005</v>
      </c>
      <c r="D337" s="85" t="s">
        <v>506</v>
      </c>
      <c r="E337" s="85" t="s">
        <v>132</v>
      </c>
      <c r="F337" s="94">
        <v>44970</v>
      </c>
      <c r="G337" s="82">
        <v>17788194.300000001</v>
      </c>
      <c r="H337" s="84">
        <v>-0.40847099999999997</v>
      </c>
      <c r="I337" s="82">
        <v>-72.659600000000026</v>
      </c>
      <c r="J337" s="83">
        <f t="shared" si="5"/>
        <v>2.8220281923044125E-4</v>
      </c>
      <c r="K337" s="83">
        <f>I337/'סכום נכסי הקרן'!$C$42</f>
        <v>-1.1716692831796705E-6</v>
      </c>
    </row>
    <row r="338" spans="2:11">
      <c r="B338" s="75" t="s">
        <v>3006</v>
      </c>
      <c r="C338" s="72" t="s">
        <v>3007</v>
      </c>
      <c r="D338" s="85" t="s">
        <v>506</v>
      </c>
      <c r="E338" s="85" t="s">
        <v>132</v>
      </c>
      <c r="F338" s="94">
        <v>44970</v>
      </c>
      <c r="G338" s="82">
        <v>30578125.010000005</v>
      </c>
      <c r="H338" s="84">
        <v>-0.467283</v>
      </c>
      <c r="I338" s="82">
        <v>-142.88634999999999</v>
      </c>
      <c r="J338" s="83">
        <f t="shared" si="5"/>
        <v>5.5495668568981309E-4</v>
      </c>
      <c r="K338" s="83">
        <f>I338/'סכום נכסי הקרן'!$C$42</f>
        <v>-2.3041077473679934E-6</v>
      </c>
    </row>
    <row r="339" spans="2:11">
      <c r="B339" s="75" t="s">
        <v>3008</v>
      </c>
      <c r="C339" s="72" t="s">
        <v>3009</v>
      </c>
      <c r="D339" s="85" t="s">
        <v>506</v>
      </c>
      <c r="E339" s="85" t="s">
        <v>134</v>
      </c>
      <c r="F339" s="94">
        <v>44987</v>
      </c>
      <c r="G339" s="82">
        <v>36188317.528100997</v>
      </c>
      <c r="H339" s="84">
        <v>-1.478753</v>
      </c>
      <c r="I339" s="82">
        <v>-535.13593967600013</v>
      </c>
      <c r="J339" s="83">
        <f t="shared" si="5"/>
        <v>2.0784159401937051E-3</v>
      </c>
      <c r="K339" s="83">
        <f>I339/'סכום נכסי הקרן'!$C$42</f>
        <v>-8.6293117887224578E-6</v>
      </c>
    </row>
    <row r="340" spans="2:11">
      <c r="B340" s="75" t="s">
        <v>3008</v>
      </c>
      <c r="C340" s="72" t="s">
        <v>3010</v>
      </c>
      <c r="D340" s="85" t="s">
        <v>506</v>
      </c>
      <c r="E340" s="85" t="s">
        <v>134</v>
      </c>
      <c r="F340" s="94">
        <v>44987</v>
      </c>
      <c r="G340" s="82">
        <v>75523855.961306021</v>
      </c>
      <c r="H340" s="84">
        <v>-1.478753</v>
      </c>
      <c r="I340" s="82">
        <v>-1116.8115130560002</v>
      </c>
      <c r="J340" s="83">
        <f t="shared" si="5"/>
        <v>4.3375872910588259E-3</v>
      </c>
      <c r="K340" s="83">
        <f>I340/'סכום נכסי הקרן'!$C$42</f>
        <v>-1.8009096457304011E-5</v>
      </c>
    </row>
    <row r="341" spans="2:11">
      <c r="B341" s="75" t="s">
        <v>3011</v>
      </c>
      <c r="C341" s="72" t="s">
        <v>3012</v>
      </c>
      <c r="D341" s="85" t="s">
        <v>506</v>
      </c>
      <c r="E341" s="85" t="s">
        <v>134</v>
      </c>
      <c r="F341" s="94">
        <v>44987</v>
      </c>
      <c r="G341" s="82">
        <v>22682561.257000003</v>
      </c>
      <c r="H341" s="84">
        <v>-1.478753</v>
      </c>
      <c r="I341" s="82">
        <v>-335.41912283300002</v>
      </c>
      <c r="J341" s="83">
        <f t="shared" si="5"/>
        <v>1.3027352488490748E-3</v>
      </c>
      <c r="K341" s="83">
        <f>I341/'סכום נכסי הקרן'!$C$42</f>
        <v>-5.4087867702890583E-6</v>
      </c>
    </row>
    <row r="342" spans="2:11">
      <c r="B342" s="75" t="s">
        <v>3013</v>
      </c>
      <c r="C342" s="72" t="s">
        <v>3014</v>
      </c>
      <c r="D342" s="85" t="s">
        <v>506</v>
      </c>
      <c r="E342" s="85" t="s">
        <v>134</v>
      </c>
      <c r="F342" s="94">
        <v>44987</v>
      </c>
      <c r="G342" s="82">
        <v>63515320.445927009</v>
      </c>
      <c r="H342" s="84">
        <v>-1.4721249999999999</v>
      </c>
      <c r="I342" s="82">
        <v>-935.02461943700018</v>
      </c>
      <c r="J342" s="83">
        <f t="shared" si="5"/>
        <v>3.6315446775786243E-3</v>
      </c>
      <c r="K342" s="83">
        <f>I342/'סכום נכסי הקרן'!$C$42</f>
        <v>-1.5077699651678429E-5</v>
      </c>
    </row>
    <row r="343" spans="2:11">
      <c r="B343" s="75" t="s">
        <v>3013</v>
      </c>
      <c r="C343" s="72" t="s">
        <v>3015</v>
      </c>
      <c r="D343" s="85" t="s">
        <v>506</v>
      </c>
      <c r="E343" s="85" t="s">
        <v>134</v>
      </c>
      <c r="F343" s="94">
        <v>44987</v>
      </c>
      <c r="G343" s="82">
        <v>9912485.0000000019</v>
      </c>
      <c r="H343" s="84">
        <v>-1.472124</v>
      </c>
      <c r="I343" s="82">
        <v>-145.92412000000002</v>
      </c>
      <c r="J343" s="83">
        <f t="shared" si="5"/>
        <v>5.6675508890389169E-4</v>
      </c>
      <c r="K343" s="83">
        <f>I343/'סכום נכסי הקרן'!$C$42</f>
        <v>-2.3530931780387475E-6</v>
      </c>
    </row>
    <row r="344" spans="2:11">
      <c r="B344" s="75" t="s">
        <v>3016</v>
      </c>
      <c r="C344" s="72" t="s">
        <v>3017</v>
      </c>
      <c r="D344" s="85" t="s">
        <v>506</v>
      </c>
      <c r="E344" s="85" t="s">
        <v>134</v>
      </c>
      <c r="F344" s="94">
        <v>44991</v>
      </c>
      <c r="G344" s="82">
        <v>29089223.218570005</v>
      </c>
      <c r="H344" s="84">
        <v>-1.284983</v>
      </c>
      <c r="I344" s="82">
        <v>-373.79166825699997</v>
      </c>
      <c r="J344" s="83">
        <f t="shared" si="5"/>
        <v>1.4517704830053454E-3</v>
      </c>
      <c r="K344" s="83">
        <f>I344/'סכום נכסי הקרן'!$C$42</f>
        <v>-6.0275616161555011E-6</v>
      </c>
    </row>
    <row r="345" spans="2:11">
      <c r="B345" s="75" t="s">
        <v>3018</v>
      </c>
      <c r="C345" s="72" t="s">
        <v>3019</v>
      </c>
      <c r="D345" s="85" t="s">
        <v>506</v>
      </c>
      <c r="E345" s="85" t="s">
        <v>134</v>
      </c>
      <c r="F345" s="94">
        <v>45005</v>
      </c>
      <c r="G345" s="82">
        <v>27430541.743159998</v>
      </c>
      <c r="H345" s="84">
        <v>-0.81121299999999996</v>
      </c>
      <c r="I345" s="82">
        <v>-222.51998360600001</v>
      </c>
      <c r="J345" s="83">
        <f t="shared" si="5"/>
        <v>8.6424597312295627E-4</v>
      </c>
      <c r="K345" s="83">
        <f>I345/'סכום נכסי הקרן'!$C$42</f>
        <v>-3.588236512240557E-6</v>
      </c>
    </row>
    <row r="346" spans="2:11">
      <c r="B346" s="75" t="s">
        <v>3018</v>
      </c>
      <c r="C346" s="72" t="s">
        <v>3020</v>
      </c>
      <c r="D346" s="85" t="s">
        <v>506</v>
      </c>
      <c r="E346" s="85" t="s">
        <v>134</v>
      </c>
      <c r="F346" s="94">
        <v>45005</v>
      </c>
      <c r="G346" s="82">
        <v>129407468.55000001</v>
      </c>
      <c r="H346" s="84">
        <v>-0.81121200000000004</v>
      </c>
      <c r="I346" s="82">
        <v>-1049.76956</v>
      </c>
      <c r="J346" s="83">
        <f t="shared" si="5"/>
        <v>4.0772028661635864E-3</v>
      </c>
      <c r="K346" s="83">
        <f>I346/'סכום נכסי הקרן'!$C$42</f>
        <v>-1.692801430050589E-5</v>
      </c>
    </row>
    <row r="347" spans="2:11">
      <c r="B347" s="75" t="s">
        <v>3021</v>
      </c>
      <c r="C347" s="72" t="s">
        <v>3022</v>
      </c>
      <c r="D347" s="85" t="s">
        <v>506</v>
      </c>
      <c r="E347" s="85" t="s">
        <v>134</v>
      </c>
      <c r="F347" s="94">
        <v>45005</v>
      </c>
      <c r="G347" s="82">
        <v>18297611.824507006</v>
      </c>
      <c r="H347" s="84">
        <v>-0.75290000000000001</v>
      </c>
      <c r="I347" s="82">
        <v>-137.76265924100002</v>
      </c>
      <c r="J347" s="83">
        <f t="shared" si="5"/>
        <v>5.3505676913295417E-4</v>
      </c>
      <c r="K347" s="83">
        <f>I347/'סכום נכסי הקרן'!$C$42</f>
        <v>-2.2214858903961439E-6</v>
      </c>
    </row>
    <row r="348" spans="2:11">
      <c r="B348" s="75" t="s">
        <v>3021</v>
      </c>
      <c r="C348" s="72" t="s">
        <v>3023</v>
      </c>
      <c r="D348" s="85" t="s">
        <v>506</v>
      </c>
      <c r="E348" s="85" t="s">
        <v>134</v>
      </c>
      <c r="F348" s="94">
        <v>45005</v>
      </c>
      <c r="G348" s="82">
        <v>63965600.000000007</v>
      </c>
      <c r="H348" s="84">
        <v>-0.75290000000000001</v>
      </c>
      <c r="I348" s="82">
        <v>-481.59680000000003</v>
      </c>
      <c r="J348" s="83">
        <f t="shared" si="5"/>
        <v>1.8704751291275885E-3</v>
      </c>
      <c r="K348" s="83">
        <f>I348/'סכום נכסי הקרן'!$C$42</f>
        <v>-7.7659686736181189E-6</v>
      </c>
    </row>
    <row r="349" spans="2:11">
      <c r="B349" s="75" t="s">
        <v>3021</v>
      </c>
      <c r="C349" s="72" t="s">
        <v>3024</v>
      </c>
      <c r="D349" s="85" t="s">
        <v>506</v>
      </c>
      <c r="E349" s="85" t="s">
        <v>134</v>
      </c>
      <c r="F349" s="94">
        <v>45005</v>
      </c>
      <c r="G349" s="82">
        <v>6379471.3900680002</v>
      </c>
      <c r="H349" s="84">
        <v>-0.75290000000000001</v>
      </c>
      <c r="I349" s="82">
        <v>-48.031019910000012</v>
      </c>
      <c r="J349" s="83">
        <f t="shared" si="5"/>
        <v>1.865478096372049E-4</v>
      </c>
      <c r="K349" s="83">
        <f>I349/'סכום נכסי הקרן'!$C$42</f>
        <v>-7.7452216456377654E-7</v>
      </c>
    </row>
    <row r="350" spans="2:11">
      <c r="B350" s="75" t="s">
        <v>3025</v>
      </c>
      <c r="C350" s="72" t="s">
        <v>3026</v>
      </c>
      <c r="D350" s="85" t="s">
        <v>506</v>
      </c>
      <c r="E350" s="85" t="s">
        <v>134</v>
      </c>
      <c r="F350" s="94">
        <v>45005</v>
      </c>
      <c r="G350" s="82">
        <v>35984646.000000007</v>
      </c>
      <c r="H350" s="84">
        <v>-0.74171100000000001</v>
      </c>
      <c r="I350" s="82">
        <v>-266.90219999999999</v>
      </c>
      <c r="J350" s="83">
        <f t="shared" si="5"/>
        <v>1.0366221848015548E-3</v>
      </c>
      <c r="K350" s="83">
        <f>I350/'סכום נכסי הקרן'!$C$42</f>
        <v>-4.3039200512124617E-6</v>
      </c>
    </row>
    <row r="351" spans="2:11">
      <c r="B351" s="75" t="s">
        <v>3027</v>
      </c>
      <c r="C351" s="72" t="s">
        <v>3028</v>
      </c>
      <c r="D351" s="85" t="s">
        <v>506</v>
      </c>
      <c r="E351" s="85" t="s">
        <v>134</v>
      </c>
      <c r="F351" s="94">
        <v>45005</v>
      </c>
      <c r="G351" s="82">
        <v>7979743.9281080011</v>
      </c>
      <c r="H351" s="84">
        <v>-0.72493300000000005</v>
      </c>
      <c r="I351" s="82">
        <v>-57.84783572900001</v>
      </c>
      <c r="J351" s="83">
        <f t="shared" si="5"/>
        <v>2.246753674545861E-4</v>
      </c>
      <c r="K351" s="83">
        <f>I351/'סכום נכסי הקרן'!$C$42</f>
        <v>-9.3282280967818088E-7</v>
      </c>
    </row>
    <row r="352" spans="2:11">
      <c r="B352" s="75" t="s">
        <v>3027</v>
      </c>
      <c r="C352" s="72" t="s">
        <v>3029</v>
      </c>
      <c r="D352" s="85" t="s">
        <v>506</v>
      </c>
      <c r="E352" s="85" t="s">
        <v>134</v>
      </c>
      <c r="F352" s="94">
        <v>45005</v>
      </c>
      <c r="G352" s="82">
        <v>28460686.281524006</v>
      </c>
      <c r="H352" s="84">
        <v>-0.72493300000000005</v>
      </c>
      <c r="I352" s="82">
        <v>-206.32104197400005</v>
      </c>
      <c r="J352" s="83">
        <f t="shared" si="5"/>
        <v>8.0133085939951493E-4</v>
      </c>
      <c r="K352" s="83">
        <f>I352/'סכום נכסי הקרן'!$C$42</f>
        <v>-3.3270211693232452E-6</v>
      </c>
    </row>
    <row r="353" spans="2:11">
      <c r="B353" s="75" t="s">
        <v>3030</v>
      </c>
      <c r="C353" s="72" t="s">
        <v>3031</v>
      </c>
      <c r="D353" s="85" t="s">
        <v>506</v>
      </c>
      <c r="E353" s="85" t="s">
        <v>135</v>
      </c>
      <c r="F353" s="94">
        <v>44966</v>
      </c>
      <c r="G353" s="82">
        <v>77281161.649122015</v>
      </c>
      <c r="H353" s="84">
        <v>-3.7370290000000002</v>
      </c>
      <c r="I353" s="82">
        <v>-2888.0197770030004</v>
      </c>
      <c r="J353" s="83">
        <f t="shared" si="5"/>
        <v>1.1216787913276658E-2</v>
      </c>
      <c r="K353" s="83">
        <f>I353/'סכום נכסי הקרן'!$C$42</f>
        <v>-4.657063983189856E-5</v>
      </c>
    </row>
    <row r="354" spans="2:11">
      <c r="B354" s="75" t="s">
        <v>3032</v>
      </c>
      <c r="C354" s="72" t="s">
        <v>3033</v>
      </c>
      <c r="D354" s="85" t="s">
        <v>506</v>
      </c>
      <c r="E354" s="85" t="s">
        <v>135</v>
      </c>
      <c r="F354" s="94">
        <v>44966</v>
      </c>
      <c r="G354" s="82">
        <v>2610388.7747570006</v>
      </c>
      <c r="H354" s="84">
        <v>-3.735325</v>
      </c>
      <c r="I354" s="82">
        <v>-97.50649377900001</v>
      </c>
      <c r="J354" s="83">
        <f t="shared" si="5"/>
        <v>3.7870573795767214E-4</v>
      </c>
      <c r="K354" s="83">
        <f>I354/'סכום נכסי הקרן'!$C$42</f>
        <v>-1.5723368098834003E-6</v>
      </c>
    </row>
    <row r="355" spans="2:11">
      <c r="B355" s="75" t="s">
        <v>3032</v>
      </c>
      <c r="C355" s="72" t="s">
        <v>3034</v>
      </c>
      <c r="D355" s="85" t="s">
        <v>506</v>
      </c>
      <c r="E355" s="85" t="s">
        <v>135</v>
      </c>
      <c r="F355" s="94">
        <v>44966</v>
      </c>
      <c r="G355" s="82">
        <v>49223241.636116005</v>
      </c>
      <c r="H355" s="84">
        <v>-3.735325</v>
      </c>
      <c r="I355" s="82">
        <v>-1838.6478622640007</v>
      </c>
      <c r="J355" s="83">
        <f t="shared" si="5"/>
        <v>7.1411294626301941E-3</v>
      </c>
      <c r="K355" s="83">
        <f>I355/'סכום נכסי הקרן'!$C$42</f>
        <v>-2.9649037743102006E-5</v>
      </c>
    </row>
    <row r="356" spans="2:11">
      <c r="B356" s="75" t="s">
        <v>3035</v>
      </c>
      <c r="C356" s="72" t="s">
        <v>3036</v>
      </c>
      <c r="D356" s="85" t="s">
        <v>506</v>
      </c>
      <c r="E356" s="85" t="s">
        <v>135</v>
      </c>
      <c r="F356" s="94">
        <v>44966</v>
      </c>
      <c r="G356" s="82">
        <v>72160497.505185008</v>
      </c>
      <c r="H356" s="84">
        <v>-3.6918700000000002</v>
      </c>
      <c r="I356" s="82">
        <v>-2664.0718258650004</v>
      </c>
      <c r="J356" s="83">
        <f t="shared" si="5"/>
        <v>1.034699585314937E-2</v>
      </c>
      <c r="K356" s="83">
        <f>I356/'סכום נכסי הקרן'!$C$42</f>
        <v>-4.2959376690078117E-5</v>
      </c>
    </row>
    <row r="357" spans="2:11">
      <c r="B357" s="75" t="s">
        <v>3037</v>
      </c>
      <c r="C357" s="72" t="s">
        <v>3038</v>
      </c>
      <c r="D357" s="85" t="s">
        <v>506</v>
      </c>
      <c r="E357" s="85" t="s">
        <v>136</v>
      </c>
      <c r="F357" s="94">
        <v>45103</v>
      </c>
      <c r="G357" s="82">
        <v>7857698.5000000009</v>
      </c>
      <c r="H357" s="84">
        <v>-0.80076499999999995</v>
      </c>
      <c r="I357" s="82">
        <v>-62.921730000000011</v>
      </c>
      <c r="J357" s="83">
        <f t="shared" si="5"/>
        <v>2.443818792954631E-4</v>
      </c>
      <c r="K357" s="83">
        <f>I357/'סכום נכסי הקרן'!$C$42</f>
        <v>-1.0146416755050229E-6</v>
      </c>
    </row>
    <row r="358" spans="2:11">
      <c r="B358" s="75" t="s">
        <v>3039</v>
      </c>
      <c r="C358" s="72" t="s">
        <v>3040</v>
      </c>
      <c r="D358" s="85" t="s">
        <v>506</v>
      </c>
      <c r="E358" s="85" t="s">
        <v>136</v>
      </c>
      <c r="F358" s="94">
        <v>45055</v>
      </c>
      <c r="G358" s="82">
        <v>29371216.335606009</v>
      </c>
      <c r="H358" s="84">
        <v>-2.2450290000000002</v>
      </c>
      <c r="I358" s="82">
        <v>-659.39221151400011</v>
      </c>
      <c r="J358" s="83">
        <f t="shared" si="5"/>
        <v>2.5610152143398283E-3</v>
      </c>
      <c r="K358" s="83">
        <f>I358/'סכום נכסי הקרן'!$C$42</f>
        <v>-1.0633001004669251E-5</v>
      </c>
    </row>
    <row r="359" spans="2:11">
      <c r="B359" s="75" t="s">
        <v>3041</v>
      </c>
      <c r="C359" s="72" t="s">
        <v>3042</v>
      </c>
      <c r="D359" s="85" t="s">
        <v>506</v>
      </c>
      <c r="E359" s="85" t="s">
        <v>136</v>
      </c>
      <c r="F359" s="94">
        <v>45097</v>
      </c>
      <c r="G359" s="82">
        <v>28052737.665335003</v>
      </c>
      <c r="H359" s="84">
        <v>-2.5966619999999998</v>
      </c>
      <c r="I359" s="82">
        <v>-728.43482864300006</v>
      </c>
      <c r="J359" s="83">
        <f t="shared" si="5"/>
        <v>2.8291700239018373E-3</v>
      </c>
      <c r="K359" s="83">
        <f>I359/'סכום נכסי הקרן'!$C$42</f>
        <v>-1.1746344784711858E-5</v>
      </c>
    </row>
    <row r="360" spans="2:11">
      <c r="B360" s="75" t="s">
        <v>3043</v>
      </c>
      <c r="C360" s="72" t="s">
        <v>3044</v>
      </c>
      <c r="D360" s="85" t="s">
        <v>506</v>
      </c>
      <c r="E360" s="85" t="s">
        <v>132</v>
      </c>
      <c r="F360" s="94">
        <v>45026</v>
      </c>
      <c r="G360" s="82">
        <v>29112253.993287005</v>
      </c>
      <c r="H360" s="84">
        <v>1.573674</v>
      </c>
      <c r="I360" s="82">
        <v>458.13191224900004</v>
      </c>
      <c r="J360" s="83">
        <f t="shared" si="5"/>
        <v>-1.7793397873935568E-3</v>
      </c>
      <c r="K360" s="83">
        <f>I360/'סכום נכסי הקרן'!$C$42</f>
        <v>7.387586626220313E-6</v>
      </c>
    </row>
    <row r="361" spans="2:11">
      <c r="B361" s="75" t="s">
        <v>3045</v>
      </c>
      <c r="C361" s="72" t="s">
        <v>3046</v>
      </c>
      <c r="D361" s="85" t="s">
        <v>506</v>
      </c>
      <c r="E361" s="85" t="s">
        <v>134</v>
      </c>
      <c r="F361" s="94">
        <v>45078</v>
      </c>
      <c r="G361" s="82">
        <v>27588186.068805009</v>
      </c>
      <c r="H361" s="84">
        <v>1.221822</v>
      </c>
      <c r="I361" s="82">
        <v>337.07861326900007</v>
      </c>
      <c r="J361" s="83">
        <f t="shared" si="5"/>
        <v>-1.3091805482936792E-3</v>
      </c>
      <c r="K361" s="83">
        <f>I361/'סכום נכסי הקרן'!$C$42</f>
        <v>5.4355468125903056E-6</v>
      </c>
    </row>
    <row r="362" spans="2:11">
      <c r="B362" s="75" t="s">
        <v>3047</v>
      </c>
      <c r="C362" s="72" t="s">
        <v>3048</v>
      </c>
      <c r="D362" s="85" t="s">
        <v>506</v>
      </c>
      <c r="E362" s="85" t="s">
        <v>134</v>
      </c>
      <c r="F362" s="94">
        <v>45068</v>
      </c>
      <c r="G362" s="82">
        <v>36784248.091740005</v>
      </c>
      <c r="H362" s="84">
        <v>0.23438200000000001</v>
      </c>
      <c r="I362" s="82">
        <v>86.215739478000017</v>
      </c>
      <c r="J362" s="83">
        <f t="shared" si="5"/>
        <v>-3.3485354643748172E-4</v>
      </c>
      <c r="K362" s="83">
        <f>I362/'סכום נכסי הקרן'!$C$42</f>
        <v>1.390268232594089E-6</v>
      </c>
    </row>
    <row r="363" spans="2:11">
      <c r="B363" s="75" t="s">
        <v>3049</v>
      </c>
      <c r="C363" s="72" t="s">
        <v>3050</v>
      </c>
      <c r="D363" s="85" t="s">
        <v>506</v>
      </c>
      <c r="E363" s="85" t="s">
        <v>134</v>
      </c>
      <c r="F363" s="94">
        <v>45068</v>
      </c>
      <c r="G363" s="82">
        <v>14594150.430398002</v>
      </c>
      <c r="H363" s="84">
        <v>0.23438200000000001</v>
      </c>
      <c r="I363" s="82">
        <v>34.206094287000006</v>
      </c>
      <c r="J363" s="83">
        <f t="shared" si="5"/>
        <v>-1.3285314318622299E-4</v>
      </c>
      <c r="K363" s="83">
        <f>I363/'סכום נכסי הקרן'!$C$42</f>
        <v>5.5158891562333828E-7</v>
      </c>
    </row>
    <row r="364" spans="2:11">
      <c r="B364" s="75" t="s">
        <v>3051</v>
      </c>
      <c r="C364" s="72" t="s">
        <v>3052</v>
      </c>
      <c r="D364" s="85" t="s">
        <v>506</v>
      </c>
      <c r="E364" s="85" t="s">
        <v>134</v>
      </c>
      <c r="F364" s="94">
        <v>45097</v>
      </c>
      <c r="G364" s="82">
        <v>34053017.670928009</v>
      </c>
      <c r="H364" s="84">
        <v>-0.68732599999999999</v>
      </c>
      <c r="I364" s="82">
        <v>-234.05528718400001</v>
      </c>
      <c r="J364" s="83">
        <f t="shared" si="5"/>
        <v>9.0904797024915279E-4</v>
      </c>
      <c r="K364" s="83">
        <f>I364/'סכום נכסי הקרן'!$C$42</f>
        <v>-3.7742485584738857E-6</v>
      </c>
    </row>
    <row r="365" spans="2:11">
      <c r="B365" s="75" t="s">
        <v>3053</v>
      </c>
      <c r="C365" s="72" t="s">
        <v>3054</v>
      </c>
      <c r="D365" s="85" t="s">
        <v>506</v>
      </c>
      <c r="E365" s="85" t="s">
        <v>135</v>
      </c>
      <c r="F365" s="94">
        <v>45082</v>
      </c>
      <c r="G365" s="82">
        <v>11925048.522216</v>
      </c>
      <c r="H365" s="84">
        <v>1.822872</v>
      </c>
      <c r="I365" s="82">
        <v>217.37838644500007</v>
      </c>
      <c r="J365" s="83">
        <f t="shared" si="5"/>
        <v>-8.4427650984237918E-4</v>
      </c>
      <c r="K365" s="83">
        <f>I365/'סכום נכסי הקרן'!$C$42</f>
        <v>3.5053259063463957E-6</v>
      </c>
    </row>
    <row r="366" spans="2:11">
      <c r="B366" s="75" t="s">
        <v>3055</v>
      </c>
      <c r="C366" s="72" t="s">
        <v>3056</v>
      </c>
      <c r="D366" s="85" t="s">
        <v>506</v>
      </c>
      <c r="E366" s="85" t="s">
        <v>135</v>
      </c>
      <c r="F366" s="94">
        <v>45078</v>
      </c>
      <c r="G366" s="82">
        <v>26721442.634392999</v>
      </c>
      <c r="H366" s="84">
        <v>1.1746160000000001</v>
      </c>
      <c r="I366" s="82">
        <v>313.87432052200006</v>
      </c>
      <c r="J366" s="83">
        <f t="shared" si="5"/>
        <v>-1.2190573322086488E-3</v>
      </c>
      <c r="K366" s="83">
        <f>I366/'סכום נכסי הקרן'!$C$42</f>
        <v>5.0613669788234158E-6</v>
      </c>
    </row>
    <row r="367" spans="2:11">
      <c r="B367" s="75" t="s">
        <v>3057</v>
      </c>
      <c r="C367" s="72" t="s">
        <v>3058</v>
      </c>
      <c r="D367" s="85" t="s">
        <v>506</v>
      </c>
      <c r="E367" s="85" t="s">
        <v>136</v>
      </c>
      <c r="F367" s="94">
        <v>45077</v>
      </c>
      <c r="G367" s="82">
        <v>35685846.735569999</v>
      </c>
      <c r="H367" s="84">
        <v>-2.266187</v>
      </c>
      <c r="I367" s="82">
        <v>-808.70793713800015</v>
      </c>
      <c r="J367" s="83">
        <f t="shared" si="5"/>
        <v>3.1409429696059163E-3</v>
      </c>
      <c r="K367" s="83">
        <f>I367/'סכום נכסי הקרן'!$C$42</f>
        <v>-1.3040785374653733E-5</v>
      </c>
    </row>
    <row r="368" spans="2:11">
      <c r="B368" s="75" t="s">
        <v>3059</v>
      </c>
      <c r="C368" s="72" t="s">
        <v>3060</v>
      </c>
      <c r="D368" s="85" t="s">
        <v>506</v>
      </c>
      <c r="E368" s="85" t="s">
        <v>136</v>
      </c>
      <c r="F368" s="94">
        <v>45078</v>
      </c>
      <c r="G368" s="82">
        <v>18193511.267345</v>
      </c>
      <c r="H368" s="84">
        <v>-1.5885640000000001</v>
      </c>
      <c r="I368" s="82">
        <v>-289.01558790700005</v>
      </c>
      <c r="J368" s="83">
        <f t="shared" si="5"/>
        <v>1.1225084325938873E-3</v>
      </c>
      <c r="K368" s="83">
        <f>I368/'סכום נכסי הקרן'!$C$42</f>
        <v>-4.6605085454743169E-6</v>
      </c>
    </row>
    <row r="369" spans="2:11">
      <c r="B369" s="75" t="s">
        <v>3061</v>
      </c>
      <c r="C369" s="72" t="s">
        <v>3062</v>
      </c>
      <c r="D369" s="85" t="s">
        <v>506</v>
      </c>
      <c r="E369" s="85" t="s">
        <v>136</v>
      </c>
      <c r="F369" s="94">
        <v>45083</v>
      </c>
      <c r="G369" s="82">
        <v>36739801.030737005</v>
      </c>
      <c r="H369" s="84">
        <v>0.66752199999999995</v>
      </c>
      <c r="I369" s="82">
        <v>245.24635802900002</v>
      </c>
      <c r="J369" s="83">
        <f t="shared" si="5"/>
        <v>-9.5251300092185948E-4</v>
      </c>
      <c r="K369" s="83">
        <f>I369/'סכום נכסי הקרן'!$C$42</f>
        <v>3.9547096944417974E-6</v>
      </c>
    </row>
    <row r="370" spans="2:11">
      <c r="B370" s="75" t="s">
        <v>3063</v>
      </c>
      <c r="C370" s="72" t="s">
        <v>3064</v>
      </c>
      <c r="D370" s="85" t="s">
        <v>506</v>
      </c>
      <c r="E370" s="85" t="s">
        <v>136</v>
      </c>
      <c r="F370" s="94">
        <v>45103</v>
      </c>
      <c r="G370" s="82">
        <v>18395705.471246004</v>
      </c>
      <c r="H370" s="84">
        <v>0.74929599999999996</v>
      </c>
      <c r="I370" s="82">
        <v>137.83823969200003</v>
      </c>
      <c r="J370" s="83">
        <f t="shared" si="5"/>
        <v>-5.353503162533747E-4</v>
      </c>
      <c r="K370" s="83">
        <f>I370/'סכום נכסי הקרן'!$C$42</f>
        <v>2.2227046597376429E-6</v>
      </c>
    </row>
    <row r="371" spans="2:11">
      <c r="B371" s="75" t="s">
        <v>3065</v>
      </c>
      <c r="C371" s="72" t="s">
        <v>3066</v>
      </c>
      <c r="D371" s="85" t="s">
        <v>506</v>
      </c>
      <c r="E371" s="85" t="s">
        <v>136</v>
      </c>
      <c r="F371" s="94">
        <v>45084</v>
      </c>
      <c r="G371" s="82">
        <v>28352407.771570005</v>
      </c>
      <c r="H371" s="84">
        <v>0.98641900000000005</v>
      </c>
      <c r="I371" s="82">
        <v>279.67340724399997</v>
      </c>
      <c r="J371" s="83">
        <f t="shared" si="5"/>
        <v>-1.0862243115574552E-3</v>
      </c>
      <c r="K371" s="83">
        <f>I371/'סכום נכסי הקרן'!$C$42</f>
        <v>4.5098616093399005E-6</v>
      </c>
    </row>
    <row r="372" spans="2:11">
      <c r="B372" s="75" t="s">
        <v>3067</v>
      </c>
      <c r="C372" s="72" t="s">
        <v>3068</v>
      </c>
      <c r="D372" s="85" t="s">
        <v>506</v>
      </c>
      <c r="E372" s="85" t="s">
        <v>136</v>
      </c>
      <c r="F372" s="94">
        <v>45085</v>
      </c>
      <c r="G372" s="82">
        <v>28369342.164744005</v>
      </c>
      <c r="H372" s="84">
        <v>1.0455220000000001</v>
      </c>
      <c r="I372" s="82">
        <v>296.60780041800007</v>
      </c>
      <c r="J372" s="83">
        <f t="shared" si="5"/>
        <v>-1.1519958475370033E-3</v>
      </c>
      <c r="K372" s="83">
        <f>I372/'סכום נכסי הקרן'!$C$42</f>
        <v>4.7829364447541245E-6</v>
      </c>
    </row>
    <row r="373" spans="2:11">
      <c r="B373" s="75" t="s">
        <v>3069</v>
      </c>
      <c r="C373" s="72" t="s">
        <v>3070</v>
      </c>
      <c r="D373" s="85" t="s">
        <v>506</v>
      </c>
      <c r="E373" s="85" t="s">
        <v>136</v>
      </c>
      <c r="F373" s="94">
        <v>45089</v>
      </c>
      <c r="G373" s="82">
        <v>20021533.049620003</v>
      </c>
      <c r="H373" s="84">
        <v>1.851102</v>
      </c>
      <c r="I373" s="82">
        <v>370.61899596500007</v>
      </c>
      <c r="J373" s="83">
        <f t="shared" si="5"/>
        <v>-1.4394481324102872E-3</v>
      </c>
      <c r="K373" s="83">
        <f>I373/'סכום נכסי הקרן'!$C$42</f>
        <v>5.9764008243243938E-6</v>
      </c>
    </row>
    <row r="374" spans="2:11">
      <c r="B374" s="75" t="s">
        <v>3071</v>
      </c>
      <c r="C374" s="72" t="s">
        <v>3072</v>
      </c>
      <c r="D374" s="85" t="s">
        <v>506</v>
      </c>
      <c r="E374" s="85" t="s">
        <v>136</v>
      </c>
      <c r="F374" s="94">
        <v>45090</v>
      </c>
      <c r="G374" s="82">
        <v>17222277.857958004</v>
      </c>
      <c r="H374" s="84">
        <v>2.1985320000000002</v>
      </c>
      <c r="I374" s="82">
        <v>378.63723890500006</v>
      </c>
      <c r="J374" s="83">
        <f t="shared" si="5"/>
        <v>-1.4705902081021791E-3</v>
      </c>
      <c r="K374" s="83">
        <f>I374/'סכום נכסי הקרן'!$C$42</f>
        <v>6.1056986591303966E-6</v>
      </c>
    </row>
    <row r="375" spans="2:11">
      <c r="B375" s="75" t="s">
        <v>3073</v>
      </c>
      <c r="C375" s="72" t="s">
        <v>3074</v>
      </c>
      <c r="D375" s="85" t="s">
        <v>506</v>
      </c>
      <c r="E375" s="85" t="s">
        <v>136</v>
      </c>
      <c r="F375" s="94">
        <v>45090</v>
      </c>
      <c r="G375" s="82">
        <v>25882187.839278005</v>
      </c>
      <c r="H375" s="84">
        <v>2.3828239999999998</v>
      </c>
      <c r="I375" s="82">
        <v>616.72691184300015</v>
      </c>
      <c r="J375" s="83">
        <f t="shared" si="5"/>
        <v>-2.3953073402190267E-3</v>
      </c>
      <c r="K375" s="83">
        <f>I375/'סכום נכסי הקרן'!$C$42</f>
        <v>9.9450035331422089E-6</v>
      </c>
    </row>
    <row r="376" spans="2:11">
      <c r="B376" s="75" t="s">
        <v>3075</v>
      </c>
      <c r="C376" s="72" t="s">
        <v>3076</v>
      </c>
      <c r="D376" s="85" t="s">
        <v>506</v>
      </c>
      <c r="E376" s="85" t="s">
        <v>134</v>
      </c>
      <c r="F376" s="94">
        <v>45078</v>
      </c>
      <c r="G376" s="82">
        <v>89276596.717942014</v>
      </c>
      <c r="H376" s="84">
        <v>-1.6122620000000001</v>
      </c>
      <c r="I376" s="82">
        <v>-1439.3729873360003</v>
      </c>
      <c r="J376" s="83">
        <f t="shared" si="5"/>
        <v>5.5903846835154798E-3</v>
      </c>
      <c r="K376" s="83">
        <f>I376/'סכום נכסי הקרן'!$C$42</f>
        <v>-2.3210547763821324E-5</v>
      </c>
    </row>
    <row r="377" spans="2:11">
      <c r="B377" s="75" t="s">
        <v>3075</v>
      </c>
      <c r="C377" s="72" t="s">
        <v>3077</v>
      </c>
      <c r="D377" s="85" t="s">
        <v>506</v>
      </c>
      <c r="E377" s="85" t="s">
        <v>134</v>
      </c>
      <c r="F377" s="94">
        <v>45078</v>
      </c>
      <c r="G377" s="82">
        <v>18421705.209499005</v>
      </c>
      <c r="H377" s="84">
        <v>-1.6122620000000001</v>
      </c>
      <c r="I377" s="82">
        <v>-297.00622435500009</v>
      </c>
      <c r="J377" s="83">
        <f t="shared" si="5"/>
        <v>1.1535432873559714E-3</v>
      </c>
      <c r="K377" s="83">
        <f>I377/'סכום נכסי הקרן'!$C$42</f>
        <v>-4.7893612129701133E-6</v>
      </c>
    </row>
    <row r="378" spans="2:11">
      <c r="B378" s="75" t="s">
        <v>3078</v>
      </c>
      <c r="C378" s="72" t="s">
        <v>3079</v>
      </c>
      <c r="D378" s="85" t="s">
        <v>506</v>
      </c>
      <c r="E378" s="85" t="s">
        <v>134</v>
      </c>
      <c r="F378" s="94">
        <v>45078</v>
      </c>
      <c r="G378" s="82">
        <v>15923320.000000002</v>
      </c>
      <c r="H378" s="84">
        <v>-1.6122620000000001</v>
      </c>
      <c r="I378" s="82">
        <v>-256.72570000000002</v>
      </c>
      <c r="J378" s="83">
        <f t="shared" si="5"/>
        <v>9.970976486095226E-4</v>
      </c>
      <c r="K378" s="83">
        <f>I378/'סכום נכסי הקרן'!$C$42</f>
        <v>-4.139819334166429E-6</v>
      </c>
    </row>
    <row r="379" spans="2:11">
      <c r="B379" s="75" t="s">
        <v>3078</v>
      </c>
      <c r="C379" s="72" t="s">
        <v>3080</v>
      </c>
      <c r="D379" s="85" t="s">
        <v>506</v>
      </c>
      <c r="E379" s="85" t="s">
        <v>134</v>
      </c>
      <c r="F379" s="94">
        <v>45078</v>
      </c>
      <c r="G379" s="82">
        <v>22774642.019883003</v>
      </c>
      <c r="H379" s="84">
        <v>-1.6122620000000001</v>
      </c>
      <c r="I379" s="82">
        <v>-367.18698717300003</v>
      </c>
      <c r="J379" s="83">
        <f t="shared" si="5"/>
        <v>1.4261185440733563E-3</v>
      </c>
      <c r="K379" s="83">
        <f>I379/'סכום נכסי הקרן'!$C$42</f>
        <v>-5.9210581128149851E-6</v>
      </c>
    </row>
    <row r="380" spans="2:11">
      <c r="B380" s="75" t="s">
        <v>3081</v>
      </c>
      <c r="C380" s="72" t="s">
        <v>3082</v>
      </c>
      <c r="D380" s="85" t="s">
        <v>506</v>
      </c>
      <c r="E380" s="85" t="s">
        <v>134</v>
      </c>
      <c r="F380" s="94">
        <v>45078</v>
      </c>
      <c r="G380" s="82">
        <v>105531215.00000001</v>
      </c>
      <c r="H380" s="84">
        <v>-1.5744990000000001</v>
      </c>
      <c r="I380" s="82">
        <v>-1661.5877500000001</v>
      </c>
      <c r="J380" s="83">
        <f t="shared" si="5"/>
        <v>6.4534452081867434E-3</v>
      </c>
      <c r="K380" s="83">
        <f>I380/'סכום נכסי הקרן'!$C$42</f>
        <v>-2.679386244876962E-5</v>
      </c>
    </row>
    <row r="381" spans="2:11">
      <c r="B381" s="75" t="s">
        <v>3083</v>
      </c>
      <c r="C381" s="72" t="s">
        <v>3084</v>
      </c>
      <c r="D381" s="85" t="s">
        <v>506</v>
      </c>
      <c r="E381" s="85" t="s">
        <v>134</v>
      </c>
      <c r="F381" s="94">
        <v>45078</v>
      </c>
      <c r="G381" s="82">
        <v>90224490.530000016</v>
      </c>
      <c r="H381" s="84">
        <v>-1.527334</v>
      </c>
      <c r="I381" s="82">
        <v>-1378.02919</v>
      </c>
      <c r="J381" s="83">
        <f t="shared" si="5"/>
        <v>5.3521313412108135E-3</v>
      </c>
      <c r="K381" s="83">
        <f>I381/'סכום נכסי הקרן'!$C$42</f>
        <v>-2.2221350974241003E-5</v>
      </c>
    </row>
    <row r="382" spans="2:11">
      <c r="B382" s="75" t="s">
        <v>3085</v>
      </c>
      <c r="C382" s="72" t="s">
        <v>3086</v>
      </c>
      <c r="D382" s="85" t="s">
        <v>506</v>
      </c>
      <c r="E382" s="85" t="s">
        <v>134</v>
      </c>
      <c r="F382" s="94">
        <v>45076</v>
      </c>
      <c r="G382" s="82">
        <v>5590774.0000000009</v>
      </c>
      <c r="H382" s="84">
        <v>-1.005673</v>
      </c>
      <c r="I382" s="82">
        <v>-56.224920000000012</v>
      </c>
      <c r="J382" s="83">
        <f t="shared" si="5"/>
        <v>2.183721206145646E-4</v>
      </c>
      <c r="K382" s="83">
        <f>I382/'סכום נכסי הקרן'!$C$42</f>
        <v>-9.0665255125591541E-7</v>
      </c>
    </row>
    <row r="383" spans="2:11">
      <c r="B383" s="75" t="s">
        <v>3087</v>
      </c>
      <c r="C383" s="72" t="s">
        <v>3088</v>
      </c>
      <c r="D383" s="85" t="s">
        <v>506</v>
      </c>
      <c r="E383" s="85" t="s">
        <v>134</v>
      </c>
      <c r="F383" s="94">
        <v>45090</v>
      </c>
      <c r="G383" s="82">
        <v>2447377.9500000007</v>
      </c>
      <c r="H383" s="84">
        <v>-0.535273</v>
      </c>
      <c r="I383" s="82">
        <v>-13.100150000000001</v>
      </c>
      <c r="J383" s="83">
        <f t="shared" si="5"/>
        <v>5.0879708425888168E-5</v>
      </c>
      <c r="K383" s="83">
        <f>I383/'סכום נכסי הקרן'!$C$42</f>
        <v>-2.1124591052037387E-7</v>
      </c>
    </row>
    <row r="384" spans="2:11">
      <c r="B384" s="75" t="s">
        <v>3089</v>
      </c>
      <c r="C384" s="72" t="s">
        <v>3090</v>
      </c>
      <c r="D384" s="85" t="s">
        <v>506</v>
      </c>
      <c r="E384" s="85" t="s">
        <v>134</v>
      </c>
      <c r="F384" s="94">
        <v>45106</v>
      </c>
      <c r="G384" s="82">
        <v>18518605.655428004</v>
      </c>
      <c r="H384" s="84">
        <v>0.64989399999999997</v>
      </c>
      <c r="I384" s="82">
        <v>120.35136151700002</v>
      </c>
      <c r="J384" s="83">
        <f t="shared" si="5"/>
        <v>-4.6743298226689146E-4</v>
      </c>
      <c r="K384" s="83">
        <f>I384/'סכום נכסי הקרן'!$C$42</f>
        <v>1.9407207509857024E-6</v>
      </c>
    </row>
    <row r="385" spans="2:11">
      <c r="B385" s="75" t="s">
        <v>3091</v>
      </c>
      <c r="C385" s="72" t="s">
        <v>3092</v>
      </c>
      <c r="D385" s="85" t="s">
        <v>506</v>
      </c>
      <c r="E385" s="85" t="s">
        <v>134</v>
      </c>
      <c r="F385" s="94">
        <v>45097</v>
      </c>
      <c r="G385" s="82">
        <v>34441497.69404301</v>
      </c>
      <c r="H385" s="84">
        <v>0.67651300000000003</v>
      </c>
      <c r="I385" s="82">
        <v>233.00115553500004</v>
      </c>
      <c r="J385" s="83">
        <f t="shared" si="5"/>
        <v>-9.0495382545358798E-4</v>
      </c>
      <c r="K385" s="83">
        <f>I385/'סכום נכסי הקרן'!$C$42</f>
        <v>3.7572502034931149E-6</v>
      </c>
    </row>
    <row r="386" spans="2:11">
      <c r="B386" s="75" t="s">
        <v>3093</v>
      </c>
      <c r="C386" s="72" t="s">
        <v>3094</v>
      </c>
      <c r="D386" s="85" t="s">
        <v>506</v>
      </c>
      <c r="E386" s="85" t="s">
        <v>134</v>
      </c>
      <c r="F386" s="94">
        <v>45019</v>
      </c>
      <c r="G386" s="82">
        <v>16205510.502441004</v>
      </c>
      <c r="H386" s="84">
        <v>0.70550800000000002</v>
      </c>
      <c r="I386" s="82">
        <v>114.33112345500003</v>
      </c>
      <c r="J386" s="83">
        <f t="shared" si="5"/>
        <v>-4.4405096318703407E-4</v>
      </c>
      <c r="K386" s="83">
        <f>I386/'סכום נכסי הקרן'!$C$42</f>
        <v>1.8436416586885456E-6</v>
      </c>
    </row>
    <row r="387" spans="2:11">
      <c r="B387" s="75" t="s">
        <v>3095</v>
      </c>
      <c r="C387" s="72" t="s">
        <v>3096</v>
      </c>
      <c r="D387" s="85" t="s">
        <v>506</v>
      </c>
      <c r="E387" s="85" t="s">
        <v>134</v>
      </c>
      <c r="F387" s="94">
        <v>45019</v>
      </c>
      <c r="G387" s="82">
        <v>258819622.52000004</v>
      </c>
      <c r="H387" s="84">
        <v>0.76064600000000004</v>
      </c>
      <c r="I387" s="82">
        <v>1968.7003100000004</v>
      </c>
      <c r="J387" s="83">
        <f t="shared" si="5"/>
        <v>-7.646240520204399E-3</v>
      </c>
      <c r="K387" s="83">
        <f>I387/'סכום נכסי הקרן'!$C$42</f>
        <v>3.1746192946469495E-5</v>
      </c>
    </row>
    <row r="388" spans="2:11">
      <c r="B388" s="75" t="s">
        <v>3097</v>
      </c>
      <c r="C388" s="72" t="s">
        <v>3098</v>
      </c>
      <c r="D388" s="85" t="s">
        <v>506</v>
      </c>
      <c r="E388" s="85" t="s">
        <v>134</v>
      </c>
      <c r="F388" s="94">
        <v>45019</v>
      </c>
      <c r="G388" s="82">
        <v>83745231.203553021</v>
      </c>
      <c r="H388" s="84">
        <v>0.80037899999999995</v>
      </c>
      <c r="I388" s="82">
        <v>670.27954799800023</v>
      </c>
      <c r="J388" s="83">
        <f t="shared" si="5"/>
        <v>-2.6033005702968564E-3</v>
      </c>
      <c r="K388" s="83">
        <f>I388/'סכום נכסי הקרן'!$C$42</f>
        <v>1.0808564285143467E-5</v>
      </c>
    </row>
    <row r="389" spans="2:11">
      <c r="B389" s="75" t="s">
        <v>3099</v>
      </c>
      <c r="C389" s="72" t="s">
        <v>3100</v>
      </c>
      <c r="D389" s="85" t="s">
        <v>506</v>
      </c>
      <c r="E389" s="85" t="s">
        <v>134</v>
      </c>
      <c r="F389" s="94">
        <v>45019</v>
      </c>
      <c r="G389" s="82">
        <v>63699839.076854013</v>
      </c>
      <c r="H389" s="84">
        <v>0.81842999999999999</v>
      </c>
      <c r="I389" s="82">
        <v>521.33834021000007</v>
      </c>
      <c r="J389" s="83">
        <f t="shared" si="5"/>
        <v>-2.0248274058786574E-3</v>
      </c>
      <c r="K389" s="83">
        <f>I389/'סכום נכסי הקרן'!$C$42</f>
        <v>8.4068191865621314E-6</v>
      </c>
    </row>
    <row r="390" spans="2:11">
      <c r="B390" s="75" t="s">
        <v>3099</v>
      </c>
      <c r="C390" s="72" t="s">
        <v>3101</v>
      </c>
      <c r="D390" s="85" t="s">
        <v>506</v>
      </c>
      <c r="E390" s="85" t="s">
        <v>134</v>
      </c>
      <c r="F390" s="94">
        <v>45019</v>
      </c>
      <c r="G390" s="82">
        <v>69136535.000000015</v>
      </c>
      <c r="H390" s="84">
        <v>0.81842999999999999</v>
      </c>
      <c r="I390" s="82">
        <v>565.83387000000016</v>
      </c>
      <c r="J390" s="83">
        <f t="shared" si="5"/>
        <v>-2.1976437157659964E-3</v>
      </c>
      <c r="K390" s="83">
        <f>I390/'סכום נכסי הקרן'!$C$42</f>
        <v>9.1243299558720233E-6</v>
      </c>
    </row>
    <row r="391" spans="2:11">
      <c r="B391" s="75" t="s">
        <v>3102</v>
      </c>
      <c r="C391" s="72" t="s">
        <v>3103</v>
      </c>
      <c r="D391" s="85" t="s">
        <v>506</v>
      </c>
      <c r="E391" s="85" t="s">
        <v>134</v>
      </c>
      <c r="F391" s="94">
        <v>45036</v>
      </c>
      <c r="G391" s="82">
        <v>27956481.659161005</v>
      </c>
      <c r="H391" s="84">
        <v>1.147578</v>
      </c>
      <c r="I391" s="82">
        <v>320.82256154000009</v>
      </c>
      <c r="J391" s="83">
        <f t="shared" si="5"/>
        <v>-1.2460436245082512E-3</v>
      </c>
      <c r="K391" s="83">
        <f>I391/'סכום נכסי הקרן'!$C$42</f>
        <v>5.1734105432377487E-6</v>
      </c>
    </row>
    <row r="392" spans="2:11">
      <c r="B392" s="75" t="s">
        <v>3104</v>
      </c>
      <c r="C392" s="72" t="s">
        <v>3105</v>
      </c>
      <c r="D392" s="85" t="s">
        <v>506</v>
      </c>
      <c r="E392" s="85" t="s">
        <v>134</v>
      </c>
      <c r="F392" s="94">
        <v>45036</v>
      </c>
      <c r="G392" s="82">
        <v>146893417.266482</v>
      </c>
      <c r="H392" s="84">
        <v>1.1700280000000001</v>
      </c>
      <c r="I392" s="82">
        <v>1718.6940813950002</v>
      </c>
      <c r="J392" s="83">
        <f t="shared" si="5"/>
        <v>-6.6752406449298151E-3</v>
      </c>
      <c r="K392" s="83">
        <f>I392/'סכום נכסי הקרן'!$C$42</f>
        <v>2.7714728161911457E-5</v>
      </c>
    </row>
    <row r="393" spans="2:11">
      <c r="B393" s="75" t="s">
        <v>3106</v>
      </c>
      <c r="C393" s="72" t="s">
        <v>3107</v>
      </c>
      <c r="D393" s="85" t="s">
        <v>506</v>
      </c>
      <c r="E393" s="85" t="s">
        <v>134</v>
      </c>
      <c r="F393" s="94">
        <v>45036</v>
      </c>
      <c r="G393" s="82">
        <v>25999667.018325999</v>
      </c>
      <c r="H393" s="84">
        <v>1.176312</v>
      </c>
      <c r="I393" s="82">
        <v>305.83720731200003</v>
      </c>
      <c r="J393" s="83">
        <f t="shared" si="5"/>
        <v>-1.1878419662234763E-3</v>
      </c>
      <c r="K393" s="83">
        <f>I393/'סכום נכסי הקרן'!$C$42</f>
        <v>4.9317648522827438E-6</v>
      </c>
    </row>
    <row r="394" spans="2:11">
      <c r="B394" s="75" t="s">
        <v>3106</v>
      </c>
      <c r="C394" s="72" t="s">
        <v>3108</v>
      </c>
      <c r="D394" s="85" t="s">
        <v>506</v>
      </c>
      <c r="E394" s="85" t="s">
        <v>134</v>
      </c>
      <c r="F394" s="94">
        <v>45036</v>
      </c>
      <c r="G394" s="82">
        <v>108350578.00000001</v>
      </c>
      <c r="H394" s="84">
        <v>1.176312</v>
      </c>
      <c r="I394" s="82">
        <v>1274.5408700000003</v>
      </c>
      <c r="J394" s="83">
        <f t="shared" si="5"/>
        <v>-4.9501927720276371E-3</v>
      </c>
      <c r="K394" s="83">
        <f>I394/'סכום נכסי הקרן'!$C$42</f>
        <v>2.0552554480565452E-5</v>
      </c>
    </row>
    <row r="395" spans="2:11">
      <c r="B395" s="75" t="s">
        <v>3109</v>
      </c>
      <c r="C395" s="72" t="s">
        <v>3110</v>
      </c>
      <c r="D395" s="85" t="s">
        <v>506</v>
      </c>
      <c r="E395" s="85" t="s">
        <v>134</v>
      </c>
      <c r="F395" s="94">
        <v>45036</v>
      </c>
      <c r="G395" s="82">
        <v>19504178.402146004</v>
      </c>
      <c r="H395" s="84">
        <v>1.1987479999999999</v>
      </c>
      <c r="I395" s="82">
        <v>233.80604428400002</v>
      </c>
      <c r="J395" s="83">
        <f t="shared" si="5"/>
        <v>-9.0807993506793563E-4</v>
      </c>
      <c r="K395" s="83">
        <f>I395/'סכום נכסי הקרן'!$C$42</f>
        <v>3.7702294027122159E-6</v>
      </c>
    </row>
    <row r="396" spans="2:11">
      <c r="B396" s="75" t="s">
        <v>3111</v>
      </c>
      <c r="C396" s="72" t="s">
        <v>3112</v>
      </c>
      <c r="D396" s="85" t="s">
        <v>506</v>
      </c>
      <c r="E396" s="85" t="s">
        <v>134</v>
      </c>
      <c r="F396" s="94">
        <v>45056</v>
      </c>
      <c r="G396" s="82">
        <v>31972.015170000006</v>
      </c>
      <c r="H396" s="84">
        <v>1.141014</v>
      </c>
      <c r="I396" s="82">
        <v>0.36480507099999998</v>
      </c>
      <c r="J396" s="83">
        <f t="shared" ref="J396:J459" si="6">IFERROR(I396/$I$11,0)</f>
        <v>-1.4168674133323228E-6</v>
      </c>
      <c r="K396" s="83">
        <f>I396/'סכום נכסי הקרן'!$C$42</f>
        <v>5.8826486250802189E-9</v>
      </c>
    </row>
    <row r="397" spans="2:11">
      <c r="B397" s="75" t="s">
        <v>3111</v>
      </c>
      <c r="C397" s="72" t="s">
        <v>3113</v>
      </c>
      <c r="D397" s="85" t="s">
        <v>506</v>
      </c>
      <c r="E397" s="85" t="s">
        <v>134</v>
      </c>
      <c r="F397" s="94">
        <v>45056</v>
      </c>
      <c r="G397" s="82">
        <v>61858584.187035009</v>
      </c>
      <c r="H397" s="84">
        <v>1.141014</v>
      </c>
      <c r="I397" s="82">
        <v>705.81488652299993</v>
      </c>
      <c r="J397" s="83">
        <f t="shared" si="6"/>
        <v>-2.7413163688157446E-3</v>
      </c>
      <c r="K397" s="83">
        <f>I397/'סכום נכסי הקרן'!$C$42</f>
        <v>1.1381587872076692E-5</v>
      </c>
    </row>
    <row r="398" spans="2:11">
      <c r="B398" s="75" t="s">
        <v>3114</v>
      </c>
      <c r="C398" s="72" t="s">
        <v>3115</v>
      </c>
      <c r="D398" s="85" t="s">
        <v>506</v>
      </c>
      <c r="E398" s="85" t="s">
        <v>134</v>
      </c>
      <c r="F398" s="94">
        <v>45056</v>
      </c>
      <c r="G398" s="82">
        <v>18682869.269216005</v>
      </c>
      <c r="H398" s="84">
        <v>1.1768559999999999</v>
      </c>
      <c r="I398" s="82">
        <v>219.87055660200002</v>
      </c>
      <c r="J398" s="83">
        <f t="shared" si="6"/>
        <v>-8.5395585633351537E-4</v>
      </c>
      <c r="K398" s="83">
        <f>I398/'סכום נכסי הקרן'!$C$42</f>
        <v>3.5455132900013276E-6</v>
      </c>
    </row>
    <row r="399" spans="2:11">
      <c r="B399" s="75" t="s">
        <v>3116</v>
      </c>
      <c r="C399" s="72" t="s">
        <v>3117</v>
      </c>
      <c r="D399" s="85" t="s">
        <v>506</v>
      </c>
      <c r="E399" s="85" t="s">
        <v>134</v>
      </c>
      <c r="F399" s="94">
        <v>45056</v>
      </c>
      <c r="G399" s="82">
        <v>37216159.250000007</v>
      </c>
      <c r="H399" s="84">
        <v>1.1777519999999999</v>
      </c>
      <c r="I399" s="82">
        <v>438.31414000000007</v>
      </c>
      <c r="J399" s="83">
        <f t="shared" si="6"/>
        <v>-1.7023694875359387E-3</v>
      </c>
      <c r="K399" s="83">
        <f>I399/'סכום נכסי הקרן'!$C$42</f>
        <v>7.0680159844165626E-6</v>
      </c>
    </row>
    <row r="400" spans="2:11">
      <c r="B400" s="75" t="s">
        <v>3116</v>
      </c>
      <c r="C400" s="72" t="s">
        <v>3118</v>
      </c>
      <c r="D400" s="85" t="s">
        <v>506</v>
      </c>
      <c r="E400" s="85" t="s">
        <v>134</v>
      </c>
      <c r="F400" s="94">
        <v>45056</v>
      </c>
      <c r="G400" s="82">
        <v>51378356.186155006</v>
      </c>
      <c r="H400" s="84">
        <v>1.1777519999999999</v>
      </c>
      <c r="I400" s="82">
        <v>605.10972360800008</v>
      </c>
      <c r="J400" s="83">
        <f t="shared" si="6"/>
        <v>-2.350187311049478E-3</v>
      </c>
      <c r="K400" s="83">
        <f>I400/'סכום נכסי הקרן'!$C$42</f>
        <v>9.7576710593622005E-6</v>
      </c>
    </row>
    <row r="401" spans="2:11">
      <c r="B401" s="75" t="s">
        <v>3119</v>
      </c>
      <c r="C401" s="72" t="s">
        <v>3120</v>
      </c>
      <c r="D401" s="85" t="s">
        <v>506</v>
      </c>
      <c r="E401" s="85" t="s">
        <v>134</v>
      </c>
      <c r="F401" s="94">
        <v>45029</v>
      </c>
      <c r="G401" s="82">
        <v>115754038.38390702</v>
      </c>
      <c r="H401" s="84">
        <v>1.7171430000000001</v>
      </c>
      <c r="I401" s="82">
        <v>1987.6623959750002</v>
      </c>
      <c r="J401" s="83">
        <f t="shared" si="6"/>
        <v>-7.7198874178013438E-3</v>
      </c>
      <c r="K401" s="83">
        <f>I401/'סכום נכסי הקרן'!$C$42</f>
        <v>3.205196525572965E-5</v>
      </c>
    </row>
    <row r="402" spans="2:11">
      <c r="B402" s="75" t="s">
        <v>3121</v>
      </c>
      <c r="C402" s="72" t="s">
        <v>3122</v>
      </c>
      <c r="D402" s="85" t="s">
        <v>506</v>
      </c>
      <c r="E402" s="85" t="s">
        <v>134</v>
      </c>
      <c r="F402" s="94">
        <v>45029</v>
      </c>
      <c r="G402" s="82">
        <v>49267572.000000007</v>
      </c>
      <c r="H402" s="84">
        <v>1.7198</v>
      </c>
      <c r="I402" s="82">
        <v>847.30380000000014</v>
      </c>
      <c r="J402" s="83">
        <f t="shared" si="6"/>
        <v>-3.2908455469706122E-3</v>
      </c>
      <c r="K402" s="83">
        <f>I402/'סכום נכסי הקרן'!$C$42</f>
        <v>1.3663161316349262E-5</v>
      </c>
    </row>
    <row r="403" spans="2:11">
      <c r="B403" s="75" t="s">
        <v>3121</v>
      </c>
      <c r="C403" s="72" t="s">
        <v>3123</v>
      </c>
      <c r="D403" s="85" t="s">
        <v>506</v>
      </c>
      <c r="E403" s="85" t="s">
        <v>134</v>
      </c>
      <c r="F403" s="94">
        <v>45029</v>
      </c>
      <c r="G403" s="82">
        <v>133979193.27435601</v>
      </c>
      <c r="H403" s="84">
        <v>1.7198</v>
      </c>
      <c r="I403" s="82">
        <v>2304.1744381740004</v>
      </c>
      <c r="J403" s="83">
        <f t="shared" si="6"/>
        <v>-8.9491894044478743E-3</v>
      </c>
      <c r="K403" s="83">
        <f>I403/'סכום נכסי הקרן'!$C$42</f>
        <v>3.7155866703040621E-5</v>
      </c>
    </row>
    <row r="404" spans="2:11">
      <c r="B404" s="75" t="s">
        <v>3121</v>
      </c>
      <c r="C404" s="72" t="s">
        <v>3124</v>
      </c>
      <c r="D404" s="85" t="s">
        <v>506</v>
      </c>
      <c r="E404" s="85" t="s">
        <v>134</v>
      </c>
      <c r="F404" s="94">
        <v>45029</v>
      </c>
      <c r="G404" s="82">
        <v>15789019.288229004</v>
      </c>
      <c r="H404" s="84">
        <v>1.7198</v>
      </c>
      <c r="I404" s="82">
        <v>271.53958552100005</v>
      </c>
      <c r="J404" s="83">
        <f t="shared" si="6"/>
        <v>-1.0546333391140564E-3</v>
      </c>
      <c r="K404" s="83">
        <f>I404/'סכום נכסי הקרן'!$C$42</f>
        <v>4.3787000137943899E-6</v>
      </c>
    </row>
    <row r="405" spans="2:11">
      <c r="B405" s="75" t="s">
        <v>3125</v>
      </c>
      <c r="C405" s="72" t="s">
        <v>3126</v>
      </c>
      <c r="D405" s="85" t="s">
        <v>506</v>
      </c>
      <c r="E405" s="85" t="s">
        <v>134</v>
      </c>
      <c r="F405" s="94">
        <v>45029</v>
      </c>
      <c r="G405" s="82">
        <v>10267711.083210003</v>
      </c>
      <c r="H405" s="84">
        <v>1.734855</v>
      </c>
      <c r="I405" s="82">
        <v>178.12988252000005</v>
      </c>
      <c r="J405" s="83">
        <f t="shared" si="6"/>
        <v>-6.9183913806752711E-4</v>
      </c>
      <c r="K405" s="83">
        <f>I405/'סכום נכסי הקרן'!$C$42</f>
        <v>2.8724258290038386E-6</v>
      </c>
    </row>
    <row r="406" spans="2:11">
      <c r="B406" s="75" t="s">
        <v>3127</v>
      </c>
      <c r="C406" s="72" t="s">
        <v>3128</v>
      </c>
      <c r="D406" s="85" t="s">
        <v>506</v>
      </c>
      <c r="E406" s="85" t="s">
        <v>134</v>
      </c>
      <c r="F406" s="94">
        <v>45099</v>
      </c>
      <c r="G406" s="82">
        <v>490300.72720800014</v>
      </c>
      <c r="H406" s="84">
        <v>1.1961379999999999</v>
      </c>
      <c r="I406" s="82">
        <v>5.8646753829999998</v>
      </c>
      <c r="J406" s="83">
        <f t="shared" si="6"/>
        <v>-2.2777828765283145E-5</v>
      </c>
      <c r="K406" s="83">
        <f>I406/'סכום נכסי הקרן'!$C$42</f>
        <v>9.4570572946741619E-8</v>
      </c>
    </row>
    <row r="407" spans="2:11">
      <c r="B407" s="75" t="s">
        <v>3127</v>
      </c>
      <c r="C407" s="72" t="s">
        <v>3129</v>
      </c>
      <c r="D407" s="85" t="s">
        <v>506</v>
      </c>
      <c r="E407" s="85" t="s">
        <v>134</v>
      </c>
      <c r="F407" s="94">
        <v>45099</v>
      </c>
      <c r="G407" s="82">
        <v>17960317.526568003</v>
      </c>
      <c r="H407" s="84">
        <v>1.1961379999999999</v>
      </c>
      <c r="I407" s="82">
        <v>214.83025874000003</v>
      </c>
      <c r="J407" s="83">
        <f t="shared" si="6"/>
        <v>-8.3437982967747039E-4</v>
      </c>
      <c r="K407" s="83">
        <f>I407/'סכום נכסי הקרן'!$C$42</f>
        <v>3.4642361816359973E-6</v>
      </c>
    </row>
    <row r="408" spans="2:11">
      <c r="B408" s="75" t="s">
        <v>3127</v>
      </c>
      <c r="C408" s="72" t="s">
        <v>3130</v>
      </c>
      <c r="D408" s="85" t="s">
        <v>506</v>
      </c>
      <c r="E408" s="85" t="s">
        <v>134</v>
      </c>
      <c r="F408" s="94">
        <v>45099</v>
      </c>
      <c r="G408" s="82">
        <v>35414869.354016006</v>
      </c>
      <c r="H408" s="84">
        <v>1.1961379999999999</v>
      </c>
      <c r="I408" s="82">
        <v>423.61085970800002</v>
      </c>
      <c r="J408" s="83">
        <f t="shared" si="6"/>
        <v>-1.6452633769829244E-3</v>
      </c>
      <c r="K408" s="83">
        <f>I408/'סכום נכסי הקרן'!$C$42</f>
        <v>6.8309188646950464E-6</v>
      </c>
    </row>
    <row r="409" spans="2:11">
      <c r="B409" s="75" t="s">
        <v>3127</v>
      </c>
      <c r="C409" s="72" t="s">
        <v>3131</v>
      </c>
      <c r="D409" s="85" t="s">
        <v>506</v>
      </c>
      <c r="E409" s="85" t="s">
        <v>134</v>
      </c>
      <c r="F409" s="94">
        <v>45099</v>
      </c>
      <c r="G409" s="82">
        <v>6575876.8000000007</v>
      </c>
      <c r="H409" s="84">
        <v>1.1961379999999999</v>
      </c>
      <c r="I409" s="82">
        <v>78.656590000000008</v>
      </c>
      <c r="J409" s="83">
        <f t="shared" si="6"/>
        <v>-3.0549454509869211E-4</v>
      </c>
      <c r="K409" s="83">
        <f>I409/'סכום נכסי הקרן'!$C$42</f>
        <v>1.2683734898438365E-6</v>
      </c>
    </row>
    <row r="410" spans="2:11">
      <c r="B410" s="75" t="s">
        <v>3132</v>
      </c>
      <c r="C410" s="72" t="s">
        <v>3133</v>
      </c>
      <c r="D410" s="85" t="s">
        <v>506</v>
      </c>
      <c r="E410" s="85" t="s">
        <v>134</v>
      </c>
      <c r="F410" s="94">
        <v>45099</v>
      </c>
      <c r="G410" s="82">
        <v>41099230.000000007</v>
      </c>
      <c r="H410" s="84">
        <v>1.1961379999999999</v>
      </c>
      <c r="I410" s="82">
        <v>491.60368000000005</v>
      </c>
      <c r="J410" s="83">
        <f t="shared" si="6"/>
        <v>-1.909340877737555E-3</v>
      </c>
      <c r="K410" s="83">
        <f>I410/'סכום נכסי הקרן'!$C$42</f>
        <v>7.9273341905830475E-6</v>
      </c>
    </row>
    <row r="411" spans="2:11">
      <c r="B411" s="75" t="s">
        <v>3134</v>
      </c>
      <c r="C411" s="72" t="s">
        <v>3135</v>
      </c>
      <c r="D411" s="85" t="s">
        <v>506</v>
      </c>
      <c r="E411" s="85" t="s">
        <v>134</v>
      </c>
      <c r="F411" s="94">
        <v>45099</v>
      </c>
      <c r="G411" s="82">
        <v>15700047.200000003</v>
      </c>
      <c r="H411" s="84">
        <v>1.197028</v>
      </c>
      <c r="I411" s="82">
        <v>187.93395000000004</v>
      </c>
      <c r="J411" s="83">
        <f t="shared" si="6"/>
        <v>-7.2991718257618785E-4</v>
      </c>
      <c r="K411" s="83">
        <f>I411/'סכום נכסי הקרן'!$C$42</f>
        <v>3.0305209013210093E-6</v>
      </c>
    </row>
    <row r="412" spans="2:11">
      <c r="B412" s="75" t="s">
        <v>3136</v>
      </c>
      <c r="C412" s="72" t="s">
        <v>3137</v>
      </c>
      <c r="D412" s="85" t="s">
        <v>506</v>
      </c>
      <c r="E412" s="85" t="s">
        <v>135</v>
      </c>
      <c r="F412" s="94">
        <v>45033</v>
      </c>
      <c r="G412" s="82">
        <v>33931907.460000008</v>
      </c>
      <c r="H412" s="84">
        <v>-1.472351</v>
      </c>
      <c r="I412" s="82">
        <v>-499.59674000000007</v>
      </c>
      <c r="J412" s="83">
        <f t="shared" si="6"/>
        <v>1.9403851453398825E-3</v>
      </c>
      <c r="K412" s="83">
        <f>I412/'סכום נכסי הקרן'!$C$42</f>
        <v>-8.056225938963333E-6</v>
      </c>
    </row>
    <row r="413" spans="2:11">
      <c r="B413" s="75" t="s">
        <v>3138</v>
      </c>
      <c r="C413" s="72" t="s">
        <v>3139</v>
      </c>
      <c r="D413" s="85" t="s">
        <v>506</v>
      </c>
      <c r="E413" s="85" t="s">
        <v>135</v>
      </c>
      <c r="F413" s="94">
        <v>45033</v>
      </c>
      <c r="G413" s="82">
        <v>121086725.40000002</v>
      </c>
      <c r="H413" s="84">
        <v>-1.472351</v>
      </c>
      <c r="I413" s="82">
        <v>-1782.8214700000003</v>
      </c>
      <c r="J413" s="83">
        <f t="shared" si="6"/>
        <v>6.9243051849798166E-3</v>
      </c>
      <c r="K413" s="83">
        <f>I413/'סכום נכסי הקרן'!$C$42</f>
        <v>-2.8748811633868424E-5</v>
      </c>
    </row>
    <row r="414" spans="2:11">
      <c r="B414" s="75" t="s">
        <v>3140</v>
      </c>
      <c r="C414" s="72" t="s">
        <v>3141</v>
      </c>
      <c r="D414" s="85" t="s">
        <v>506</v>
      </c>
      <c r="E414" s="85" t="s">
        <v>135</v>
      </c>
      <c r="F414" s="94">
        <v>45033</v>
      </c>
      <c r="G414" s="82">
        <v>48373300.500000007</v>
      </c>
      <c r="H414" s="84">
        <v>-1.4079699999999999</v>
      </c>
      <c r="I414" s="82">
        <v>-681.08132999999998</v>
      </c>
      <c r="J414" s="83">
        <f t="shared" si="6"/>
        <v>2.6452536409671732E-3</v>
      </c>
      <c r="K414" s="83">
        <f>I414/'סכום נכסי הקרן'!$C$42</f>
        <v>-1.0982747960464361E-5</v>
      </c>
    </row>
    <row r="415" spans="2:11">
      <c r="B415" s="75" t="s">
        <v>3140</v>
      </c>
      <c r="C415" s="72" t="s">
        <v>3142</v>
      </c>
      <c r="D415" s="85" t="s">
        <v>506</v>
      </c>
      <c r="E415" s="85" t="s">
        <v>135</v>
      </c>
      <c r="F415" s="94">
        <v>45033</v>
      </c>
      <c r="G415" s="82">
        <v>23068935.736223005</v>
      </c>
      <c r="H415" s="84">
        <v>-1.4079699999999999</v>
      </c>
      <c r="I415" s="82">
        <v>-324.80358631100006</v>
      </c>
      <c r="J415" s="83">
        <f t="shared" si="6"/>
        <v>1.2615055375080808E-3</v>
      </c>
      <c r="K415" s="83">
        <f>I415/'סכום נכסי הקרן'!$C$42</f>
        <v>-5.2376063885184557E-6</v>
      </c>
    </row>
    <row r="416" spans="2:11">
      <c r="B416" s="75" t="s">
        <v>3143</v>
      </c>
      <c r="C416" s="72" t="s">
        <v>3144</v>
      </c>
      <c r="D416" s="85" t="s">
        <v>506</v>
      </c>
      <c r="E416" s="85" t="s">
        <v>135</v>
      </c>
      <c r="F416" s="94">
        <v>45064</v>
      </c>
      <c r="G416" s="82">
        <v>32200437.890000004</v>
      </c>
      <c r="H416" s="84">
        <v>-1.3428929999999999</v>
      </c>
      <c r="I416" s="82">
        <v>-432.41728000000006</v>
      </c>
      <c r="J416" s="83">
        <f t="shared" si="6"/>
        <v>1.6794666568486348E-3</v>
      </c>
      <c r="K416" s="83">
        <f>I416/'סכום נכסי הקרן'!$C$42</f>
        <v>-6.972926419800037E-6</v>
      </c>
    </row>
    <row r="417" spans="2:11">
      <c r="B417" s="75" t="s">
        <v>3143</v>
      </c>
      <c r="C417" s="72" t="s">
        <v>3145</v>
      </c>
      <c r="D417" s="85" t="s">
        <v>506</v>
      </c>
      <c r="E417" s="85" t="s">
        <v>135</v>
      </c>
      <c r="F417" s="94">
        <v>45064</v>
      </c>
      <c r="G417" s="82">
        <v>21099068.487282004</v>
      </c>
      <c r="H417" s="84">
        <v>-1.3428929999999999</v>
      </c>
      <c r="I417" s="82">
        <v>-283.33781541000002</v>
      </c>
      <c r="J417" s="83">
        <f t="shared" si="6"/>
        <v>1.1004565164588896E-3</v>
      </c>
      <c r="K417" s="83">
        <f>I417/'סכום נכסי הקרן'!$C$42</f>
        <v>-4.5689518670503059E-6</v>
      </c>
    </row>
    <row r="418" spans="2:11">
      <c r="B418" s="75" t="s">
        <v>3146</v>
      </c>
      <c r="C418" s="72" t="s">
        <v>3147</v>
      </c>
      <c r="D418" s="85" t="s">
        <v>506</v>
      </c>
      <c r="E418" s="85" t="s">
        <v>135</v>
      </c>
      <c r="F418" s="94">
        <v>45064</v>
      </c>
      <c r="G418" s="82">
        <v>45429625.61759901</v>
      </c>
      <c r="H418" s="84">
        <v>-1.1942600000000001</v>
      </c>
      <c r="I418" s="82">
        <v>-542.54793536200009</v>
      </c>
      <c r="J418" s="83">
        <f t="shared" si="6"/>
        <v>2.1072034105171457E-3</v>
      </c>
      <c r="K418" s="83">
        <f>I418/'סכום נכסי הקרן'!$C$42</f>
        <v>-8.7488336092712414E-6</v>
      </c>
    </row>
    <row r="419" spans="2:11">
      <c r="B419" s="75" t="s">
        <v>3148</v>
      </c>
      <c r="C419" s="72" t="s">
        <v>3149</v>
      </c>
      <c r="D419" s="85" t="s">
        <v>506</v>
      </c>
      <c r="E419" s="85" t="s">
        <v>135</v>
      </c>
      <c r="F419" s="94">
        <v>45064</v>
      </c>
      <c r="G419" s="82">
        <v>63401351.979866005</v>
      </c>
      <c r="H419" s="84">
        <v>-1.1764209999999999</v>
      </c>
      <c r="I419" s="82">
        <v>-745.8669304980001</v>
      </c>
      <c r="J419" s="83">
        <f t="shared" si="6"/>
        <v>2.8968746119892091E-3</v>
      </c>
      <c r="K419" s="83">
        <f>I419/'סכום נכסי הקרן'!$C$42</f>
        <v>-1.2027445400250107E-5</v>
      </c>
    </row>
    <row r="420" spans="2:11">
      <c r="B420" s="75" t="s">
        <v>3148</v>
      </c>
      <c r="C420" s="72" t="s">
        <v>3150</v>
      </c>
      <c r="D420" s="85" t="s">
        <v>506</v>
      </c>
      <c r="E420" s="85" t="s">
        <v>135</v>
      </c>
      <c r="F420" s="94">
        <v>45064</v>
      </c>
      <c r="G420" s="82">
        <v>94659283.000000015</v>
      </c>
      <c r="H420" s="84">
        <v>-1.1764209999999999</v>
      </c>
      <c r="I420" s="82">
        <v>-1113.5918500000002</v>
      </c>
      <c r="J420" s="83">
        <f t="shared" si="6"/>
        <v>4.3250824329069057E-3</v>
      </c>
      <c r="K420" s="83">
        <f>I420/'סכום נכסי הקרן'!$C$42</f>
        <v>-1.7957177917910684E-5</v>
      </c>
    </row>
    <row r="421" spans="2:11">
      <c r="B421" s="75" t="s">
        <v>3151</v>
      </c>
      <c r="C421" s="72" t="s">
        <v>3152</v>
      </c>
      <c r="D421" s="85" t="s">
        <v>506</v>
      </c>
      <c r="E421" s="85" t="s">
        <v>135</v>
      </c>
      <c r="F421" s="94">
        <v>45104</v>
      </c>
      <c r="G421" s="82">
        <v>117882000.00000001</v>
      </c>
      <c r="H421" s="84">
        <v>0.92110000000000003</v>
      </c>
      <c r="I421" s="82">
        <v>1085.81116</v>
      </c>
      <c r="J421" s="83">
        <f t="shared" si="6"/>
        <v>-4.2171849350103171E-3</v>
      </c>
      <c r="K421" s="83">
        <f>I421/'סכום נכסי הקרן'!$C$42</f>
        <v>1.7509201585278287E-5</v>
      </c>
    </row>
    <row r="422" spans="2:11">
      <c r="B422" s="75" t="s">
        <v>3153</v>
      </c>
      <c r="C422" s="72" t="s">
        <v>3154</v>
      </c>
      <c r="D422" s="85" t="s">
        <v>506</v>
      </c>
      <c r="E422" s="85" t="s">
        <v>132</v>
      </c>
      <c r="F422" s="94">
        <v>45069</v>
      </c>
      <c r="G422" s="82">
        <v>9255789.8816759996</v>
      </c>
      <c r="H422" s="84">
        <v>4.7532589999999999</v>
      </c>
      <c r="I422" s="82">
        <v>439.95165805800002</v>
      </c>
      <c r="J422" s="83">
        <f t="shared" si="6"/>
        <v>-1.7087294484015138E-3</v>
      </c>
      <c r="K422" s="83">
        <f>I422/'סכום נכסי הקרן'!$C$42</f>
        <v>7.0944217120727925E-6</v>
      </c>
    </row>
    <row r="423" spans="2:11">
      <c r="B423" s="75" t="s">
        <v>3155</v>
      </c>
      <c r="C423" s="72" t="s">
        <v>3156</v>
      </c>
      <c r="D423" s="85" t="s">
        <v>506</v>
      </c>
      <c r="E423" s="85" t="s">
        <v>132</v>
      </c>
      <c r="F423" s="94">
        <v>45070</v>
      </c>
      <c r="G423" s="82">
        <v>9028453.0861400012</v>
      </c>
      <c r="H423" s="84">
        <v>4.6986379999999999</v>
      </c>
      <c r="I423" s="82">
        <v>424.21431823400007</v>
      </c>
      <c r="J423" s="83">
        <f t="shared" si="6"/>
        <v>-1.6476071512030669E-3</v>
      </c>
      <c r="K423" s="83">
        <f>I423/'סכום נכסי הקרן'!$C$42</f>
        <v>6.8406499094377533E-6</v>
      </c>
    </row>
    <row r="424" spans="2:11">
      <c r="B424" s="75" t="s">
        <v>3157</v>
      </c>
      <c r="C424" s="72" t="s">
        <v>3158</v>
      </c>
      <c r="D424" s="85" t="s">
        <v>506</v>
      </c>
      <c r="E424" s="85" t="s">
        <v>132</v>
      </c>
      <c r="F424" s="94">
        <v>45083</v>
      </c>
      <c r="G424" s="82">
        <v>21428190.924451005</v>
      </c>
      <c r="H424" s="84">
        <v>4.0065410000000004</v>
      </c>
      <c r="I424" s="82">
        <v>858.52927427400004</v>
      </c>
      <c r="J424" s="83">
        <f t="shared" si="6"/>
        <v>-3.3344441972153367E-3</v>
      </c>
      <c r="K424" s="83">
        <f>I424/'סכום נכסי הקרן'!$C$42</f>
        <v>1.3844177223345299E-5</v>
      </c>
    </row>
    <row r="425" spans="2:11">
      <c r="B425" s="75" t="s">
        <v>3159</v>
      </c>
      <c r="C425" s="72" t="s">
        <v>3160</v>
      </c>
      <c r="D425" s="85" t="s">
        <v>506</v>
      </c>
      <c r="E425" s="85" t="s">
        <v>132</v>
      </c>
      <c r="F425" s="94">
        <v>45084</v>
      </c>
      <c r="G425" s="82">
        <v>18361710.102284003</v>
      </c>
      <c r="H425" s="84">
        <v>3.978885</v>
      </c>
      <c r="I425" s="82">
        <v>730.59130690400002</v>
      </c>
      <c r="J425" s="83">
        <f t="shared" si="6"/>
        <v>-2.8375455757196745E-3</v>
      </c>
      <c r="K425" s="83">
        <f>I425/'סכום נכסי הקרן'!$C$42</f>
        <v>1.1781118983004423E-5</v>
      </c>
    </row>
    <row r="426" spans="2:11">
      <c r="B426" s="75" t="s">
        <v>3161</v>
      </c>
      <c r="C426" s="72" t="s">
        <v>3162</v>
      </c>
      <c r="D426" s="85" t="s">
        <v>506</v>
      </c>
      <c r="E426" s="85" t="s">
        <v>132</v>
      </c>
      <c r="F426" s="94">
        <v>45090</v>
      </c>
      <c r="G426" s="82">
        <v>21411470.472162005</v>
      </c>
      <c r="H426" s="84">
        <v>3.9318689999999998</v>
      </c>
      <c r="I426" s="82">
        <v>841.87103528399996</v>
      </c>
      <c r="J426" s="83">
        <f t="shared" si="6"/>
        <v>-3.2697452172265602E-3</v>
      </c>
      <c r="K426" s="83">
        <f>I426/'סכום נכסי הקרן'!$C$42</f>
        <v>1.3575555500455976E-5</v>
      </c>
    </row>
    <row r="427" spans="2:11">
      <c r="B427" s="75" t="s">
        <v>3163</v>
      </c>
      <c r="C427" s="72" t="s">
        <v>3164</v>
      </c>
      <c r="D427" s="85" t="s">
        <v>506</v>
      </c>
      <c r="E427" s="85" t="s">
        <v>132</v>
      </c>
      <c r="F427" s="94">
        <v>45089</v>
      </c>
      <c r="G427" s="82">
        <v>21409614.259000003</v>
      </c>
      <c r="H427" s="84">
        <v>3.9235720000000001</v>
      </c>
      <c r="I427" s="82">
        <v>840.02172403200018</v>
      </c>
      <c r="J427" s="83">
        <f t="shared" si="6"/>
        <v>-3.2625626721953611E-3</v>
      </c>
      <c r="K427" s="83">
        <f>I427/'סכום נכסי הקרן'!$C$42</f>
        <v>1.3545734510676145E-5</v>
      </c>
    </row>
    <row r="428" spans="2:11">
      <c r="B428" s="75" t="s">
        <v>3165</v>
      </c>
      <c r="C428" s="72" t="s">
        <v>3166</v>
      </c>
      <c r="D428" s="85" t="s">
        <v>506</v>
      </c>
      <c r="E428" s="85" t="s">
        <v>132</v>
      </c>
      <c r="F428" s="94">
        <v>45076</v>
      </c>
      <c r="G428" s="82">
        <v>25611863.773200005</v>
      </c>
      <c r="H428" s="84">
        <v>3.8544320000000001</v>
      </c>
      <c r="I428" s="82">
        <v>987.19184831000018</v>
      </c>
      <c r="J428" s="83">
        <f t="shared" si="6"/>
        <v>-3.8341571205235381E-3</v>
      </c>
      <c r="K428" s="83">
        <f>I428/'סכום נכסי הקרן'!$C$42</f>
        <v>1.5918920077597338E-5</v>
      </c>
    </row>
    <row r="429" spans="2:11">
      <c r="B429" s="75" t="s">
        <v>3167</v>
      </c>
      <c r="C429" s="72" t="s">
        <v>3168</v>
      </c>
      <c r="D429" s="85" t="s">
        <v>506</v>
      </c>
      <c r="E429" s="85" t="s">
        <v>132</v>
      </c>
      <c r="F429" s="94">
        <v>45085</v>
      </c>
      <c r="G429" s="82">
        <v>24450466.614016999</v>
      </c>
      <c r="H429" s="84">
        <v>3.8544320000000001</v>
      </c>
      <c r="I429" s="82">
        <v>942.42658548200018</v>
      </c>
      <c r="J429" s="83">
        <f t="shared" si="6"/>
        <v>-3.6602931937519444E-3</v>
      </c>
      <c r="K429" s="83">
        <f>I429/'סכום נכסי הקרן'!$C$42</f>
        <v>1.5197059739678711E-5</v>
      </c>
    </row>
    <row r="430" spans="2:11">
      <c r="B430" s="75" t="s">
        <v>3169</v>
      </c>
      <c r="C430" s="72" t="s">
        <v>3170</v>
      </c>
      <c r="D430" s="85" t="s">
        <v>506</v>
      </c>
      <c r="E430" s="85" t="s">
        <v>132</v>
      </c>
      <c r="F430" s="94">
        <v>45082</v>
      </c>
      <c r="G430" s="82">
        <v>17110385.708690003</v>
      </c>
      <c r="H430" s="84">
        <v>3.8267760000000002</v>
      </c>
      <c r="I430" s="82">
        <v>654.77607900900011</v>
      </c>
      <c r="J430" s="83">
        <f t="shared" si="6"/>
        <v>-2.5430866046743158E-3</v>
      </c>
      <c r="K430" s="83">
        <f>I430/'סכום נכסי הקרן'!$C$42</f>
        <v>1.0558563756691067E-5</v>
      </c>
    </row>
    <row r="431" spans="2:11">
      <c r="B431" s="75" t="s">
        <v>3171</v>
      </c>
      <c r="C431" s="72" t="s">
        <v>3172</v>
      </c>
      <c r="D431" s="85" t="s">
        <v>506</v>
      </c>
      <c r="E431" s="85" t="s">
        <v>132</v>
      </c>
      <c r="F431" s="94">
        <v>45078</v>
      </c>
      <c r="G431" s="82">
        <v>21387673.425308004</v>
      </c>
      <c r="H431" s="84">
        <v>3.825393</v>
      </c>
      <c r="I431" s="82">
        <v>818.16253471100015</v>
      </c>
      <c r="J431" s="83">
        <f t="shared" si="6"/>
        <v>-3.17766370698666E-3</v>
      </c>
      <c r="K431" s="83">
        <f>I431/'סכום נכסי הקרן'!$C$42</f>
        <v>1.319324508487935E-5</v>
      </c>
    </row>
    <row r="432" spans="2:11">
      <c r="B432" s="75" t="s">
        <v>3173</v>
      </c>
      <c r="C432" s="72" t="s">
        <v>3174</v>
      </c>
      <c r="D432" s="85" t="s">
        <v>506</v>
      </c>
      <c r="E432" s="85" t="s">
        <v>132</v>
      </c>
      <c r="F432" s="94">
        <v>45091</v>
      </c>
      <c r="G432" s="82">
        <v>17089418.611760005</v>
      </c>
      <c r="H432" s="84">
        <v>3.7092369999999999</v>
      </c>
      <c r="I432" s="82">
        <v>633.8869992860001</v>
      </c>
      <c r="J432" s="83">
        <f t="shared" si="6"/>
        <v>-2.4619554507874235E-3</v>
      </c>
      <c r="K432" s="83">
        <f>I432/'סכום נכסי הקרן'!$C$42</f>
        <v>1.0221717791872511E-5</v>
      </c>
    </row>
    <row r="433" spans="2:11">
      <c r="B433" s="75" t="s">
        <v>3175</v>
      </c>
      <c r="C433" s="72" t="s">
        <v>3176</v>
      </c>
      <c r="D433" s="85" t="s">
        <v>506</v>
      </c>
      <c r="E433" s="85" t="s">
        <v>132</v>
      </c>
      <c r="F433" s="94">
        <v>45085</v>
      </c>
      <c r="G433" s="82">
        <v>1828768.1587890002</v>
      </c>
      <c r="H433" s="84">
        <v>3.5916980000000001</v>
      </c>
      <c r="I433" s="82">
        <v>65.683826703000008</v>
      </c>
      <c r="J433" s="83">
        <f t="shared" si="6"/>
        <v>-2.5510959423710473E-4</v>
      </c>
      <c r="K433" s="83">
        <f>I433/'סכום נכסי הקרן'!$C$42</f>
        <v>1.059181748173699E-6</v>
      </c>
    </row>
    <row r="434" spans="2:11">
      <c r="B434" s="75" t="s">
        <v>3177</v>
      </c>
      <c r="C434" s="72" t="s">
        <v>3178</v>
      </c>
      <c r="D434" s="85" t="s">
        <v>506</v>
      </c>
      <c r="E434" s="85" t="s">
        <v>132</v>
      </c>
      <c r="F434" s="94">
        <v>45077</v>
      </c>
      <c r="G434" s="82">
        <v>36491294.010225005</v>
      </c>
      <c r="H434" s="84">
        <v>3.3704480000000001</v>
      </c>
      <c r="I434" s="82">
        <v>1229.9201330150004</v>
      </c>
      <c r="J434" s="83">
        <f t="shared" si="6"/>
        <v>-4.7768901695730819E-3</v>
      </c>
      <c r="K434" s="83">
        <f>I434/'סכום נכסי הקרן'!$C$42</f>
        <v>1.9833024687968695E-5</v>
      </c>
    </row>
    <row r="435" spans="2:11">
      <c r="B435" s="75" t="s">
        <v>3179</v>
      </c>
      <c r="C435" s="72" t="s">
        <v>3180</v>
      </c>
      <c r="D435" s="85" t="s">
        <v>506</v>
      </c>
      <c r="E435" s="85" t="s">
        <v>132</v>
      </c>
      <c r="F435" s="94">
        <v>45099</v>
      </c>
      <c r="G435" s="82">
        <v>37146493.210000008</v>
      </c>
      <c r="H435" s="84">
        <v>1.835528</v>
      </c>
      <c r="I435" s="82">
        <v>681.83432999999991</v>
      </c>
      <c r="J435" s="83">
        <f t="shared" si="6"/>
        <v>-2.6481782197273168E-3</v>
      </c>
      <c r="K435" s="83">
        <f>I435/'סכום נכסי הקרן'!$C$42</f>
        <v>1.0994890429872868E-5</v>
      </c>
    </row>
    <row r="436" spans="2:11">
      <c r="B436" s="71"/>
      <c r="C436" s="72"/>
      <c r="D436" s="72"/>
      <c r="E436" s="72"/>
      <c r="F436" s="72"/>
      <c r="G436" s="82"/>
      <c r="H436" s="84"/>
      <c r="I436" s="72"/>
      <c r="J436" s="83"/>
      <c r="K436" s="72"/>
    </row>
    <row r="437" spans="2:11">
      <c r="B437" s="89" t="s">
        <v>194</v>
      </c>
      <c r="C437" s="70"/>
      <c r="D437" s="70"/>
      <c r="E437" s="70"/>
      <c r="F437" s="70"/>
      <c r="G437" s="79"/>
      <c r="H437" s="81"/>
      <c r="I437" s="79">
        <v>-2545.0346169330001</v>
      </c>
      <c r="J437" s="80">
        <f t="shared" si="6"/>
        <v>9.8846669117027691E-3</v>
      </c>
      <c r="K437" s="80">
        <f>I437/'סכום נכסי הקרן'!$C$42</f>
        <v>-4.1039847250595031E-5</v>
      </c>
    </row>
    <row r="438" spans="2:11">
      <c r="B438" s="75" t="s">
        <v>3181</v>
      </c>
      <c r="C438" s="72" t="s">
        <v>3182</v>
      </c>
      <c r="D438" s="85" t="s">
        <v>506</v>
      </c>
      <c r="E438" s="85" t="s">
        <v>133</v>
      </c>
      <c r="F438" s="94">
        <v>44889</v>
      </c>
      <c r="G438" s="82">
        <v>30000000.000000004</v>
      </c>
      <c r="H438" s="84">
        <v>-2.5139580000000001</v>
      </c>
      <c r="I438" s="82">
        <v>-754.18740000000014</v>
      </c>
      <c r="J438" s="83">
        <f t="shared" si="6"/>
        <v>2.9291905062521187E-3</v>
      </c>
      <c r="K438" s="83">
        <f>I438/'סכום נכסי הקרן'!$C$42</f>
        <v>-1.2161616776601293E-5</v>
      </c>
    </row>
    <row r="439" spans="2:11">
      <c r="B439" s="75" t="s">
        <v>3183</v>
      </c>
      <c r="C439" s="72" t="s">
        <v>3184</v>
      </c>
      <c r="D439" s="85" t="s">
        <v>506</v>
      </c>
      <c r="E439" s="85" t="s">
        <v>133</v>
      </c>
      <c r="F439" s="94">
        <v>44888</v>
      </c>
      <c r="G439" s="82">
        <v>20000000.000000004</v>
      </c>
      <c r="H439" s="84">
        <v>-2.1979730000000002</v>
      </c>
      <c r="I439" s="82">
        <v>-439.59460000000007</v>
      </c>
      <c r="J439" s="83">
        <f t="shared" si="6"/>
        <v>1.7073426696331676E-3</v>
      </c>
      <c r="K439" s="83">
        <f>I439/'סכום נכסי הקרן'!$C$42</f>
        <v>-7.0886639875756803E-6</v>
      </c>
    </row>
    <row r="440" spans="2:11">
      <c r="B440" s="75" t="s">
        <v>3185</v>
      </c>
      <c r="C440" s="72" t="s">
        <v>3186</v>
      </c>
      <c r="D440" s="85" t="s">
        <v>506</v>
      </c>
      <c r="E440" s="85" t="s">
        <v>133</v>
      </c>
      <c r="F440" s="94">
        <v>44888</v>
      </c>
      <c r="G440" s="82">
        <v>10000000.000000002</v>
      </c>
      <c r="H440" s="84">
        <v>-2.1139389999999998</v>
      </c>
      <c r="I440" s="82">
        <v>-211.39390000000003</v>
      </c>
      <c r="J440" s="83">
        <f t="shared" si="6"/>
        <v>8.2103334656560129E-4</v>
      </c>
      <c r="K440" s="83">
        <f>I440/'סכום נכסי הקרן'!$C$42</f>
        <v>-3.4088233252255023E-6</v>
      </c>
    </row>
    <row r="441" spans="2:11">
      <c r="B441" s="75" t="s">
        <v>3187</v>
      </c>
      <c r="C441" s="72" t="s">
        <v>3188</v>
      </c>
      <c r="D441" s="85" t="s">
        <v>506</v>
      </c>
      <c r="E441" s="85" t="s">
        <v>133</v>
      </c>
      <c r="F441" s="94">
        <v>44888</v>
      </c>
      <c r="G441" s="82">
        <v>30000000.000000004</v>
      </c>
      <c r="H441" s="84">
        <v>-2.0299040000000002</v>
      </c>
      <c r="I441" s="82">
        <v>-608.97120000000007</v>
      </c>
      <c r="J441" s="83">
        <f t="shared" si="6"/>
        <v>2.3651849097730353E-3</v>
      </c>
      <c r="K441" s="83">
        <f>I441/'סכום נכסי הקרן'!$C$42</f>
        <v>-9.8199391323522783E-6</v>
      </c>
    </row>
    <row r="442" spans="2:11">
      <c r="B442" s="75" t="s">
        <v>3189</v>
      </c>
      <c r="C442" s="72" t="s">
        <v>3190</v>
      </c>
      <c r="D442" s="85" t="s">
        <v>506</v>
      </c>
      <c r="E442" s="85" t="s">
        <v>133</v>
      </c>
      <c r="F442" s="94">
        <v>44887</v>
      </c>
      <c r="G442" s="82">
        <v>30000000.000000004</v>
      </c>
      <c r="H442" s="84">
        <v>-1.7839309999999999</v>
      </c>
      <c r="I442" s="82">
        <v>-535.17930000000013</v>
      </c>
      <c r="J442" s="83">
        <f t="shared" si="6"/>
        <v>2.0785843474747188E-3</v>
      </c>
      <c r="K442" s="83">
        <f>I442/'סכום נכסי הקרן'!$C$42</f>
        <v>-8.6300109937791821E-6</v>
      </c>
    </row>
    <row r="443" spans="2:11">
      <c r="B443" s="75" t="s">
        <v>3191</v>
      </c>
      <c r="C443" s="72" t="s">
        <v>3192</v>
      </c>
      <c r="D443" s="85" t="s">
        <v>506</v>
      </c>
      <c r="E443" s="85" t="s">
        <v>133</v>
      </c>
      <c r="F443" s="94">
        <v>44887</v>
      </c>
      <c r="G443" s="82">
        <v>30000000.000000004</v>
      </c>
      <c r="H443" s="84">
        <v>-1.7357849999999999</v>
      </c>
      <c r="I443" s="82">
        <v>-520.7355</v>
      </c>
      <c r="J443" s="83">
        <f t="shared" si="6"/>
        <v>2.0224860331377187E-3</v>
      </c>
      <c r="K443" s="83">
        <f>I443/'סכום נכסי הקרן'!$C$42</f>
        <v>-8.397098112447731E-6</v>
      </c>
    </row>
    <row r="444" spans="2:11">
      <c r="B444" s="75" t="s">
        <v>3193</v>
      </c>
      <c r="C444" s="72" t="s">
        <v>3194</v>
      </c>
      <c r="D444" s="85" t="s">
        <v>506</v>
      </c>
      <c r="E444" s="85" t="s">
        <v>133</v>
      </c>
      <c r="F444" s="94">
        <v>44894</v>
      </c>
      <c r="G444" s="82">
        <v>45000000.000000007</v>
      </c>
      <c r="H444" s="84">
        <v>-1.91892</v>
      </c>
      <c r="I444" s="82">
        <v>-863.51400000000012</v>
      </c>
      <c r="J444" s="83">
        <f t="shared" si="6"/>
        <v>3.3538043871003307E-3</v>
      </c>
      <c r="K444" s="83">
        <f>I444/'סכום נכסי הקרן'!$C$42</f>
        <v>-1.3924558205599947E-5</v>
      </c>
    </row>
    <row r="445" spans="2:11">
      <c r="B445" s="75" t="s">
        <v>3195</v>
      </c>
      <c r="C445" s="72" t="s">
        <v>3196</v>
      </c>
      <c r="D445" s="85" t="s">
        <v>506</v>
      </c>
      <c r="E445" s="85" t="s">
        <v>133</v>
      </c>
      <c r="F445" s="94">
        <v>44894</v>
      </c>
      <c r="G445" s="82">
        <v>30000000.000000004</v>
      </c>
      <c r="H445" s="84">
        <v>-1.8769279999999999</v>
      </c>
      <c r="I445" s="82">
        <v>-563.07839999999999</v>
      </c>
      <c r="J445" s="83">
        <f t="shared" si="6"/>
        <v>2.186941738294266E-3</v>
      </c>
      <c r="K445" s="83">
        <f>I445/'סכום נכסי הקרן'!$C$42</f>
        <v>-9.0798967418201524E-6</v>
      </c>
    </row>
    <row r="446" spans="2:11">
      <c r="B446" s="75" t="s">
        <v>3197</v>
      </c>
      <c r="C446" s="72" t="s">
        <v>3198</v>
      </c>
      <c r="D446" s="85" t="s">
        <v>506</v>
      </c>
      <c r="E446" s="85" t="s">
        <v>133</v>
      </c>
      <c r="F446" s="94">
        <v>44894</v>
      </c>
      <c r="G446" s="82">
        <v>45000000.000000007</v>
      </c>
      <c r="H446" s="84">
        <v>-1.8769279999999999</v>
      </c>
      <c r="I446" s="82">
        <v>-844.61760000000004</v>
      </c>
      <c r="J446" s="83">
        <f t="shared" si="6"/>
        <v>3.2804126074413987E-3</v>
      </c>
      <c r="K446" s="83">
        <f>I446/'סכום נכסי הקרן'!$C$42</f>
        <v>-1.361984511273023E-5</v>
      </c>
    </row>
    <row r="447" spans="2:11">
      <c r="B447" s="75" t="s">
        <v>3199</v>
      </c>
      <c r="C447" s="72" t="s">
        <v>3200</v>
      </c>
      <c r="D447" s="85" t="s">
        <v>506</v>
      </c>
      <c r="E447" s="85" t="s">
        <v>133</v>
      </c>
      <c r="F447" s="94">
        <v>44895</v>
      </c>
      <c r="G447" s="82">
        <v>30000000.000000004</v>
      </c>
      <c r="H447" s="84">
        <v>-1.5798030000000001</v>
      </c>
      <c r="I447" s="82">
        <v>-473.94090000000006</v>
      </c>
      <c r="J447" s="83">
        <f t="shared" si="6"/>
        <v>1.8407403581717021E-3</v>
      </c>
      <c r="K447" s="83">
        <f>I447/'סכום נכסי הקרן'!$C$42</f>
        <v>-7.642513784448687E-6</v>
      </c>
    </row>
    <row r="448" spans="2:11">
      <c r="B448" s="75" t="s">
        <v>3201</v>
      </c>
      <c r="C448" s="72" t="s">
        <v>3202</v>
      </c>
      <c r="D448" s="85" t="s">
        <v>506</v>
      </c>
      <c r="E448" s="85" t="s">
        <v>133</v>
      </c>
      <c r="F448" s="94">
        <v>45097</v>
      </c>
      <c r="G448" s="82">
        <v>5286930.2500000009</v>
      </c>
      <c r="H448" s="84">
        <v>0.57616199999999995</v>
      </c>
      <c r="I448" s="82">
        <v>30.461283067000004</v>
      </c>
      <c r="J448" s="83">
        <f t="shared" si="6"/>
        <v>-1.1830866064338229E-4</v>
      </c>
      <c r="K448" s="83">
        <f>I448/'סכום נכסי הקרן'!$C$42</f>
        <v>4.9120212189228846E-7</v>
      </c>
    </row>
    <row r="449" spans="2:11">
      <c r="B449" s="75" t="s">
        <v>3203</v>
      </c>
      <c r="C449" s="72" t="s">
        <v>3204</v>
      </c>
      <c r="D449" s="85" t="s">
        <v>506</v>
      </c>
      <c r="E449" s="85" t="s">
        <v>133</v>
      </c>
      <c r="F449" s="94">
        <v>45036</v>
      </c>
      <c r="G449" s="82">
        <v>85000000.000000015</v>
      </c>
      <c r="H449" s="84">
        <v>0.83706199999999997</v>
      </c>
      <c r="I449" s="82">
        <v>711.5027</v>
      </c>
      <c r="J449" s="83">
        <f t="shared" si="6"/>
        <v>-2.7634072831404359E-3</v>
      </c>
      <c r="K449" s="83">
        <f>I449/'סכום נכסי הקרן'!$C$42</f>
        <v>1.1473306465895765E-5</v>
      </c>
    </row>
    <row r="450" spans="2:11">
      <c r="B450" s="75" t="s">
        <v>3205</v>
      </c>
      <c r="C450" s="72" t="s">
        <v>3206</v>
      </c>
      <c r="D450" s="85" t="s">
        <v>506</v>
      </c>
      <c r="E450" s="85" t="s">
        <v>133</v>
      </c>
      <c r="F450" s="94">
        <v>45036</v>
      </c>
      <c r="G450" s="82">
        <v>25000000.000000004</v>
      </c>
      <c r="H450" s="84">
        <v>0.96128999999999998</v>
      </c>
      <c r="I450" s="82">
        <v>240.32250000000002</v>
      </c>
      <c r="J450" s="83">
        <f t="shared" si="6"/>
        <v>-9.3338921525177264E-4</v>
      </c>
      <c r="K450" s="83">
        <f>I450/'סכום נכסי הקרן'!$C$42</f>
        <v>3.8753102316410535E-6</v>
      </c>
    </row>
    <row r="451" spans="2:11">
      <c r="B451" s="75" t="s">
        <v>3207</v>
      </c>
      <c r="C451" s="72" t="s">
        <v>3208</v>
      </c>
      <c r="D451" s="85" t="s">
        <v>506</v>
      </c>
      <c r="E451" s="85" t="s">
        <v>133</v>
      </c>
      <c r="F451" s="94">
        <v>45036</v>
      </c>
      <c r="G451" s="82">
        <v>40000000.000000007</v>
      </c>
      <c r="H451" s="84">
        <v>0.96145099999999994</v>
      </c>
      <c r="I451" s="82">
        <v>384.58040000000005</v>
      </c>
      <c r="J451" s="83">
        <f t="shared" si="6"/>
        <v>-1.4936728677390292E-3</v>
      </c>
      <c r="K451" s="83">
        <f>I451/'סכום נכסי הקרן'!$C$42</f>
        <v>6.2015348500810753E-6</v>
      </c>
    </row>
    <row r="452" spans="2:11">
      <c r="B452" s="75" t="s">
        <v>3209</v>
      </c>
      <c r="C452" s="72" t="s">
        <v>3210</v>
      </c>
      <c r="D452" s="85" t="s">
        <v>506</v>
      </c>
      <c r="E452" s="85" t="s">
        <v>133</v>
      </c>
      <c r="F452" s="94">
        <v>45034</v>
      </c>
      <c r="G452" s="82">
        <v>25000000.000000004</v>
      </c>
      <c r="H452" s="84">
        <v>1.1553420000000001</v>
      </c>
      <c r="I452" s="82">
        <v>288.83550000000008</v>
      </c>
      <c r="J452" s="83">
        <f t="shared" si="6"/>
        <v>-1.1218089886791849E-3</v>
      </c>
      <c r="K452" s="83">
        <f>I452/'סכום נכסי הקרן'!$C$42</f>
        <v>4.6576045456050093E-6</v>
      </c>
    </row>
    <row r="453" spans="2:11">
      <c r="B453" s="75" t="s">
        <v>3211</v>
      </c>
      <c r="C453" s="72" t="s">
        <v>3212</v>
      </c>
      <c r="D453" s="85" t="s">
        <v>506</v>
      </c>
      <c r="E453" s="85" t="s">
        <v>133</v>
      </c>
      <c r="F453" s="94">
        <v>45034</v>
      </c>
      <c r="G453" s="82">
        <v>115000000.00000001</v>
      </c>
      <c r="H453" s="84">
        <v>1.4038919999999999</v>
      </c>
      <c r="I453" s="82">
        <v>1614.4758000000004</v>
      </c>
      <c r="J453" s="83">
        <f t="shared" si="6"/>
        <v>-6.2704669766874849E-3</v>
      </c>
      <c r="K453" s="83">
        <f>I453/'סכום נכסי הקרן'!$C$42</f>
        <v>2.6034160706870461E-5</v>
      </c>
    </row>
    <row r="454" spans="2:11">
      <c r="B454" s="71"/>
      <c r="C454" s="72"/>
      <c r="D454" s="72"/>
      <c r="E454" s="72"/>
      <c r="F454" s="72"/>
      <c r="G454" s="82"/>
      <c r="H454" s="84"/>
      <c r="I454" s="72"/>
      <c r="J454" s="83"/>
      <c r="K454" s="72"/>
    </row>
    <row r="455" spans="2:11">
      <c r="B455" s="69" t="s">
        <v>205</v>
      </c>
      <c r="C455" s="70"/>
      <c r="D455" s="70"/>
      <c r="E455" s="70"/>
      <c r="F455" s="70"/>
      <c r="G455" s="79"/>
      <c r="H455" s="81"/>
      <c r="I455" s="79">
        <v>140087.86005330904</v>
      </c>
      <c r="J455" s="80">
        <f t="shared" si="6"/>
        <v>-0.54408762292943136</v>
      </c>
      <c r="K455" s="80">
        <f>I455/'סכום נכסי הקרן'!$C$42</f>
        <v>2.258980816999193E-3</v>
      </c>
    </row>
    <row r="456" spans="2:11">
      <c r="B456" s="89" t="s">
        <v>193</v>
      </c>
      <c r="C456" s="70"/>
      <c r="D456" s="70"/>
      <c r="E456" s="70"/>
      <c r="F456" s="70"/>
      <c r="G456" s="79"/>
      <c r="H456" s="81"/>
      <c r="I456" s="79">
        <v>140087.86005330904</v>
      </c>
      <c r="J456" s="80">
        <f t="shared" si="6"/>
        <v>-0.54408762292943136</v>
      </c>
      <c r="K456" s="80">
        <f>I456/'סכום נכסי הקרן'!$C$42</f>
        <v>2.258980816999193E-3</v>
      </c>
    </row>
    <row r="457" spans="2:11">
      <c r="B457" s="75" t="s">
        <v>3213</v>
      </c>
      <c r="C457" s="72" t="s">
        <v>3214</v>
      </c>
      <c r="D457" s="85" t="s">
        <v>506</v>
      </c>
      <c r="E457" s="85" t="s">
        <v>132</v>
      </c>
      <c r="F457" s="94">
        <v>44788</v>
      </c>
      <c r="G457" s="82">
        <v>427606227.05604804</v>
      </c>
      <c r="H457" s="84">
        <v>1.405079</v>
      </c>
      <c r="I457" s="82">
        <v>6008.2039033670007</v>
      </c>
      <c r="J457" s="83">
        <f t="shared" si="6"/>
        <v>-2.3335279578218276E-2</v>
      </c>
      <c r="K457" s="83">
        <f>I457/'סכום נכסי הקרן'!$C$42</f>
        <v>9.6885035984994557E-5</v>
      </c>
    </row>
    <row r="458" spans="2:11">
      <c r="B458" s="75" t="s">
        <v>3215</v>
      </c>
      <c r="C458" s="72" t="s">
        <v>3216</v>
      </c>
      <c r="D458" s="85" t="s">
        <v>506</v>
      </c>
      <c r="E458" s="85" t="s">
        <v>141</v>
      </c>
      <c r="F458" s="94">
        <v>44909</v>
      </c>
      <c r="G458" s="82">
        <v>151965795.33621404</v>
      </c>
      <c r="H458" s="84">
        <v>19.873031999999998</v>
      </c>
      <c r="I458" s="82">
        <v>30200.210472051003</v>
      </c>
      <c r="J458" s="83">
        <f t="shared" si="6"/>
        <v>-0.11729468007758762</v>
      </c>
      <c r="K458" s="83">
        <f>I458/'סכום נכסי הקרן'!$C$42</f>
        <v>4.8699220688887864E-4</v>
      </c>
    </row>
    <row r="459" spans="2:11">
      <c r="B459" s="75" t="s">
        <v>3217</v>
      </c>
      <c r="C459" s="72" t="s">
        <v>3218</v>
      </c>
      <c r="D459" s="85" t="s">
        <v>506</v>
      </c>
      <c r="E459" s="85" t="s">
        <v>132</v>
      </c>
      <c r="F459" s="94">
        <v>44868</v>
      </c>
      <c r="G459" s="82">
        <v>95316006.797000021</v>
      </c>
      <c r="H459" s="84">
        <v>22.552578</v>
      </c>
      <c r="I459" s="82">
        <v>21496.216560329005</v>
      </c>
      <c r="J459" s="83">
        <f t="shared" si="6"/>
        <v>-8.3489214310468837E-2</v>
      </c>
      <c r="K459" s="83">
        <f>I459/'סכום נכסי הקרן'!$C$42</f>
        <v>3.4663632401383491E-4</v>
      </c>
    </row>
    <row r="460" spans="2:11">
      <c r="B460" s="75" t="s">
        <v>3213</v>
      </c>
      <c r="C460" s="72" t="s">
        <v>3219</v>
      </c>
      <c r="D460" s="85" t="s">
        <v>506</v>
      </c>
      <c r="E460" s="85" t="s">
        <v>132</v>
      </c>
      <c r="F460" s="94">
        <v>44972</v>
      </c>
      <c r="G460" s="82">
        <v>422026315.34373206</v>
      </c>
      <c r="H460" s="84">
        <v>6.1653229999999999</v>
      </c>
      <c r="I460" s="82">
        <v>26019.284885330006</v>
      </c>
      <c r="J460" s="83">
        <f t="shared" ref="J460:J465" si="7">IFERROR(I460/$I$11,0)</f>
        <v>-0.10105637175266768</v>
      </c>
      <c r="K460" s="83">
        <f>I460/'סכום נכסי הקרן'!$C$42</f>
        <v>4.1957286952367252E-4</v>
      </c>
    </row>
    <row r="461" spans="2:11">
      <c r="B461" s="75" t="s">
        <v>3220</v>
      </c>
      <c r="C461" s="72" t="s">
        <v>3221</v>
      </c>
      <c r="D461" s="85" t="s">
        <v>506</v>
      </c>
      <c r="E461" s="85" t="s">
        <v>132</v>
      </c>
      <c r="F461" s="94">
        <v>44946</v>
      </c>
      <c r="G461" s="82">
        <v>63590563.34167701</v>
      </c>
      <c r="H461" s="84">
        <v>-9.3647760000000009</v>
      </c>
      <c r="I461" s="82">
        <v>-5955.1137775270008</v>
      </c>
      <c r="J461" s="83">
        <f t="shared" si="7"/>
        <v>2.3129082693218263E-2</v>
      </c>
      <c r="K461" s="83">
        <f>I461/'סכום נכסי הקרן'!$C$42</f>
        <v>-9.6028933423366483E-5</v>
      </c>
    </row>
    <row r="462" spans="2:11">
      <c r="B462" s="75" t="s">
        <v>3222</v>
      </c>
      <c r="C462" s="72" t="s">
        <v>3223</v>
      </c>
      <c r="D462" s="85" t="s">
        <v>506</v>
      </c>
      <c r="E462" s="85" t="s">
        <v>141</v>
      </c>
      <c r="F462" s="94">
        <v>44972</v>
      </c>
      <c r="G462" s="82">
        <v>205597761.31567904</v>
      </c>
      <c r="H462" s="84">
        <v>15.918257000000001</v>
      </c>
      <c r="I462" s="82">
        <v>32727.579685919009</v>
      </c>
      <c r="J462" s="83">
        <f t="shared" si="7"/>
        <v>-0.12711073628199523</v>
      </c>
      <c r="K462" s="83">
        <f>I462/'סכום נכסי הקרן'!$C$42</f>
        <v>5.2774719143521649E-4</v>
      </c>
    </row>
    <row r="463" spans="2:11">
      <c r="B463" s="75" t="s">
        <v>3224</v>
      </c>
      <c r="C463" s="72" t="s">
        <v>3225</v>
      </c>
      <c r="D463" s="85" t="s">
        <v>506</v>
      </c>
      <c r="E463" s="85" t="s">
        <v>132</v>
      </c>
      <c r="F463" s="94">
        <v>45068</v>
      </c>
      <c r="G463" s="82">
        <v>42474491.259053007</v>
      </c>
      <c r="H463" s="84">
        <v>5.4498439999999997</v>
      </c>
      <c r="I463" s="82">
        <v>2314.7935155620007</v>
      </c>
      <c r="J463" s="83">
        <f t="shared" si="7"/>
        <v>-8.9904328681680145E-3</v>
      </c>
      <c r="K463" s="83">
        <f>I463/'סכום נכסי הקרן'!$C$42</f>
        <v>3.7327104182895008E-5</v>
      </c>
    </row>
    <row r="464" spans="2:11">
      <c r="B464" s="75" t="s">
        <v>3213</v>
      </c>
      <c r="C464" s="72" t="s">
        <v>3226</v>
      </c>
      <c r="D464" s="85" t="s">
        <v>506</v>
      </c>
      <c r="E464" s="85" t="s">
        <v>132</v>
      </c>
      <c r="F464" s="94">
        <v>45069</v>
      </c>
      <c r="G464" s="82">
        <v>334972559.22398305</v>
      </c>
      <c r="H464" s="84">
        <v>7.1095499999999996</v>
      </c>
      <c r="I464" s="82">
        <v>23815.040477485003</v>
      </c>
      <c r="J464" s="83">
        <f t="shared" si="7"/>
        <v>-9.2495300866414609E-2</v>
      </c>
      <c r="K464" s="83">
        <f>I464/'סכום נכסי הקרן'!$C$42</f>
        <v>3.8402842026586553E-4</v>
      </c>
    </row>
    <row r="465" spans="2:11">
      <c r="B465" s="75" t="s">
        <v>3222</v>
      </c>
      <c r="C465" s="72" t="s">
        <v>3227</v>
      </c>
      <c r="D465" s="85" t="s">
        <v>506</v>
      </c>
      <c r="E465" s="85" t="s">
        <v>141</v>
      </c>
      <c r="F465" s="94">
        <v>45082</v>
      </c>
      <c r="G465" s="82">
        <v>107291400.75523801</v>
      </c>
      <c r="H465" s="84">
        <v>3.2263950000000001</v>
      </c>
      <c r="I465" s="82">
        <v>3461.6443307930003</v>
      </c>
      <c r="J465" s="83">
        <f t="shared" si="7"/>
        <v>-1.3444689887129279E-2</v>
      </c>
      <c r="K465" s="83">
        <f>I465/'סכום נכסי הקרן'!$C$42</f>
        <v>5.5820598127201411E-5</v>
      </c>
    </row>
    <row r="466" spans="2:11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</row>
    <row r="467" spans="2:11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</row>
    <row r="468" spans="2:11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</row>
    <row r="469" spans="2:11">
      <c r="B469" s="139" t="s">
        <v>224</v>
      </c>
      <c r="C469" s="130"/>
      <c r="D469" s="130"/>
      <c r="E469" s="130"/>
      <c r="F469" s="130"/>
      <c r="G469" s="130"/>
      <c r="H469" s="130"/>
      <c r="I469" s="130"/>
      <c r="J469" s="130"/>
      <c r="K469" s="130"/>
    </row>
    <row r="470" spans="2:11">
      <c r="B470" s="139" t="s">
        <v>112</v>
      </c>
      <c r="C470" s="130"/>
      <c r="D470" s="130"/>
      <c r="E470" s="130"/>
      <c r="F470" s="130"/>
      <c r="G470" s="130"/>
      <c r="H470" s="130"/>
      <c r="I470" s="130"/>
      <c r="J470" s="130"/>
      <c r="K470" s="130"/>
    </row>
    <row r="471" spans="2:11">
      <c r="B471" s="139" t="s">
        <v>207</v>
      </c>
      <c r="C471" s="130"/>
      <c r="D471" s="130"/>
      <c r="E471" s="130"/>
      <c r="F471" s="130"/>
      <c r="G471" s="130"/>
      <c r="H471" s="130"/>
      <c r="I471" s="130"/>
      <c r="J471" s="130"/>
      <c r="K471" s="130"/>
    </row>
    <row r="472" spans="2:11">
      <c r="B472" s="139" t="s">
        <v>215</v>
      </c>
      <c r="C472" s="130"/>
      <c r="D472" s="130"/>
      <c r="E472" s="130"/>
      <c r="F472" s="130"/>
      <c r="G472" s="130"/>
      <c r="H472" s="130"/>
      <c r="I472" s="130"/>
      <c r="J472" s="130"/>
      <c r="K472" s="130"/>
    </row>
    <row r="473" spans="2:11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</row>
    <row r="474" spans="2:11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</row>
    <row r="475" spans="2:11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</row>
    <row r="476" spans="2:11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</row>
    <row r="477" spans="2:11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</row>
    <row r="478" spans="2:11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</row>
    <row r="479" spans="2:11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</row>
    <row r="480" spans="2:11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</row>
    <row r="481" spans="2:11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</row>
    <row r="482" spans="2:11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</row>
    <row r="483" spans="2:11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</row>
    <row r="484" spans="2:11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</row>
    <row r="485" spans="2:11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</row>
    <row r="486" spans="2:11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</row>
    <row r="487" spans="2:11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</row>
    <row r="488" spans="2:11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</row>
    <row r="489" spans="2:11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</row>
    <row r="490" spans="2:11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</row>
    <row r="491" spans="2:11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</row>
    <row r="492" spans="2:11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</row>
    <row r="493" spans="2:11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</row>
    <row r="494" spans="2:11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</row>
    <row r="495" spans="2:11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</row>
    <row r="496" spans="2:11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</row>
    <row r="497" spans="2:11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</row>
    <row r="498" spans="2:11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</row>
    <row r="499" spans="2:11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</row>
    <row r="500" spans="2:11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</row>
    <row r="501" spans="2:11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</row>
    <row r="502" spans="2:11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</row>
    <row r="503" spans="2:11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</row>
    <row r="504" spans="2:11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</row>
    <row r="505" spans="2:11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</row>
    <row r="506" spans="2:11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</row>
    <row r="507" spans="2:11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</row>
    <row r="508" spans="2:11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</row>
    <row r="509" spans="2:11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</row>
    <row r="510" spans="2:11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</row>
    <row r="511" spans="2:11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</row>
    <row r="512" spans="2:11">
      <c r="B512" s="129"/>
      <c r="C512" s="130"/>
      <c r="D512" s="130"/>
      <c r="E512" s="130"/>
      <c r="F512" s="130"/>
      <c r="G512" s="130"/>
      <c r="H512" s="130"/>
      <c r="I512" s="130"/>
      <c r="J512" s="130"/>
      <c r="K512" s="130"/>
    </row>
    <row r="513" spans="2:11">
      <c r="B513" s="129"/>
      <c r="C513" s="130"/>
      <c r="D513" s="130"/>
      <c r="E513" s="130"/>
      <c r="F513" s="130"/>
      <c r="G513" s="130"/>
      <c r="H513" s="130"/>
      <c r="I513" s="130"/>
      <c r="J513" s="130"/>
      <c r="K513" s="130"/>
    </row>
    <row r="514" spans="2:11">
      <c r="B514" s="129"/>
      <c r="C514" s="130"/>
      <c r="D514" s="130"/>
      <c r="E514" s="130"/>
      <c r="F514" s="130"/>
      <c r="G514" s="130"/>
      <c r="H514" s="130"/>
      <c r="I514" s="130"/>
      <c r="J514" s="130"/>
      <c r="K514" s="130"/>
    </row>
    <row r="515" spans="2:11">
      <c r="B515" s="129"/>
      <c r="C515" s="130"/>
      <c r="D515" s="130"/>
      <c r="E515" s="130"/>
      <c r="F515" s="130"/>
      <c r="G515" s="130"/>
      <c r="H515" s="130"/>
      <c r="I515" s="130"/>
      <c r="J515" s="130"/>
      <c r="K515" s="130"/>
    </row>
    <row r="516" spans="2:11">
      <c r="B516" s="129"/>
      <c r="C516" s="130"/>
      <c r="D516" s="130"/>
      <c r="E516" s="130"/>
      <c r="F516" s="130"/>
      <c r="G516" s="130"/>
      <c r="H516" s="130"/>
      <c r="I516" s="130"/>
      <c r="J516" s="130"/>
      <c r="K516" s="130"/>
    </row>
    <row r="517" spans="2:11">
      <c r="B517" s="129"/>
      <c r="C517" s="130"/>
      <c r="D517" s="130"/>
      <c r="E517" s="130"/>
      <c r="F517" s="130"/>
      <c r="G517" s="130"/>
      <c r="H517" s="130"/>
      <c r="I517" s="130"/>
      <c r="J517" s="130"/>
      <c r="K517" s="130"/>
    </row>
    <row r="518" spans="2:11">
      <c r="B518" s="129"/>
      <c r="C518" s="130"/>
      <c r="D518" s="130"/>
      <c r="E518" s="130"/>
      <c r="F518" s="130"/>
      <c r="G518" s="130"/>
      <c r="H518" s="130"/>
      <c r="I518" s="130"/>
      <c r="J518" s="130"/>
      <c r="K518" s="130"/>
    </row>
    <row r="519" spans="2:11">
      <c r="B519" s="129"/>
      <c r="C519" s="130"/>
      <c r="D519" s="130"/>
      <c r="E519" s="130"/>
      <c r="F519" s="130"/>
      <c r="G519" s="130"/>
      <c r="H519" s="130"/>
      <c r="I519" s="130"/>
      <c r="J519" s="130"/>
      <c r="K519" s="130"/>
    </row>
    <row r="520" spans="2:11">
      <c r="B520" s="129"/>
      <c r="C520" s="130"/>
      <c r="D520" s="130"/>
      <c r="E520" s="130"/>
      <c r="F520" s="130"/>
      <c r="G520" s="130"/>
      <c r="H520" s="130"/>
      <c r="I520" s="130"/>
      <c r="J520" s="130"/>
      <c r="K520" s="130"/>
    </row>
    <row r="521" spans="2:11">
      <c r="B521" s="129"/>
      <c r="C521" s="130"/>
      <c r="D521" s="130"/>
      <c r="E521" s="130"/>
      <c r="F521" s="130"/>
      <c r="G521" s="130"/>
      <c r="H521" s="130"/>
      <c r="I521" s="130"/>
      <c r="J521" s="130"/>
      <c r="K521" s="130"/>
    </row>
    <row r="522" spans="2:11">
      <c r="B522" s="129"/>
      <c r="C522" s="130"/>
      <c r="D522" s="130"/>
      <c r="E522" s="130"/>
      <c r="F522" s="130"/>
      <c r="G522" s="130"/>
      <c r="H522" s="130"/>
      <c r="I522" s="130"/>
      <c r="J522" s="130"/>
      <c r="K522" s="130"/>
    </row>
    <row r="523" spans="2:11">
      <c r="B523" s="129"/>
      <c r="C523" s="130"/>
      <c r="D523" s="130"/>
      <c r="E523" s="130"/>
      <c r="F523" s="130"/>
      <c r="G523" s="130"/>
      <c r="H523" s="130"/>
      <c r="I523" s="130"/>
      <c r="J523" s="130"/>
      <c r="K523" s="130"/>
    </row>
    <row r="524" spans="2:11">
      <c r="B524" s="129"/>
      <c r="C524" s="130"/>
      <c r="D524" s="130"/>
      <c r="E524" s="130"/>
      <c r="F524" s="130"/>
      <c r="G524" s="130"/>
      <c r="H524" s="130"/>
      <c r="I524" s="130"/>
      <c r="J524" s="130"/>
      <c r="K524" s="130"/>
    </row>
    <row r="525" spans="2:11">
      <c r="B525" s="129"/>
      <c r="C525" s="130"/>
      <c r="D525" s="130"/>
      <c r="E525" s="130"/>
      <c r="F525" s="130"/>
      <c r="G525" s="130"/>
      <c r="H525" s="130"/>
      <c r="I525" s="130"/>
      <c r="J525" s="130"/>
      <c r="K525" s="130"/>
    </row>
    <row r="526" spans="2:11">
      <c r="B526" s="129"/>
      <c r="C526" s="130"/>
      <c r="D526" s="130"/>
      <c r="E526" s="130"/>
      <c r="F526" s="130"/>
      <c r="G526" s="130"/>
      <c r="H526" s="130"/>
      <c r="I526" s="130"/>
      <c r="J526" s="130"/>
      <c r="K526" s="130"/>
    </row>
    <row r="527" spans="2:11">
      <c r="B527" s="129"/>
      <c r="C527" s="130"/>
      <c r="D527" s="130"/>
      <c r="E527" s="130"/>
      <c r="F527" s="130"/>
      <c r="G527" s="130"/>
      <c r="H527" s="130"/>
      <c r="I527" s="130"/>
      <c r="J527" s="130"/>
      <c r="K527" s="130"/>
    </row>
    <row r="528" spans="2:11">
      <c r="B528" s="129"/>
      <c r="C528" s="130"/>
      <c r="D528" s="130"/>
      <c r="E528" s="130"/>
      <c r="F528" s="130"/>
      <c r="G528" s="130"/>
      <c r="H528" s="130"/>
      <c r="I528" s="130"/>
      <c r="J528" s="130"/>
      <c r="K528" s="130"/>
    </row>
    <row r="529" spans="2:11">
      <c r="B529" s="129"/>
      <c r="C529" s="130"/>
      <c r="D529" s="130"/>
      <c r="E529" s="130"/>
      <c r="F529" s="130"/>
      <c r="G529" s="130"/>
      <c r="H529" s="130"/>
      <c r="I529" s="130"/>
      <c r="J529" s="130"/>
      <c r="K529" s="130"/>
    </row>
    <row r="530" spans="2:11">
      <c r="B530" s="129"/>
      <c r="C530" s="130"/>
      <c r="D530" s="130"/>
      <c r="E530" s="130"/>
      <c r="F530" s="130"/>
      <c r="G530" s="130"/>
      <c r="H530" s="130"/>
      <c r="I530" s="130"/>
      <c r="J530" s="130"/>
      <c r="K530" s="130"/>
    </row>
    <row r="531" spans="2:11">
      <c r="B531" s="129"/>
      <c r="C531" s="130"/>
      <c r="D531" s="130"/>
      <c r="E531" s="130"/>
      <c r="F531" s="130"/>
      <c r="G531" s="130"/>
      <c r="H531" s="130"/>
      <c r="I531" s="130"/>
      <c r="J531" s="130"/>
      <c r="K531" s="130"/>
    </row>
    <row r="532" spans="2:11">
      <c r="B532" s="129"/>
      <c r="C532" s="130"/>
      <c r="D532" s="130"/>
      <c r="E532" s="130"/>
      <c r="F532" s="130"/>
      <c r="G532" s="130"/>
      <c r="H532" s="130"/>
      <c r="I532" s="130"/>
      <c r="J532" s="130"/>
      <c r="K532" s="130"/>
    </row>
    <row r="533" spans="2:11">
      <c r="B533" s="129"/>
      <c r="C533" s="130"/>
      <c r="D533" s="130"/>
      <c r="E533" s="130"/>
      <c r="F533" s="130"/>
      <c r="G533" s="130"/>
      <c r="H533" s="130"/>
      <c r="I533" s="130"/>
      <c r="J533" s="130"/>
      <c r="K533" s="130"/>
    </row>
    <row r="534" spans="2:11">
      <c r="B534" s="129"/>
      <c r="C534" s="130"/>
      <c r="D534" s="130"/>
      <c r="E534" s="130"/>
      <c r="F534" s="130"/>
      <c r="G534" s="130"/>
      <c r="H534" s="130"/>
      <c r="I534" s="130"/>
      <c r="J534" s="130"/>
      <c r="K534" s="130"/>
    </row>
    <row r="535" spans="2:11">
      <c r="B535" s="129"/>
      <c r="C535" s="130"/>
      <c r="D535" s="130"/>
      <c r="E535" s="130"/>
      <c r="F535" s="130"/>
      <c r="G535" s="130"/>
      <c r="H535" s="130"/>
      <c r="I535" s="130"/>
      <c r="J535" s="130"/>
      <c r="K535" s="130"/>
    </row>
    <row r="536" spans="2:11">
      <c r="B536" s="129"/>
      <c r="C536" s="130"/>
      <c r="D536" s="130"/>
      <c r="E536" s="130"/>
      <c r="F536" s="130"/>
      <c r="G536" s="130"/>
      <c r="H536" s="130"/>
      <c r="I536" s="130"/>
      <c r="J536" s="130"/>
      <c r="K536" s="130"/>
    </row>
    <row r="537" spans="2:11">
      <c r="B537" s="129"/>
      <c r="C537" s="130"/>
      <c r="D537" s="130"/>
      <c r="E537" s="130"/>
      <c r="F537" s="130"/>
      <c r="G537" s="130"/>
      <c r="H537" s="130"/>
      <c r="I537" s="130"/>
      <c r="J537" s="130"/>
      <c r="K537" s="130"/>
    </row>
    <row r="538" spans="2:11">
      <c r="B538" s="129"/>
      <c r="C538" s="130"/>
      <c r="D538" s="130"/>
      <c r="E538" s="130"/>
      <c r="F538" s="130"/>
      <c r="G538" s="130"/>
      <c r="H538" s="130"/>
      <c r="I538" s="130"/>
      <c r="J538" s="130"/>
      <c r="K538" s="130"/>
    </row>
    <row r="539" spans="2:11">
      <c r="B539" s="129"/>
      <c r="C539" s="130"/>
      <c r="D539" s="130"/>
      <c r="E539" s="130"/>
      <c r="F539" s="130"/>
      <c r="G539" s="130"/>
      <c r="H539" s="130"/>
      <c r="I539" s="130"/>
      <c r="J539" s="130"/>
      <c r="K539" s="130"/>
    </row>
    <row r="540" spans="2:11">
      <c r="B540" s="129"/>
      <c r="C540" s="130"/>
      <c r="D540" s="130"/>
      <c r="E540" s="130"/>
      <c r="F540" s="130"/>
      <c r="G540" s="130"/>
      <c r="H540" s="130"/>
      <c r="I540" s="130"/>
      <c r="J540" s="130"/>
      <c r="K540" s="130"/>
    </row>
    <row r="541" spans="2:11">
      <c r="B541" s="129"/>
      <c r="C541" s="130"/>
      <c r="D541" s="130"/>
      <c r="E541" s="130"/>
      <c r="F541" s="130"/>
      <c r="G541" s="130"/>
      <c r="H541" s="130"/>
      <c r="I541" s="130"/>
      <c r="J541" s="130"/>
      <c r="K541" s="130"/>
    </row>
    <row r="542" spans="2:11">
      <c r="B542" s="129"/>
      <c r="C542" s="130"/>
      <c r="D542" s="130"/>
      <c r="E542" s="130"/>
      <c r="F542" s="130"/>
      <c r="G542" s="130"/>
      <c r="H542" s="130"/>
      <c r="I542" s="130"/>
      <c r="J542" s="130"/>
      <c r="K542" s="130"/>
    </row>
    <row r="543" spans="2:11">
      <c r="B543" s="129"/>
      <c r="C543" s="130"/>
      <c r="D543" s="130"/>
      <c r="E543" s="130"/>
      <c r="F543" s="130"/>
      <c r="G543" s="130"/>
      <c r="H543" s="130"/>
      <c r="I543" s="130"/>
      <c r="J543" s="130"/>
      <c r="K543" s="130"/>
    </row>
    <row r="544" spans="2:11">
      <c r="B544" s="129"/>
      <c r="C544" s="130"/>
      <c r="D544" s="130"/>
      <c r="E544" s="130"/>
      <c r="F544" s="130"/>
      <c r="G544" s="130"/>
      <c r="H544" s="130"/>
      <c r="I544" s="130"/>
      <c r="J544" s="130"/>
      <c r="K544" s="130"/>
    </row>
    <row r="545" spans="2:11">
      <c r="B545" s="129"/>
      <c r="C545" s="130"/>
      <c r="D545" s="130"/>
      <c r="E545" s="130"/>
      <c r="F545" s="130"/>
      <c r="G545" s="130"/>
      <c r="H545" s="130"/>
      <c r="I545" s="130"/>
      <c r="J545" s="130"/>
      <c r="K545" s="130"/>
    </row>
    <row r="546" spans="2:11">
      <c r="B546" s="129"/>
      <c r="C546" s="130"/>
      <c r="D546" s="130"/>
      <c r="E546" s="130"/>
      <c r="F546" s="130"/>
      <c r="G546" s="130"/>
      <c r="H546" s="130"/>
      <c r="I546" s="130"/>
      <c r="J546" s="130"/>
      <c r="K546" s="130"/>
    </row>
    <row r="547" spans="2:11">
      <c r="B547" s="129"/>
      <c r="C547" s="130"/>
      <c r="D547" s="130"/>
      <c r="E547" s="130"/>
      <c r="F547" s="130"/>
      <c r="G547" s="130"/>
      <c r="H547" s="130"/>
      <c r="I547" s="130"/>
      <c r="J547" s="130"/>
      <c r="K547" s="130"/>
    </row>
    <row r="548" spans="2:11">
      <c r="B548" s="129"/>
      <c r="C548" s="130"/>
      <c r="D548" s="130"/>
      <c r="E548" s="130"/>
      <c r="F548" s="130"/>
      <c r="G548" s="130"/>
      <c r="H548" s="130"/>
      <c r="I548" s="130"/>
      <c r="J548" s="130"/>
      <c r="K548" s="130"/>
    </row>
    <row r="549" spans="2:11">
      <c r="B549" s="129"/>
      <c r="C549" s="130"/>
      <c r="D549" s="130"/>
      <c r="E549" s="130"/>
      <c r="F549" s="130"/>
      <c r="G549" s="130"/>
      <c r="H549" s="130"/>
      <c r="I549" s="130"/>
      <c r="J549" s="130"/>
      <c r="K549" s="130"/>
    </row>
    <row r="550" spans="2:11">
      <c r="B550" s="129"/>
      <c r="C550" s="130"/>
      <c r="D550" s="130"/>
      <c r="E550" s="130"/>
      <c r="F550" s="130"/>
      <c r="G550" s="130"/>
      <c r="H550" s="130"/>
      <c r="I550" s="130"/>
      <c r="J550" s="130"/>
      <c r="K550" s="130"/>
    </row>
    <row r="551" spans="2:11">
      <c r="B551" s="129"/>
      <c r="C551" s="130"/>
      <c r="D551" s="130"/>
      <c r="E551" s="130"/>
      <c r="F551" s="130"/>
      <c r="G551" s="130"/>
      <c r="H551" s="130"/>
      <c r="I551" s="130"/>
      <c r="J551" s="130"/>
      <c r="K551" s="130"/>
    </row>
    <row r="552" spans="2:11">
      <c r="B552" s="129"/>
      <c r="C552" s="130"/>
      <c r="D552" s="130"/>
      <c r="E552" s="130"/>
      <c r="F552" s="130"/>
      <c r="G552" s="130"/>
      <c r="H552" s="130"/>
      <c r="I552" s="130"/>
      <c r="J552" s="130"/>
      <c r="K552" s="130"/>
    </row>
    <row r="553" spans="2:11">
      <c r="B553" s="129"/>
      <c r="C553" s="130"/>
      <c r="D553" s="130"/>
      <c r="E553" s="130"/>
      <c r="F553" s="130"/>
      <c r="G553" s="130"/>
      <c r="H553" s="130"/>
      <c r="I553" s="130"/>
      <c r="J553" s="130"/>
      <c r="K553" s="130"/>
    </row>
    <row r="554" spans="2:11">
      <c r="B554" s="129"/>
      <c r="C554" s="130"/>
      <c r="D554" s="130"/>
      <c r="E554" s="130"/>
      <c r="F554" s="130"/>
      <c r="G554" s="130"/>
      <c r="H554" s="130"/>
      <c r="I554" s="130"/>
      <c r="J554" s="130"/>
      <c r="K554" s="130"/>
    </row>
    <row r="555" spans="2:11">
      <c r="B555" s="129"/>
      <c r="C555" s="130"/>
      <c r="D555" s="130"/>
      <c r="E555" s="130"/>
      <c r="F555" s="130"/>
      <c r="G555" s="130"/>
      <c r="H555" s="130"/>
      <c r="I555" s="130"/>
      <c r="J555" s="130"/>
      <c r="K555" s="130"/>
    </row>
    <row r="556" spans="2:11">
      <c r="B556" s="129"/>
      <c r="C556" s="130"/>
      <c r="D556" s="130"/>
      <c r="E556" s="130"/>
      <c r="F556" s="130"/>
      <c r="G556" s="130"/>
      <c r="H556" s="130"/>
      <c r="I556" s="130"/>
      <c r="J556" s="130"/>
      <c r="K556" s="130"/>
    </row>
    <row r="557" spans="2:11">
      <c r="B557" s="129"/>
      <c r="C557" s="130"/>
      <c r="D557" s="130"/>
      <c r="E557" s="130"/>
      <c r="F557" s="130"/>
      <c r="G557" s="130"/>
      <c r="H557" s="130"/>
      <c r="I557" s="130"/>
      <c r="J557" s="130"/>
      <c r="K557" s="130"/>
    </row>
    <row r="558" spans="2:11">
      <c r="B558" s="129"/>
      <c r="C558" s="130"/>
      <c r="D558" s="130"/>
      <c r="E558" s="130"/>
      <c r="F558" s="130"/>
      <c r="G558" s="130"/>
      <c r="H558" s="130"/>
      <c r="I558" s="130"/>
      <c r="J558" s="130"/>
      <c r="K558" s="130"/>
    </row>
    <row r="559" spans="2:11">
      <c r="B559" s="129"/>
      <c r="C559" s="130"/>
      <c r="D559" s="130"/>
      <c r="E559" s="130"/>
      <c r="F559" s="130"/>
      <c r="G559" s="130"/>
      <c r="H559" s="130"/>
      <c r="I559" s="130"/>
      <c r="J559" s="130"/>
      <c r="K559" s="130"/>
    </row>
    <row r="560" spans="2:11">
      <c r="B560" s="129"/>
      <c r="C560" s="130"/>
      <c r="D560" s="130"/>
      <c r="E560" s="130"/>
      <c r="F560" s="130"/>
      <c r="G560" s="130"/>
      <c r="H560" s="130"/>
      <c r="I560" s="130"/>
      <c r="J560" s="130"/>
      <c r="K560" s="130"/>
    </row>
    <row r="561" spans="2:11">
      <c r="B561" s="129"/>
      <c r="C561" s="130"/>
      <c r="D561" s="130"/>
      <c r="E561" s="130"/>
      <c r="F561" s="130"/>
      <c r="G561" s="130"/>
      <c r="H561" s="130"/>
      <c r="I561" s="130"/>
      <c r="J561" s="130"/>
      <c r="K561" s="130"/>
    </row>
    <row r="562" spans="2:11">
      <c r="B562" s="129"/>
      <c r="C562" s="130"/>
      <c r="D562" s="130"/>
      <c r="E562" s="130"/>
      <c r="F562" s="130"/>
      <c r="G562" s="130"/>
      <c r="H562" s="130"/>
      <c r="I562" s="130"/>
      <c r="J562" s="130"/>
      <c r="K562" s="130"/>
    </row>
    <row r="563" spans="2:11">
      <c r="B563" s="129"/>
      <c r="C563" s="130"/>
      <c r="D563" s="130"/>
      <c r="E563" s="130"/>
      <c r="F563" s="130"/>
      <c r="G563" s="130"/>
      <c r="H563" s="130"/>
      <c r="I563" s="130"/>
      <c r="J563" s="130"/>
      <c r="K563" s="130"/>
    </row>
    <row r="564" spans="2:11">
      <c r="B564" s="129"/>
      <c r="C564" s="130"/>
      <c r="D564" s="130"/>
      <c r="E564" s="130"/>
      <c r="F564" s="130"/>
      <c r="G564" s="130"/>
      <c r="H564" s="130"/>
      <c r="I564" s="130"/>
      <c r="J564" s="130"/>
      <c r="K564" s="130"/>
    </row>
    <row r="565" spans="2:11">
      <c r="B565" s="129"/>
      <c r="C565" s="129"/>
      <c r="D565" s="129"/>
      <c r="E565" s="130"/>
      <c r="F565" s="130"/>
      <c r="G565" s="130"/>
      <c r="H565" s="130"/>
      <c r="I565" s="130"/>
      <c r="J565" s="130"/>
      <c r="K565" s="130"/>
    </row>
    <row r="566" spans="2:11">
      <c r="B566" s="129"/>
      <c r="C566" s="129"/>
      <c r="D566" s="129"/>
      <c r="E566" s="130"/>
      <c r="F566" s="130"/>
      <c r="G566" s="130"/>
      <c r="H566" s="130"/>
      <c r="I566" s="130"/>
      <c r="J566" s="130"/>
      <c r="K566" s="130"/>
    </row>
    <row r="567" spans="2:11">
      <c r="B567" s="129"/>
      <c r="C567" s="129"/>
      <c r="D567" s="129"/>
      <c r="E567" s="130"/>
      <c r="F567" s="130"/>
      <c r="G567" s="130"/>
      <c r="H567" s="130"/>
      <c r="I567" s="130"/>
      <c r="J567" s="130"/>
      <c r="K567" s="130"/>
    </row>
    <row r="568" spans="2:11">
      <c r="B568" s="129"/>
      <c r="C568" s="129"/>
      <c r="D568" s="129"/>
      <c r="E568" s="130"/>
      <c r="F568" s="130"/>
      <c r="G568" s="130"/>
      <c r="H568" s="130"/>
      <c r="I568" s="130"/>
      <c r="J568" s="130"/>
      <c r="K568" s="130"/>
    </row>
    <row r="569" spans="2:11">
      <c r="B569" s="129"/>
      <c r="C569" s="129"/>
      <c r="D569" s="129"/>
      <c r="E569" s="130"/>
      <c r="F569" s="130"/>
      <c r="G569" s="130"/>
      <c r="H569" s="130"/>
      <c r="I569" s="130"/>
      <c r="J569" s="130"/>
      <c r="K569" s="130"/>
    </row>
    <row r="570" spans="2:11">
      <c r="B570" s="129"/>
      <c r="C570" s="129"/>
      <c r="D570" s="129"/>
      <c r="E570" s="130"/>
      <c r="F570" s="130"/>
      <c r="G570" s="130"/>
      <c r="H570" s="130"/>
      <c r="I570" s="130"/>
      <c r="J570" s="130"/>
      <c r="K570" s="130"/>
    </row>
    <row r="571" spans="2:11">
      <c r="B571" s="129"/>
      <c r="C571" s="129"/>
      <c r="D571" s="129"/>
      <c r="E571" s="130"/>
      <c r="F571" s="130"/>
      <c r="G571" s="130"/>
      <c r="H571" s="130"/>
      <c r="I571" s="130"/>
      <c r="J571" s="130"/>
      <c r="K571" s="130"/>
    </row>
    <row r="572" spans="2:11">
      <c r="B572" s="129"/>
      <c r="C572" s="129"/>
      <c r="D572" s="129"/>
      <c r="E572" s="130"/>
      <c r="F572" s="130"/>
      <c r="G572" s="130"/>
      <c r="H572" s="130"/>
      <c r="I572" s="130"/>
      <c r="J572" s="130"/>
      <c r="K572" s="130"/>
    </row>
    <row r="573" spans="2:11">
      <c r="B573" s="129"/>
      <c r="C573" s="129"/>
      <c r="D573" s="129"/>
      <c r="E573" s="130"/>
      <c r="F573" s="130"/>
      <c r="G573" s="130"/>
      <c r="H573" s="130"/>
      <c r="I573" s="130"/>
      <c r="J573" s="130"/>
      <c r="K573" s="130"/>
    </row>
    <row r="574" spans="2:11">
      <c r="B574" s="129"/>
      <c r="C574" s="129"/>
      <c r="D574" s="129"/>
      <c r="E574" s="130"/>
      <c r="F574" s="130"/>
      <c r="G574" s="130"/>
      <c r="H574" s="130"/>
      <c r="I574" s="130"/>
      <c r="J574" s="130"/>
      <c r="K574" s="130"/>
    </row>
    <row r="575" spans="2:11">
      <c r="B575" s="129"/>
      <c r="C575" s="129"/>
      <c r="D575" s="129"/>
      <c r="E575" s="130"/>
      <c r="F575" s="130"/>
      <c r="G575" s="130"/>
      <c r="H575" s="130"/>
      <c r="I575" s="130"/>
      <c r="J575" s="130"/>
      <c r="K575" s="130"/>
    </row>
    <row r="576" spans="2:11">
      <c r="B576" s="129"/>
      <c r="C576" s="129"/>
      <c r="D576" s="129"/>
      <c r="E576" s="130"/>
      <c r="F576" s="130"/>
      <c r="G576" s="130"/>
      <c r="H576" s="130"/>
      <c r="I576" s="130"/>
      <c r="J576" s="130"/>
      <c r="K576" s="130"/>
    </row>
    <row r="577" spans="2:11">
      <c r="B577" s="129"/>
      <c r="C577" s="129"/>
      <c r="D577" s="129"/>
      <c r="E577" s="130"/>
      <c r="F577" s="130"/>
      <c r="G577" s="130"/>
      <c r="H577" s="130"/>
      <c r="I577" s="130"/>
      <c r="J577" s="130"/>
      <c r="K577" s="130"/>
    </row>
    <row r="578" spans="2:11">
      <c r="B578" s="129"/>
      <c r="C578" s="129"/>
      <c r="D578" s="129"/>
      <c r="E578" s="130"/>
      <c r="F578" s="130"/>
      <c r="G578" s="130"/>
      <c r="H578" s="130"/>
      <c r="I578" s="130"/>
      <c r="J578" s="130"/>
      <c r="K578" s="130"/>
    </row>
    <row r="579" spans="2:11">
      <c r="B579" s="129"/>
      <c r="C579" s="129"/>
      <c r="D579" s="129"/>
      <c r="E579" s="130"/>
      <c r="F579" s="130"/>
      <c r="G579" s="130"/>
      <c r="H579" s="130"/>
      <c r="I579" s="130"/>
      <c r="J579" s="130"/>
      <c r="K579" s="130"/>
    </row>
    <row r="580" spans="2:11">
      <c r="B580" s="129"/>
      <c r="C580" s="129"/>
      <c r="D580" s="129"/>
      <c r="E580" s="130"/>
      <c r="F580" s="130"/>
      <c r="G580" s="130"/>
      <c r="H580" s="130"/>
      <c r="I580" s="130"/>
      <c r="J580" s="130"/>
      <c r="K580" s="130"/>
    </row>
    <row r="581" spans="2:11">
      <c r="B581" s="129"/>
      <c r="C581" s="129"/>
      <c r="D581" s="129"/>
      <c r="E581" s="130"/>
      <c r="F581" s="130"/>
      <c r="G581" s="130"/>
      <c r="H581" s="130"/>
      <c r="I581" s="130"/>
      <c r="J581" s="130"/>
      <c r="K581" s="130"/>
    </row>
    <row r="582" spans="2:11">
      <c r="B582" s="129"/>
      <c r="C582" s="129"/>
      <c r="D582" s="129"/>
      <c r="E582" s="130"/>
      <c r="F582" s="130"/>
      <c r="G582" s="130"/>
      <c r="H582" s="130"/>
      <c r="I582" s="130"/>
      <c r="J582" s="130"/>
      <c r="K582" s="130"/>
    </row>
    <row r="583" spans="2:11">
      <c r="B583" s="129"/>
      <c r="C583" s="129"/>
      <c r="D583" s="129"/>
      <c r="E583" s="130"/>
      <c r="F583" s="130"/>
      <c r="G583" s="130"/>
      <c r="H583" s="130"/>
      <c r="I583" s="130"/>
      <c r="J583" s="130"/>
      <c r="K583" s="130"/>
    </row>
    <row r="584" spans="2:11">
      <c r="B584" s="129"/>
      <c r="C584" s="129"/>
      <c r="D584" s="129"/>
      <c r="E584" s="130"/>
      <c r="F584" s="130"/>
      <c r="G584" s="130"/>
      <c r="H584" s="130"/>
      <c r="I584" s="130"/>
      <c r="J584" s="130"/>
      <c r="K584" s="130"/>
    </row>
    <row r="585" spans="2:11">
      <c r="B585" s="129"/>
      <c r="C585" s="129"/>
      <c r="D585" s="129"/>
      <c r="E585" s="130"/>
      <c r="F585" s="130"/>
      <c r="G585" s="130"/>
      <c r="H585" s="130"/>
      <c r="I585" s="130"/>
      <c r="J585" s="130"/>
      <c r="K585" s="130"/>
    </row>
    <row r="586" spans="2:11">
      <c r="B586" s="129"/>
      <c r="C586" s="129"/>
      <c r="D586" s="129"/>
      <c r="E586" s="130"/>
      <c r="F586" s="130"/>
      <c r="G586" s="130"/>
      <c r="H586" s="130"/>
      <c r="I586" s="130"/>
      <c r="J586" s="130"/>
      <c r="K586" s="130"/>
    </row>
    <row r="587" spans="2:11">
      <c r="B587" s="129"/>
      <c r="C587" s="129"/>
      <c r="D587" s="129"/>
      <c r="E587" s="130"/>
      <c r="F587" s="130"/>
      <c r="G587" s="130"/>
      <c r="H587" s="130"/>
      <c r="I587" s="130"/>
      <c r="J587" s="130"/>
      <c r="K587" s="130"/>
    </row>
    <row r="588" spans="2:11">
      <c r="B588" s="129"/>
      <c r="C588" s="129"/>
      <c r="D588" s="129"/>
      <c r="E588" s="130"/>
      <c r="F588" s="130"/>
      <c r="G588" s="130"/>
      <c r="H588" s="130"/>
      <c r="I588" s="130"/>
      <c r="J588" s="130"/>
      <c r="K588" s="130"/>
    </row>
    <row r="589" spans="2:11">
      <c r="B589" s="129"/>
      <c r="C589" s="129"/>
      <c r="D589" s="129"/>
      <c r="E589" s="130"/>
      <c r="F589" s="130"/>
      <c r="G589" s="130"/>
      <c r="H589" s="130"/>
      <c r="I589" s="130"/>
      <c r="J589" s="130"/>
      <c r="K589" s="130"/>
    </row>
    <row r="590" spans="2:11">
      <c r="B590" s="129"/>
      <c r="C590" s="129"/>
      <c r="D590" s="129"/>
      <c r="E590" s="130"/>
      <c r="F590" s="130"/>
      <c r="G590" s="130"/>
      <c r="H590" s="130"/>
      <c r="I590" s="130"/>
      <c r="J590" s="130"/>
      <c r="K590" s="130"/>
    </row>
    <row r="591" spans="2:11">
      <c r="B591" s="129"/>
      <c r="C591" s="129"/>
      <c r="D591" s="129"/>
      <c r="E591" s="130"/>
      <c r="F591" s="130"/>
      <c r="G591" s="130"/>
      <c r="H591" s="130"/>
      <c r="I591" s="130"/>
      <c r="J591" s="130"/>
      <c r="K591" s="130"/>
    </row>
    <row r="592" spans="2:11">
      <c r="B592" s="129"/>
      <c r="C592" s="129"/>
      <c r="D592" s="129"/>
      <c r="E592" s="130"/>
      <c r="F592" s="130"/>
      <c r="G592" s="130"/>
      <c r="H592" s="130"/>
      <c r="I592" s="130"/>
      <c r="J592" s="130"/>
      <c r="K592" s="130"/>
    </row>
    <row r="593" spans="2:11">
      <c r="B593" s="129"/>
      <c r="C593" s="129"/>
      <c r="D593" s="129"/>
      <c r="E593" s="130"/>
      <c r="F593" s="130"/>
      <c r="G593" s="130"/>
      <c r="H593" s="130"/>
      <c r="I593" s="130"/>
      <c r="J593" s="130"/>
      <c r="K593" s="130"/>
    </row>
    <row r="594" spans="2:11">
      <c r="B594" s="129"/>
      <c r="C594" s="129"/>
      <c r="D594" s="129"/>
      <c r="E594" s="130"/>
      <c r="F594" s="130"/>
      <c r="G594" s="130"/>
      <c r="H594" s="130"/>
      <c r="I594" s="130"/>
      <c r="J594" s="130"/>
      <c r="K594" s="130"/>
    </row>
    <row r="595" spans="2:11">
      <c r="B595" s="129"/>
      <c r="C595" s="129"/>
      <c r="D595" s="129"/>
      <c r="E595" s="130"/>
      <c r="F595" s="130"/>
      <c r="G595" s="130"/>
      <c r="H595" s="130"/>
      <c r="I595" s="130"/>
      <c r="J595" s="130"/>
      <c r="K595" s="130"/>
    </row>
    <row r="596" spans="2:11">
      <c r="B596" s="129"/>
      <c r="C596" s="129"/>
      <c r="D596" s="129"/>
      <c r="E596" s="130"/>
      <c r="F596" s="130"/>
      <c r="G596" s="130"/>
      <c r="H596" s="130"/>
      <c r="I596" s="130"/>
      <c r="J596" s="130"/>
      <c r="K596" s="130"/>
    </row>
    <row r="597" spans="2:11">
      <c r="B597" s="129"/>
      <c r="C597" s="129"/>
      <c r="D597" s="129"/>
      <c r="E597" s="130"/>
      <c r="F597" s="130"/>
      <c r="G597" s="130"/>
      <c r="H597" s="130"/>
      <c r="I597" s="130"/>
      <c r="J597" s="130"/>
      <c r="K597" s="130"/>
    </row>
    <row r="598" spans="2:11">
      <c r="B598" s="129"/>
      <c r="C598" s="129"/>
      <c r="D598" s="129"/>
      <c r="E598" s="130"/>
      <c r="F598" s="130"/>
      <c r="G598" s="130"/>
      <c r="H598" s="130"/>
      <c r="I598" s="130"/>
      <c r="J598" s="130"/>
      <c r="K598" s="130"/>
    </row>
    <row r="599" spans="2:11">
      <c r="B599" s="129"/>
      <c r="C599" s="129"/>
      <c r="D599" s="129"/>
      <c r="E599" s="130"/>
      <c r="F599" s="130"/>
      <c r="G599" s="130"/>
      <c r="H599" s="130"/>
      <c r="I599" s="130"/>
      <c r="J599" s="130"/>
      <c r="K599" s="130"/>
    </row>
    <row r="600" spans="2:11">
      <c r="B600" s="129"/>
      <c r="C600" s="129"/>
      <c r="D600" s="129"/>
      <c r="E600" s="130"/>
      <c r="F600" s="130"/>
      <c r="G600" s="130"/>
      <c r="H600" s="130"/>
      <c r="I600" s="130"/>
      <c r="J600" s="130"/>
      <c r="K600" s="130"/>
    </row>
    <row r="601" spans="2:11">
      <c r="B601" s="129"/>
      <c r="C601" s="129"/>
      <c r="D601" s="129"/>
      <c r="E601" s="130"/>
      <c r="F601" s="130"/>
      <c r="G601" s="130"/>
      <c r="H601" s="130"/>
      <c r="I601" s="130"/>
      <c r="J601" s="130"/>
      <c r="K601" s="130"/>
    </row>
    <row r="602" spans="2:11">
      <c r="B602" s="129"/>
      <c r="C602" s="129"/>
      <c r="D602" s="129"/>
      <c r="E602" s="130"/>
      <c r="F602" s="130"/>
      <c r="G602" s="130"/>
      <c r="H602" s="130"/>
      <c r="I602" s="130"/>
      <c r="J602" s="130"/>
      <c r="K602" s="130"/>
    </row>
    <row r="603" spans="2:11">
      <c r="B603" s="129"/>
      <c r="C603" s="129"/>
      <c r="D603" s="129"/>
      <c r="E603" s="130"/>
      <c r="F603" s="130"/>
      <c r="G603" s="130"/>
      <c r="H603" s="130"/>
      <c r="I603" s="130"/>
      <c r="J603" s="130"/>
      <c r="K603" s="130"/>
    </row>
    <row r="604" spans="2:11">
      <c r="B604" s="129"/>
      <c r="C604" s="129"/>
      <c r="D604" s="129"/>
      <c r="E604" s="130"/>
      <c r="F604" s="130"/>
      <c r="G604" s="130"/>
      <c r="H604" s="130"/>
      <c r="I604" s="130"/>
      <c r="J604" s="130"/>
      <c r="K604" s="130"/>
    </row>
    <row r="605" spans="2:11">
      <c r="B605" s="129"/>
      <c r="C605" s="129"/>
      <c r="D605" s="129"/>
      <c r="E605" s="130"/>
      <c r="F605" s="130"/>
      <c r="G605" s="130"/>
      <c r="H605" s="130"/>
      <c r="I605" s="130"/>
      <c r="J605" s="130"/>
      <c r="K605" s="130"/>
    </row>
    <row r="606" spans="2:11">
      <c r="B606" s="129"/>
      <c r="C606" s="129"/>
      <c r="D606" s="129"/>
      <c r="E606" s="130"/>
      <c r="F606" s="130"/>
      <c r="G606" s="130"/>
      <c r="H606" s="130"/>
      <c r="I606" s="130"/>
      <c r="J606" s="130"/>
      <c r="K606" s="130"/>
    </row>
    <row r="607" spans="2:11">
      <c r="B607" s="129"/>
      <c r="C607" s="129"/>
      <c r="D607" s="129"/>
      <c r="E607" s="130"/>
      <c r="F607" s="130"/>
      <c r="G607" s="130"/>
      <c r="H607" s="130"/>
      <c r="I607" s="130"/>
      <c r="J607" s="130"/>
      <c r="K607" s="130"/>
    </row>
    <row r="608" spans="2:11">
      <c r="B608" s="129"/>
      <c r="C608" s="129"/>
      <c r="D608" s="129"/>
      <c r="E608" s="130"/>
      <c r="F608" s="130"/>
      <c r="G608" s="130"/>
      <c r="H608" s="130"/>
      <c r="I608" s="130"/>
      <c r="J608" s="130"/>
      <c r="K608" s="130"/>
    </row>
    <row r="609" spans="2:11">
      <c r="B609" s="129"/>
      <c r="C609" s="129"/>
      <c r="D609" s="129"/>
      <c r="E609" s="130"/>
      <c r="F609" s="130"/>
      <c r="G609" s="130"/>
      <c r="H609" s="130"/>
      <c r="I609" s="130"/>
      <c r="J609" s="130"/>
      <c r="K609" s="130"/>
    </row>
    <row r="610" spans="2:11">
      <c r="B610" s="129"/>
      <c r="C610" s="129"/>
      <c r="D610" s="129"/>
      <c r="E610" s="130"/>
      <c r="F610" s="130"/>
      <c r="G610" s="130"/>
      <c r="H610" s="130"/>
      <c r="I610" s="130"/>
      <c r="J610" s="130"/>
      <c r="K610" s="130"/>
    </row>
    <row r="611" spans="2:11">
      <c r="B611" s="129"/>
      <c r="C611" s="129"/>
      <c r="D611" s="129"/>
      <c r="E611" s="130"/>
      <c r="F611" s="130"/>
      <c r="G611" s="130"/>
      <c r="H611" s="130"/>
      <c r="I611" s="130"/>
      <c r="J611" s="130"/>
      <c r="K611" s="130"/>
    </row>
    <row r="612" spans="2:11">
      <c r="B612" s="129"/>
      <c r="C612" s="129"/>
      <c r="D612" s="129"/>
      <c r="E612" s="130"/>
      <c r="F612" s="130"/>
      <c r="G612" s="130"/>
      <c r="H612" s="130"/>
      <c r="I612" s="130"/>
      <c r="J612" s="130"/>
      <c r="K612" s="130"/>
    </row>
    <row r="613" spans="2:11">
      <c r="B613" s="129"/>
      <c r="C613" s="129"/>
      <c r="D613" s="129"/>
      <c r="E613" s="130"/>
      <c r="F613" s="130"/>
      <c r="G613" s="130"/>
      <c r="H613" s="130"/>
      <c r="I613" s="130"/>
      <c r="J613" s="130"/>
      <c r="K613" s="130"/>
    </row>
    <row r="614" spans="2:11">
      <c r="B614" s="129"/>
      <c r="C614" s="129"/>
      <c r="D614" s="129"/>
      <c r="E614" s="130"/>
      <c r="F614" s="130"/>
      <c r="G614" s="130"/>
      <c r="H614" s="130"/>
      <c r="I614" s="130"/>
      <c r="J614" s="130"/>
      <c r="K614" s="130"/>
    </row>
    <row r="615" spans="2:11">
      <c r="B615" s="129"/>
      <c r="C615" s="129"/>
      <c r="D615" s="129"/>
      <c r="E615" s="130"/>
      <c r="F615" s="130"/>
      <c r="G615" s="130"/>
      <c r="H615" s="130"/>
      <c r="I615" s="130"/>
      <c r="J615" s="130"/>
      <c r="K615" s="130"/>
    </row>
    <row r="616" spans="2:11">
      <c r="B616" s="129"/>
      <c r="C616" s="129"/>
      <c r="D616" s="129"/>
      <c r="E616" s="130"/>
      <c r="F616" s="130"/>
      <c r="G616" s="130"/>
      <c r="H616" s="130"/>
      <c r="I616" s="130"/>
      <c r="J616" s="130"/>
      <c r="K616" s="130"/>
    </row>
    <row r="617" spans="2:11">
      <c r="B617" s="129"/>
      <c r="C617" s="129"/>
      <c r="D617" s="129"/>
      <c r="E617" s="130"/>
      <c r="F617" s="130"/>
      <c r="G617" s="130"/>
      <c r="H617" s="130"/>
      <c r="I617" s="130"/>
      <c r="J617" s="130"/>
      <c r="K617" s="130"/>
    </row>
    <row r="618" spans="2:11">
      <c r="B618" s="129"/>
      <c r="C618" s="129"/>
      <c r="D618" s="129"/>
      <c r="E618" s="130"/>
      <c r="F618" s="130"/>
      <c r="G618" s="130"/>
      <c r="H618" s="130"/>
      <c r="I618" s="130"/>
      <c r="J618" s="130"/>
      <c r="K618" s="130"/>
    </row>
    <row r="619" spans="2:11">
      <c r="B619" s="129"/>
      <c r="C619" s="129"/>
      <c r="D619" s="129"/>
      <c r="E619" s="130"/>
      <c r="F619" s="130"/>
      <c r="G619" s="130"/>
      <c r="H619" s="130"/>
      <c r="I619" s="130"/>
      <c r="J619" s="130"/>
      <c r="K619" s="130"/>
    </row>
    <row r="620" spans="2:11">
      <c r="B620" s="129"/>
      <c r="C620" s="129"/>
      <c r="D620" s="129"/>
      <c r="E620" s="130"/>
      <c r="F620" s="130"/>
      <c r="G620" s="130"/>
      <c r="H620" s="130"/>
      <c r="I620" s="130"/>
      <c r="J620" s="130"/>
      <c r="K620" s="130"/>
    </row>
    <row r="621" spans="2:11">
      <c r="B621" s="129"/>
      <c r="C621" s="129"/>
      <c r="D621" s="129"/>
      <c r="E621" s="130"/>
      <c r="F621" s="130"/>
      <c r="G621" s="130"/>
      <c r="H621" s="130"/>
      <c r="I621" s="130"/>
      <c r="J621" s="130"/>
      <c r="K621" s="130"/>
    </row>
    <row r="622" spans="2:11">
      <c r="B622" s="129"/>
      <c r="C622" s="129"/>
      <c r="D622" s="129"/>
      <c r="E622" s="130"/>
      <c r="F622" s="130"/>
      <c r="G622" s="130"/>
      <c r="H622" s="130"/>
      <c r="I622" s="130"/>
      <c r="J622" s="130"/>
      <c r="K622" s="130"/>
    </row>
    <row r="623" spans="2:11">
      <c r="B623" s="129"/>
      <c r="C623" s="129"/>
      <c r="D623" s="129"/>
      <c r="E623" s="130"/>
      <c r="F623" s="130"/>
      <c r="G623" s="130"/>
      <c r="H623" s="130"/>
      <c r="I623" s="130"/>
      <c r="J623" s="130"/>
      <c r="K623" s="130"/>
    </row>
    <row r="624" spans="2:11">
      <c r="B624" s="129"/>
      <c r="C624" s="129"/>
      <c r="D624" s="129"/>
      <c r="E624" s="130"/>
      <c r="F624" s="130"/>
      <c r="G624" s="130"/>
      <c r="H624" s="130"/>
      <c r="I624" s="130"/>
      <c r="J624" s="130"/>
      <c r="K624" s="130"/>
    </row>
    <row r="625" spans="2:11">
      <c r="B625" s="129"/>
      <c r="C625" s="129"/>
      <c r="D625" s="129"/>
      <c r="E625" s="130"/>
      <c r="F625" s="130"/>
      <c r="G625" s="130"/>
      <c r="H625" s="130"/>
      <c r="I625" s="130"/>
      <c r="J625" s="130"/>
      <c r="K625" s="130"/>
    </row>
    <row r="626" spans="2:11">
      <c r="B626" s="129"/>
      <c r="C626" s="129"/>
      <c r="D626" s="129"/>
      <c r="E626" s="130"/>
      <c r="F626" s="130"/>
      <c r="G626" s="130"/>
      <c r="H626" s="130"/>
      <c r="I626" s="130"/>
      <c r="J626" s="130"/>
      <c r="K626" s="130"/>
    </row>
    <row r="627" spans="2:11">
      <c r="B627" s="129"/>
      <c r="C627" s="129"/>
      <c r="D627" s="129"/>
      <c r="E627" s="130"/>
      <c r="F627" s="130"/>
      <c r="G627" s="130"/>
      <c r="H627" s="130"/>
      <c r="I627" s="130"/>
      <c r="J627" s="130"/>
      <c r="K627" s="130"/>
    </row>
    <row r="628" spans="2:11">
      <c r="B628" s="129"/>
      <c r="C628" s="129"/>
      <c r="D628" s="129"/>
      <c r="E628" s="130"/>
      <c r="F628" s="130"/>
      <c r="G628" s="130"/>
      <c r="H628" s="130"/>
      <c r="I628" s="130"/>
      <c r="J628" s="130"/>
      <c r="K628" s="130"/>
    </row>
    <row r="629" spans="2:11">
      <c r="B629" s="129"/>
      <c r="C629" s="129"/>
      <c r="D629" s="129"/>
      <c r="E629" s="130"/>
      <c r="F629" s="130"/>
      <c r="G629" s="130"/>
      <c r="H629" s="130"/>
      <c r="I629" s="130"/>
      <c r="J629" s="130"/>
      <c r="K629" s="130"/>
    </row>
    <row r="630" spans="2:11">
      <c r="B630" s="129"/>
      <c r="C630" s="129"/>
      <c r="D630" s="129"/>
      <c r="E630" s="130"/>
      <c r="F630" s="130"/>
      <c r="G630" s="130"/>
      <c r="H630" s="130"/>
      <c r="I630" s="130"/>
      <c r="J630" s="130"/>
      <c r="K630" s="130"/>
    </row>
    <row r="631" spans="2:11">
      <c r="B631" s="129"/>
      <c r="C631" s="129"/>
      <c r="D631" s="129"/>
      <c r="E631" s="130"/>
      <c r="F631" s="130"/>
      <c r="G631" s="130"/>
      <c r="H631" s="130"/>
      <c r="I631" s="130"/>
      <c r="J631" s="130"/>
      <c r="K631" s="130"/>
    </row>
    <row r="632" spans="2:11">
      <c r="B632" s="129"/>
      <c r="C632" s="129"/>
      <c r="D632" s="129"/>
      <c r="E632" s="130"/>
      <c r="F632" s="130"/>
      <c r="G632" s="130"/>
      <c r="H632" s="130"/>
      <c r="I632" s="130"/>
      <c r="J632" s="130"/>
      <c r="K632" s="130"/>
    </row>
    <row r="633" spans="2:11">
      <c r="B633" s="129"/>
      <c r="C633" s="129"/>
      <c r="D633" s="129"/>
      <c r="E633" s="130"/>
      <c r="F633" s="130"/>
      <c r="G633" s="130"/>
      <c r="H633" s="130"/>
      <c r="I633" s="130"/>
      <c r="J633" s="130"/>
      <c r="K633" s="130"/>
    </row>
    <row r="634" spans="2:11">
      <c r="B634" s="129"/>
      <c r="C634" s="129"/>
      <c r="D634" s="129"/>
      <c r="E634" s="130"/>
      <c r="F634" s="130"/>
      <c r="G634" s="130"/>
      <c r="H634" s="130"/>
      <c r="I634" s="130"/>
      <c r="J634" s="130"/>
      <c r="K634" s="130"/>
    </row>
    <row r="635" spans="2:11">
      <c r="B635" s="129"/>
      <c r="C635" s="129"/>
      <c r="D635" s="129"/>
      <c r="E635" s="130"/>
      <c r="F635" s="130"/>
      <c r="G635" s="130"/>
      <c r="H635" s="130"/>
      <c r="I635" s="130"/>
      <c r="J635" s="130"/>
      <c r="K635" s="130"/>
    </row>
    <row r="636" spans="2:11">
      <c r="B636" s="129"/>
      <c r="C636" s="129"/>
      <c r="D636" s="129"/>
      <c r="E636" s="130"/>
      <c r="F636" s="130"/>
      <c r="G636" s="130"/>
      <c r="H636" s="130"/>
      <c r="I636" s="130"/>
      <c r="J636" s="130"/>
      <c r="K636" s="130"/>
    </row>
    <row r="637" spans="2:11">
      <c r="B637" s="129"/>
      <c r="C637" s="129"/>
      <c r="D637" s="129"/>
      <c r="E637" s="130"/>
      <c r="F637" s="130"/>
      <c r="G637" s="130"/>
      <c r="H637" s="130"/>
      <c r="I637" s="130"/>
      <c r="J637" s="130"/>
      <c r="K637" s="130"/>
    </row>
    <row r="638" spans="2:11">
      <c r="B638" s="129"/>
      <c r="C638" s="129"/>
      <c r="D638" s="129"/>
      <c r="E638" s="130"/>
      <c r="F638" s="130"/>
      <c r="G638" s="130"/>
      <c r="H638" s="130"/>
      <c r="I638" s="130"/>
      <c r="J638" s="130"/>
      <c r="K638" s="130"/>
    </row>
    <row r="639" spans="2:11">
      <c r="B639" s="129"/>
      <c r="C639" s="129"/>
      <c r="D639" s="129"/>
      <c r="E639" s="130"/>
      <c r="F639" s="130"/>
      <c r="G639" s="130"/>
      <c r="H639" s="130"/>
      <c r="I639" s="130"/>
      <c r="J639" s="130"/>
      <c r="K639" s="130"/>
    </row>
    <row r="640" spans="2:11">
      <c r="B640" s="129"/>
      <c r="C640" s="129"/>
      <c r="D640" s="129"/>
      <c r="E640" s="130"/>
      <c r="F640" s="130"/>
      <c r="G640" s="130"/>
      <c r="H640" s="130"/>
      <c r="I640" s="130"/>
      <c r="J640" s="130"/>
      <c r="K640" s="130"/>
    </row>
    <row r="641" spans="2:11">
      <c r="B641" s="129"/>
      <c r="C641" s="129"/>
      <c r="D641" s="129"/>
      <c r="E641" s="130"/>
      <c r="F641" s="130"/>
      <c r="G641" s="130"/>
      <c r="H641" s="130"/>
      <c r="I641" s="130"/>
      <c r="J641" s="130"/>
      <c r="K641" s="130"/>
    </row>
    <row r="642" spans="2:11">
      <c r="B642" s="129"/>
      <c r="C642" s="129"/>
      <c r="D642" s="129"/>
      <c r="E642" s="130"/>
      <c r="F642" s="130"/>
      <c r="G642" s="130"/>
      <c r="H642" s="130"/>
      <c r="I642" s="130"/>
      <c r="J642" s="130"/>
      <c r="K642" s="130"/>
    </row>
    <row r="643" spans="2:11">
      <c r="B643" s="129"/>
      <c r="C643" s="129"/>
      <c r="D643" s="129"/>
      <c r="E643" s="130"/>
      <c r="F643" s="130"/>
      <c r="G643" s="130"/>
      <c r="H643" s="130"/>
      <c r="I643" s="130"/>
      <c r="J643" s="130"/>
      <c r="K643" s="130"/>
    </row>
    <row r="644" spans="2:11">
      <c r="B644" s="129"/>
      <c r="C644" s="129"/>
      <c r="D644" s="129"/>
      <c r="E644" s="130"/>
      <c r="F644" s="130"/>
      <c r="G644" s="130"/>
      <c r="H644" s="130"/>
      <c r="I644" s="130"/>
      <c r="J644" s="130"/>
      <c r="K644" s="130"/>
    </row>
    <row r="645" spans="2:11">
      <c r="B645" s="129"/>
      <c r="C645" s="129"/>
      <c r="D645" s="129"/>
      <c r="E645" s="130"/>
      <c r="F645" s="130"/>
      <c r="G645" s="130"/>
      <c r="H645" s="130"/>
      <c r="I645" s="130"/>
      <c r="J645" s="130"/>
      <c r="K645" s="130"/>
    </row>
    <row r="646" spans="2:11">
      <c r="B646" s="129"/>
      <c r="C646" s="129"/>
      <c r="D646" s="129"/>
      <c r="E646" s="130"/>
      <c r="F646" s="130"/>
      <c r="G646" s="130"/>
      <c r="H646" s="130"/>
      <c r="I646" s="130"/>
      <c r="J646" s="130"/>
      <c r="K646" s="130"/>
    </row>
    <row r="647" spans="2:11">
      <c r="B647" s="129"/>
      <c r="C647" s="129"/>
      <c r="D647" s="129"/>
      <c r="E647" s="130"/>
      <c r="F647" s="130"/>
      <c r="G647" s="130"/>
      <c r="H647" s="130"/>
      <c r="I647" s="130"/>
      <c r="J647" s="130"/>
      <c r="K647" s="130"/>
    </row>
    <row r="648" spans="2:11">
      <c r="B648" s="129"/>
      <c r="C648" s="129"/>
      <c r="D648" s="129"/>
      <c r="E648" s="130"/>
      <c r="F648" s="130"/>
      <c r="G648" s="130"/>
      <c r="H648" s="130"/>
      <c r="I648" s="130"/>
      <c r="J648" s="130"/>
      <c r="K648" s="130"/>
    </row>
    <row r="649" spans="2:11">
      <c r="B649" s="129"/>
      <c r="C649" s="129"/>
      <c r="D649" s="129"/>
      <c r="E649" s="130"/>
      <c r="F649" s="130"/>
      <c r="G649" s="130"/>
      <c r="H649" s="130"/>
      <c r="I649" s="130"/>
      <c r="J649" s="130"/>
      <c r="K649" s="130"/>
    </row>
    <row r="650" spans="2:11">
      <c r="B650" s="129"/>
      <c r="C650" s="129"/>
      <c r="D650" s="129"/>
      <c r="E650" s="130"/>
      <c r="F650" s="130"/>
      <c r="G650" s="130"/>
      <c r="H650" s="130"/>
      <c r="I650" s="130"/>
      <c r="J650" s="130"/>
      <c r="K650" s="130"/>
    </row>
    <row r="651" spans="2:11">
      <c r="B651" s="129"/>
      <c r="C651" s="129"/>
      <c r="D651" s="129"/>
      <c r="E651" s="130"/>
      <c r="F651" s="130"/>
      <c r="G651" s="130"/>
      <c r="H651" s="130"/>
      <c r="I651" s="130"/>
      <c r="J651" s="130"/>
      <c r="K651" s="130"/>
    </row>
    <row r="652" spans="2:11">
      <c r="B652" s="129"/>
      <c r="C652" s="129"/>
      <c r="D652" s="129"/>
      <c r="E652" s="130"/>
      <c r="F652" s="130"/>
      <c r="G652" s="130"/>
      <c r="H652" s="130"/>
      <c r="I652" s="130"/>
      <c r="J652" s="130"/>
      <c r="K652" s="130"/>
    </row>
    <row r="653" spans="2:11">
      <c r="B653" s="129"/>
      <c r="C653" s="129"/>
      <c r="D653" s="129"/>
      <c r="E653" s="130"/>
      <c r="F653" s="130"/>
      <c r="G653" s="130"/>
      <c r="H653" s="130"/>
      <c r="I653" s="130"/>
      <c r="J653" s="130"/>
      <c r="K653" s="130"/>
    </row>
    <row r="654" spans="2:11">
      <c r="B654" s="129"/>
      <c r="C654" s="129"/>
      <c r="D654" s="129"/>
      <c r="E654" s="130"/>
      <c r="F654" s="130"/>
      <c r="G654" s="130"/>
      <c r="H654" s="130"/>
      <c r="I654" s="130"/>
      <c r="J654" s="130"/>
      <c r="K654" s="130"/>
    </row>
    <row r="655" spans="2:11">
      <c r="B655" s="129"/>
      <c r="C655" s="129"/>
      <c r="D655" s="129"/>
      <c r="E655" s="130"/>
      <c r="F655" s="130"/>
      <c r="G655" s="130"/>
      <c r="H655" s="130"/>
      <c r="I655" s="130"/>
      <c r="J655" s="130"/>
      <c r="K655" s="130"/>
    </row>
    <row r="656" spans="2:11">
      <c r="B656" s="129"/>
      <c r="C656" s="129"/>
      <c r="D656" s="129"/>
      <c r="E656" s="130"/>
      <c r="F656" s="130"/>
      <c r="G656" s="130"/>
      <c r="H656" s="130"/>
      <c r="I656" s="130"/>
      <c r="J656" s="130"/>
      <c r="K656" s="130"/>
    </row>
    <row r="657" spans="2:11">
      <c r="B657" s="129"/>
      <c r="C657" s="129"/>
      <c r="D657" s="129"/>
      <c r="E657" s="130"/>
      <c r="F657" s="130"/>
      <c r="G657" s="130"/>
      <c r="H657" s="130"/>
      <c r="I657" s="130"/>
      <c r="J657" s="130"/>
      <c r="K657" s="130"/>
    </row>
    <row r="658" spans="2:11">
      <c r="B658" s="129"/>
      <c r="C658" s="129"/>
      <c r="D658" s="129"/>
      <c r="E658" s="130"/>
      <c r="F658" s="130"/>
      <c r="G658" s="130"/>
      <c r="H658" s="130"/>
      <c r="I658" s="130"/>
      <c r="J658" s="130"/>
      <c r="K658" s="130"/>
    </row>
    <row r="659" spans="2:11">
      <c r="B659" s="129"/>
      <c r="C659" s="129"/>
      <c r="D659" s="129"/>
      <c r="E659" s="130"/>
      <c r="F659" s="130"/>
      <c r="G659" s="130"/>
      <c r="H659" s="130"/>
      <c r="I659" s="130"/>
      <c r="J659" s="130"/>
      <c r="K659" s="130"/>
    </row>
    <row r="660" spans="2:11">
      <c r="B660" s="129"/>
      <c r="C660" s="129"/>
      <c r="D660" s="129"/>
      <c r="E660" s="130"/>
      <c r="F660" s="130"/>
      <c r="G660" s="130"/>
      <c r="H660" s="130"/>
      <c r="I660" s="130"/>
      <c r="J660" s="130"/>
      <c r="K660" s="130"/>
    </row>
    <row r="661" spans="2:11">
      <c r="B661" s="129"/>
      <c r="C661" s="129"/>
      <c r="D661" s="129"/>
      <c r="E661" s="130"/>
      <c r="F661" s="130"/>
      <c r="G661" s="130"/>
      <c r="H661" s="130"/>
      <c r="I661" s="130"/>
      <c r="J661" s="130"/>
      <c r="K661" s="130"/>
    </row>
    <row r="662" spans="2:11">
      <c r="B662" s="129"/>
      <c r="C662" s="129"/>
      <c r="D662" s="129"/>
      <c r="E662" s="130"/>
      <c r="F662" s="130"/>
      <c r="G662" s="130"/>
      <c r="H662" s="130"/>
      <c r="I662" s="130"/>
      <c r="J662" s="130"/>
      <c r="K662" s="130"/>
    </row>
    <row r="663" spans="2:11">
      <c r="B663" s="129"/>
      <c r="C663" s="129"/>
      <c r="D663" s="129"/>
      <c r="E663" s="130"/>
      <c r="F663" s="130"/>
      <c r="G663" s="130"/>
      <c r="H663" s="130"/>
      <c r="I663" s="130"/>
      <c r="J663" s="130"/>
      <c r="K663" s="130"/>
    </row>
    <row r="664" spans="2:11">
      <c r="B664" s="129"/>
      <c r="C664" s="129"/>
      <c r="D664" s="129"/>
      <c r="E664" s="130"/>
      <c r="F664" s="130"/>
      <c r="G664" s="130"/>
      <c r="H664" s="130"/>
      <c r="I664" s="130"/>
      <c r="J664" s="130"/>
      <c r="K664" s="130"/>
    </row>
    <row r="665" spans="2:11">
      <c r="B665" s="129"/>
      <c r="C665" s="129"/>
      <c r="D665" s="129"/>
      <c r="E665" s="130"/>
      <c r="F665" s="130"/>
      <c r="G665" s="130"/>
      <c r="H665" s="130"/>
      <c r="I665" s="130"/>
      <c r="J665" s="130"/>
      <c r="K665" s="130"/>
    </row>
    <row r="666" spans="2:11">
      <c r="B666" s="129"/>
      <c r="C666" s="129"/>
      <c r="D666" s="129"/>
      <c r="E666" s="130"/>
      <c r="F666" s="130"/>
      <c r="G666" s="130"/>
      <c r="H666" s="130"/>
      <c r="I666" s="130"/>
      <c r="J666" s="130"/>
      <c r="K666" s="130"/>
    </row>
    <row r="667" spans="2:11">
      <c r="B667" s="129"/>
      <c r="C667" s="129"/>
      <c r="D667" s="129"/>
      <c r="E667" s="130"/>
      <c r="F667" s="130"/>
      <c r="G667" s="130"/>
      <c r="H667" s="130"/>
      <c r="I667" s="130"/>
      <c r="J667" s="130"/>
      <c r="K667" s="130"/>
    </row>
    <row r="668" spans="2:11">
      <c r="B668" s="129"/>
      <c r="C668" s="129"/>
      <c r="D668" s="129"/>
      <c r="E668" s="130"/>
      <c r="F668" s="130"/>
      <c r="G668" s="130"/>
      <c r="H668" s="130"/>
      <c r="I668" s="130"/>
      <c r="J668" s="130"/>
      <c r="K668" s="130"/>
    </row>
    <row r="669" spans="2:11">
      <c r="B669" s="129"/>
      <c r="C669" s="129"/>
      <c r="D669" s="129"/>
      <c r="E669" s="130"/>
      <c r="F669" s="130"/>
      <c r="G669" s="130"/>
      <c r="H669" s="130"/>
      <c r="I669" s="130"/>
      <c r="J669" s="130"/>
      <c r="K669" s="130"/>
    </row>
    <row r="670" spans="2:11">
      <c r="B670" s="129"/>
      <c r="C670" s="129"/>
      <c r="D670" s="129"/>
      <c r="E670" s="130"/>
      <c r="F670" s="130"/>
      <c r="G670" s="130"/>
      <c r="H670" s="130"/>
      <c r="I670" s="130"/>
      <c r="J670" s="130"/>
      <c r="K670" s="130"/>
    </row>
    <row r="671" spans="2:11">
      <c r="B671" s="129"/>
      <c r="C671" s="129"/>
      <c r="D671" s="129"/>
      <c r="E671" s="130"/>
      <c r="F671" s="130"/>
      <c r="G671" s="130"/>
      <c r="H671" s="130"/>
      <c r="I671" s="130"/>
      <c r="J671" s="130"/>
      <c r="K671" s="130"/>
    </row>
    <row r="672" spans="2:11">
      <c r="B672" s="129"/>
      <c r="C672" s="129"/>
      <c r="D672" s="129"/>
      <c r="E672" s="130"/>
      <c r="F672" s="130"/>
      <c r="G672" s="130"/>
      <c r="H672" s="130"/>
      <c r="I672" s="130"/>
      <c r="J672" s="130"/>
      <c r="K672" s="130"/>
    </row>
    <row r="673" spans="2:11">
      <c r="B673" s="129"/>
      <c r="C673" s="129"/>
      <c r="D673" s="129"/>
      <c r="E673" s="130"/>
      <c r="F673" s="130"/>
      <c r="G673" s="130"/>
      <c r="H673" s="130"/>
      <c r="I673" s="130"/>
      <c r="J673" s="130"/>
      <c r="K673" s="130"/>
    </row>
    <row r="674" spans="2:11">
      <c r="B674" s="129"/>
      <c r="C674" s="129"/>
      <c r="D674" s="129"/>
      <c r="E674" s="130"/>
      <c r="F674" s="130"/>
      <c r="G674" s="130"/>
      <c r="H674" s="130"/>
      <c r="I674" s="130"/>
      <c r="J674" s="130"/>
      <c r="K674" s="130"/>
    </row>
    <row r="675" spans="2:11">
      <c r="B675" s="129"/>
      <c r="C675" s="129"/>
      <c r="D675" s="129"/>
      <c r="E675" s="130"/>
      <c r="F675" s="130"/>
      <c r="G675" s="130"/>
      <c r="H675" s="130"/>
      <c r="I675" s="130"/>
      <c r="J675" s="130"/>
      <c r="K675" s="130"/>
    </row>
    <row r="676" spans="2:11">
      <c r="B676" s="129"/>
      <c r="C676" s="129"/>
      <c r="D676" s="129"/>
      <c r="E676" s="130"/>
      <c r="F676" s="130"/>
      <c r="G676" s="130"/>
      <c r="H676" s="130"/>
      <c r="I676" s="130"/>
      <c r="J676" s="130"/>
      <c r="K676" s="130"/>
    </row>
    <row r="677" spans="2:11">
      <c r="B677" s="129"/>
      <c r="C677" s="129"/>
      <c r="D677" s="129"/>
      <c r="E677" s="130"/>
      <c r="F677" s="130"/>
      <c r="G677" s="130"/>
      <c r="H677" s="130"/>
      <c r="I677" s="130"/>
      <c r="J677" s="130"/>
      <c r="K677" s="130"/>
    </row>
    <row r="678" spans="2:11">
      <c r="B678" s="129"/>
      <c r="C678" s="129"/>
      <c r="D678" s="129"/>
      <c r="E678" s="130"/>
      <c r="F678" s="130"/>
      <c r="G678" s="130"/>
      <c r="H678" s="130"/>
      <c r="I678" s="130"/>
      <c r="J678" s="130"/>
      <c r="K678" s="130"/>
    </row>
    <row r="679" spans="2:11">
      <c r="B679" s="129"/>
      <c r="C679" s="129"/>
      <c r="D679" s="129"/>
      <c r="E679" s="130"/>
      <c r="F679" s="130"/>
      <c r="G679" s="130"/>
      <c r="H679" s="130"/>
      <c r="I679" s="130"/>
      <c r="J679" s="130"/>
      <c r="K679" s="130"/>
    </row>
    <row r="680" spans="2:11">
      <c r="B680" s="129"/>
      <c r="C680" s="129"/>
      <c r="D680" s="129"/>
      <c r="E680" s="130"/>
      <c r="F680" s="130"/>
      <c r="G680" s="130"/>
      <c r="H680" s="130"/>
      <c r="I680" s="130"/>
      <c r="J680" s="130"/>
      <c r="K680" s="130"/>
    </row>
    <row r="681" spans="2:11">
      <c r="B681" s="129"/>
      <c r="C681" s="129"/>
      <c r="D681" s="129"/>
      <c r="E681" s="130"/>
      <c r="F681" s="130"/>
      <c r="G681" s="130"/>
      <c r="H681" s="130"/>
      <c r="I681" s="130"/>
      <c r="J681" s="130"/>
      <c r="K681" s="130"/>
    </row>
    <row r="682" spans="2:11">
      <c r="B682" s="129"/>
      <c r="C682" s="129"/>
      <c r="D682" s="129"/>
      <c r="E682" s="130"/>
      <c r="F682" s="130"/>
      <c r="G682" s="130"/>
      <c r="H682" s="130"/>
      <c r="I682" s="130"/>
      <c r="J682" s="130"/>
      <c r="K682" s="130"/>
    </row>
    <row r="683" spans="2:11">
      <c r="B683" s="129"/>
      <c r="C683" s="129"/>
      <c r="D683" s="129"/>
      <c r="E683" s="130"/>
      <c r="F683" s="130"/>
      <c r="G683" s="130"/>
      <c r="H683" s="130"/>
      <c r="I683" s="130"/>
      <c r="J683" s="130"/>
      <c r="K683" s="130"/>
    </row>
    <row r="684" spans="2:11">
      <c r="B684" s="129"/>
      <c r="C684" s="129"/>
      <c r="D684" s="129"/>
      <c r="E684" s="130"/>
      <c r="F684" s="130"/>
      <c r="G684" s="130"/>
      <c r="H684" s="130"/>
      <c r="I684" s="130"/>
      <c r="J684" s="130"/>
      <c r="K684" s="130"/>
    </row>
    <row r="685" spans="2:11">
      <c r="B685" s="129"/>
      <c r="C685" s="129"/>
      <c r="D685" s="129"/>
      <c r="E685" s="130"/>
      <c r="F685" s="130"/>
      <c r="G685" s="130"/>
      <c r="H685" s="130"/>
      <c r="I685" s="130"/>
      <c r="J685" s="130"/>
      <c r="K685" s="130"/>
    </row>
    <row r="686" spans="2:11">
      <c r="B686" s="129"/>
      <c r="C686" s="129"/>
      <c r="D686" s="129"/>
      <c r="E686" s="130"/>
      <c r="F686" s="130"/>
      <c r="G686" s="130"/>
      <c r="H686" s="130"/>
      <c r="I686" s="130"/>
      <c r="J686" s="130"/>
      <c r="K686" s="130"/>
    </row>
    <row r="687" spans="2:11">
      <c r="B687" s="129"/>
      <c r="C687" s="129"/>
      <c r="D687" s="129"/>
      <c r="E687" s="130"/>
      <c r="F687" s="130"/>
      <c r="G687" s="130"/>
      <c r="H687" s="130"/>
      <c r="I687" s="130"/>
      <c r="J687" s="130"/>
      <c r="K687" s="130"/>
    </row>
    <row r="688" spans="2:11">
      <c r="B688" s="129"/>
      <c r="C688" s="129"/>
      <c r="D688" s="129"/>
      <c r="E688" s="130"/>
      <c r="F688" s="130"/>
      <c r="G688" s="130"/>
      <c r="H688" s="130"/>
      <c r="I688" s="130"/>
      <c r="J688" s="130"/>
      <c r="K688" s="130"/>
    </row>
    <row r="689" spans="2:11">
      <c r="B689" s="129"/>
      <c r="C689" s="129"/>
      <c r="D689" s="129"/>
      <c r="E689" s="130"/>
      <c r="F689" s="130"/>
      <c r="G689" s="130"/>
      <c r="H689" s="130"/>
      <c r="I689" s="130"/>
      <c r="J689" s="130"/>
      <c r="K689" s="130"/>
    </row>
    <row r="690" spans="2:11">
      <c r="B690" s="129"/>
      <c r="C690" s="129"/>
      <c r="D690" s="129"/>
      <c r="E690" s="130"/>
      <c r="F690" s="130"/>
      <c r="G690" s="130"/>
      <c r="H690" s="130"/>
      <c r="I690" s="130"/>
      <c r="J690" s="130"/>
      <c r="K690" s="130"/>
    </row>
    <row r="691" spans="2:11">
      <c r="B691" s="129"/>
      <c r="C691" s="129"/>
      <c r="D691" s="129"/>
      <c r="E691" s="130"/>
      <c r="F691" s="130"/>
      <c r="G691" s="130"/>
      <c r="H691" s="130"/>
      <c r="I691" s="130"/>
      <c r="J691" s="130"/>
      <c r="K691" s="130"/>
    </row>
    <row r="692" spans="2:11">
      <c r="B692" s="129"/>
      <c r="C692" s="129"/>
      <c r="D692" s="129"/>
      <c r="E692" s="130"/>
      <c r="F692" s="130"/>
      <c r="G692" s="130"/>
      <c r="H692" s="130"/>
      <c r="I692" s="130"/>
      <c r="J692" s="130"/>
      <c r="K692" s="130"/>
    </row>
    <row r="693" spans="2:11">
      <c r="B693" s="129"/>
      <c r="C693" s="129"/>
      <c r="D693" s="129"/>
      <c r="E693" s="130"/>
      <c r="F693" s="130"/>
      <c r="G693" s="130"/>
      <c r="H693" s="130"/>
      <c r="I693" s="130"/>
      <c r="J693" s="130"/>
      <c r="K693" s="130"/>
    </row>
    <row r="694" spans="2:11">
      <c r="B694" s="129"/>
      <c r="C694" s="129"/>
      <c r="D694" s="129"/>
      <c r="E694" s="130"/>
      <c r="F694" s="130"/>
      <c r="G694" s="130"/>
      <c r="H694" s="130"/>
      <c r="I694" s="130"/>
      <c r="J694" s="130"/>
      <c r="K694" s="130"/>
    </row>
    <row r="695" spans="2:11">
      <c r="B695" s="129"/>
      <c r="C695" s="129"/>
      <c r="D695" s="129"/>
      <c r="E695" s="130"/>
      <c r="F695" s="130"/>
      <c r="G695" s="130"/>
      <c r="H695" s="130"/>
      <c r="I695" s="130"/>
      <c r="J695" s="130"/>
      <c r="K695" s="130"/>
    </row>
    <row r="696" spans="2:11">
      <c r="B696" s="129"/>
      <c r="C696" s="129"/>
      <c r="D696" s="129"/>
      <c r="E696" s="130"/>
      <c r="F696" s="130"/>
      <c r="G696" s="130"/>
      <c r="H696" s="130"/>
      <c r="I696" s="130"/>
      <c r="J696" s="130"/>
      <c r="K696" s="130"/>
    </row>
    <row r="697" spans="2:11">
      <c r="B697" s="129"/>
      <c r="C697" s="129"/>
      <c r="D697" s="129"/>
      <c r="E697" s="130"/>
      <c r="F697" s="130"/>
      <c r="G697" s="130"/>
      <c r="H697" s="130"/>
      <c r="I697" s="130"/>
      <c r="J697" s="130"/>
      <c r="K697" s="130"/>
    </row>
    <row r="698" spans="2:11">
      <c r="B698" s="129"/>
      <c r="C698" s="129"/>
      <c r="D698" s="129"/>
      <c r="E698" s="130"/>
      <c r="F698" s="130"/>
      <c r="G698" s="130"/>
      <c r="H698" s="130"/>
      <c r="I698" s="130"/>
      <c r="J698" s="130"/>
      <c r="K698" s="130"/>
    </row>
    <row r="699" spans="2:11">
      <c r="B699" s="129"/>
      <c r="C699" s="129"/>
      <c r="D699" s="129"/>
      <c r="E699" s="130"/>
      <c r="F699" s="130"/>
      <c r="G699" s="130"/>
      <c r="H699" s="130"/>
      <c r="I699" s="130"/>
      <c r="J699" s="130"/>
      <c r="K699" s="130"/>
    </row>
    <row r="700" spans="2:11">
      <c r="B700" s="129"/>
      <c r="C700" s="129"/>
      <c r="D700" s="129"/>
      <c r="E700" s="130"/>
      <c r="F700" s="130"/>
      <c r="G700" s="130"/>
      <c r="H700" s="130"/>
      <c r="I700" s="130"/>
      <c r="J700" s="130"/>
      <c r="K700" s="130"/>
    </row>
    <row r="701" spans="2:11">
      <c r="B701" s="129"/>
      <c r="C701" s="129"/>
      <c r="D701" s="129"/>
      <c r="E701" s="130"/>
      <c r="F701" s="130"/>
      <c r="G701" s="130"/>
      <c r="H701" s="130"/>
      <c r="I701" s="130"/>
      <c r="J701" s="130"/>
      <c r="K701" s="130"/>
    </row>
    <row r="702" spans="2:11">
      <c r="B702" s="129"/>
      <c r="C702" s="129"/>
      <c r="D702" s="129"/>
      <c r="E702" s="130"/>
      <c r="F702" s="130"/>
      <c r="G702" s="130"/>
      <c r="H702" s="130"/>
      <c r="I702" s="130"/>
      <c r="J702" s="130"/>
      <c r="K702" s="130"/>
    </row>
    <row r="703" spans="2:11">
      <c r="B703" s="129"/>
      <c r="C703" s="129"/>
      <c r="D703" s="129"/>
      <c r="E703" s="130"/>
      <c r="F703" s="130"/>
      <c r="G703" s="130"/>
      <c r="H703" s="130"/>
      <c r="I703" s="130"/>
      <c r="J703" s="130"/>
      <c r="K703" s="130"/>
    </row>
    <row r="704" spans="2:11">
      <c r="B704" s="129"/>
      <c r="C704" s="129"/>
      <c r="D704" s="129"/>
      <c r="E704" s="130"/>
      <c r="F704" s="130"/>
      <c r="G704" s="130"/>
      <c r="H704" s="130"/>
      <c r="I704" s="130"/>
      <c r="J704" s="130"/>
      <c r="K704" s="130"/>
    </row>
    <row r="705" spans="2:11">
      <c r="B705" s="129"/>
      <c r="C705" s="129"/>
      <c r="D705" s="129"/>
      <c r="E705" s="130"/>
      <c r="F705" s="130"/>
      <c r="G705" s="130"/>
      <c r="H705" s="130"/>
      <c r="I705" s="130"/>
      <c r="J705" s="130"/>
      <c r="K705" s="130"/>
    </row>
    <row r="706" spans="2:11">
      <c r="B706" s="129"/>
      <c r="C706" s="129"/>
      <c r="D706" s="129"/>
      <c r="E706" s="130"/>
      <c r="F706" s="130"/>
      <c r="G706" s="130"/>
      <c r="H706" s="130"/>
      <c r="I706" s="130"/>
      <c r="J706" s="130"/>
      <c r="K706" s="130"/>
    </row>
    <row r="707" spans="2:11">
      <c r="B707" s="129"/>
      <c r="C707" s="129"/>
      <c r="D707" s="129"/>
      <c r="E707" s="130"/>
      <c r="F707" s="130"/>
      <c r="G707" s="130"/>
      <c r="H707" s="130"/>
      <c r="I707" s="130"/>
      <c r="J707" s="130"/>
      <c r="K707" s="130"/>
    </row>
    <row r="708" spans="2:11">
      <c r="B708" s="129"/>
      <c r="C708" s="129"/>
      <c r="D708" s="129"/>
      <c r="E708" s="130"/>
      <c r="F708" s="130"/>
      <c r="G708" s="130"/>
      <c r="H708" s="130"/>
      <c r="I708" s="130"/>
      <c r="J708" s="130"/>
      <c r="K708" s="130"/>
    </row>
    <row r="709" spans="2:11">
      <c r="B709" s="129"/>
      <c r="C709" s="129"/>
      <c r="D709" s="129"/>
      <c r="E709" s="130"/>
      <c r="F709" s="130"/>
      <c r="G709" s="130"/>
      <c r="H709" s="130"/>
      <c r="I709" s="130"/>
      <c r="J709" s="130"/>
      <c r="K709" s="130"/>
    </row>
    <row r="710" spans="2:11">
      <c r="B710" s="129"/>
      <c r="C710" s="129"/>
      <c r="D710" s="129"/>
      <c r="E710" s="130"/>
      <c r="F710" s="130"/>
      <c r="G710" s="130"/>
      <c r="H710" s="130"/>
      <c r="I710" s="130"/>
      <c r="J710" s="130"/>
      <c r="K710" s="130"/>
    </row>
    <row r="711" spans="2:11">
      <c r="B711" s="129"/>
      <c r="C711" s="129"/>
      <c r="D711" s="129"/>
      <c r="E711" s="130"/>
      <c r="F711" s="130"/>
      <c r="G711" s="130"/>
      <c r="H711" s="130"/>
      <c r="I711" s="130"/>
      <c r="J711" s="130"/>
      <c r="K711" s="130"/>
    </row>
    <row r="712" spans="2:11">
      <c r="B712" s="129"/>
      <c r="C712" s="129"/>
      <c r="D712" s="129"/>
      <c r="E712" s="130"/>
      <c r="F712" s="130"/>
      <c r="G712" s="130"/>
      <c r="H712" s="130"/>
      <c r="I712" s="130"/>
      <c r="J712" s="130"/>
      <c r="K712" s="130"/>
    </row>
    <row r="713" spans="2:11">
      <c r="B713" s="129"/>
      <c r="C713" s="129"/>
      <c r="D713" s="129"/>
      <c r="E713" s="130"/>
      <c r="F713" s="130"/>
      <c r="G713" s="130"/>
      <c r="H713" s="130"/>
      <c r="I713" s="130"/>
      <c r="J713" s="130"/>
      <c r="K713" s="130"/>
    </row>
    <row r="714" spans="2:11">
      <c r="B714" s="129"/>
      <c r="C714" s="129"/>
      <c r="D714" s="129"/>
      <c r="E714" s="130"/>
      <c r="F714" s="130"/>
      <c r="G714" s="130"/>
      <c r="H714" s="130"/>
      <c r="I714" s="130"/>
      <c r="J714" s="130"/>
      <c r="K714" s="130"/>
    </row>
    <row r="715" spans="2:11">
      <c r="B715" s="129"/>
      <c r="C715" s="129"/>
      <c r="D715" s="129"/>
      <c r="E715" s="130"/>
      <c r="F715" s="130"/>
      <c r="G715" s="130"/>
      <c r="H715" s="130"/>
      <c r="I715" s="130"/>
      <c r="J715" s="130"/>
      <c r="K715" s="130"/>
    </row>
    <row r="716" spans="2:11">
      <c r="B716" s="129"/>
      <c r="C716" s="129"/>
      <c r="D716" s="129"/>
      <c r="E716" s="130"/>
      <c r="F716" s="130"/>
      <c r="G716" s="130"/>
      <c r="H716" s="130"/>
      <c r="I716" s="130"/>
      <c r="J716" s="130"/>
      <c r="K716" s="130"/>
    </row>
    <row r="717" spans="2:11">
      <c r="B717" s="129"/>
      <c r="C717" s="129"/>
      <c r="D717" s="129"/>
      <c r="E717" s="130"/>
      <c r="F717" s="130"/>
      <c r="G717" s="130"/>
      <c r="H717" s="130"/>
      <c r="I717" s="130"/>
      <c r="J717" s="130"/>
      <c r="K717" s="130"/>
    </row>
    <row r="718" spans="2:11">
      <c r="B718" s="129"/>
      <c r="C718" s="129"/>
      <c r="D718" s="129"/>
      <c r="E718" s="130"/>
      <c r="F718" s="130"/>
      <c r="G718" s="130"/>
      <c r="H718" s="130"/>
      <c r="I718" s="130"/>
      <c r="J718" s="130"/>
      <c r="K718" s="130"/>
    </row>
    <row r="719" spans="2:11">
      <c r="B719" s="129"/>
      <c r="C719" s="129"/>
      <c r="D719" s="129"/>
      <c r="E719" s="130"/>
      <c r="F719" s="130"/>
      <c r="G719" s="130"/>
      <c r="H719" s="130"/>
      <c r="I719" s="130"/>
      <c r="J719" s="130"/>
      <c r="K719" s="130"/>
    </row>
    <row r="720" spans="2:11">
      <c r="B720" s="129"/>
      <c r="C720" s="129"/>
      <c r="D720" s="129"/>
      <c r="E720" s="130"/>
      <c r="F720" s="130"/>
      <c r="G720" s="130"/>
      <c r="H720" s="130"/>
      <c r="I720" s="130"/>
      <c r="J720" s="130"/>
      <c r="K720" s="130"/>
    </row>
    <row r="721" spans="2:11">
      <c r="B721" s="129"/>
      <c r="C721" s="129"/>
      <c r="D721" s="129"/>
      <c r="E721" s="130"/>
      <c r="F721" s="130"/>
      <c r="G721" s="130"/>
      <c r="H721" s="130"/>
      <c r="I721" s="130"/>
      <c r="J721" s="130"/>
      <c r="K721" s="130"/>
    </row>
    <row r="722" spans="2:11">
      <c r="B722" s="129"/>
      <c r="C722" s="129"/>
      <c r="D722" s="129"/>
      <c r="E722" s="130"/>
      <c r="F722" s="130"/>
      <c r="G722" s="130"/>
      <c r="H722" s="130"/>
      <c r="I722" s="130"/>
      <c r="J722" s="130"/>
      <c r="K722" s="130"/>
    </row>
    <row r="723" spans="2:11">
      <c r="B723" s="129"/>
      <c r="C723" s="129"/>
      <c r="D723" s="129"/>
      <c r="E723" s="130"/>
      <c r="F723" s="130"/>
      <c r="G723" s="130"/>
      <c r="H723" s="130"/>
      <c r="I723" s="130"/>
      <c r="J723" s="130"/>
      <c r="K723" s="130"/>
    </row>
    <row r="724" spans="2:11">
      <c r="B724" s="129"/>
      <c r="C724" s="129"/>
      <c r="D724" s="129"/>
      <c r="E724" s="130"/>
      <c r="F724" s="130"/>
      <c r="G724" s="130"/>
      <c r="H724" s="130"/>
      <c r="I724" s="130"/>
      <c r="J724" s="130"/>
      <c r="K724" s="130"/>
    </row>
    <row r="725" spans="2:11">
      <c r="B725" s="129"/>
      <c r="C725" s="129"/>
      <c r="D725" s="129"/>
      <c r="E725" s="130"/>
      <c r="F725" s="130"/>
      <c r="G725" s="130"/>
      <c r="H725" s="130"/>
      <c r="I725" s="130"/>
      <c r="J725" s="130"/>
      <c r="K725" s="130"/>
    </row>
    <row r="726" spans="2:11">
      <c r="B726" s="129"/>
      <c r="C726" s="129"/>
      <c r="D726" s="129"/>
      <c r="E726" s="130"/>
      <c r="F726" s="130"/>
      <c r="G726" s="130"/>
      <c r="H726" s="130"/>
      <c r="I726" s="130"/>
      <c r="J726" s="130"/>
      <c r="K726" s="130"/>
    </row>
    <row r="727" spans="2:11">
      <c r="B727" s="129"/>
      <c r="C727" s="129"/>
      <c r="D727" s="129"/>
      <c r="E727" s="130"/>
      <c r="F727" s="130"/>
      <c r="G727" s="130"/>
      <c r="H727" s="130"/>
      <c r="I727" s="130"/>
      <c r="J727" s="130"/>
      <c r="K727" s="130"/>
    </row>
    <row r="728" spans="2:11">
      <c r="B728" s="129"/>
      <c r="C728" s="129"/>
      <c r="D728" s="129"/>
      <c r="E728" s="130"/>
      <c r="F728" s="130"/>
      <c r="G728" s="130"/>
      <c r="H728" s="130"/>
      <c r="I728" s="130"/>
      <c r="J728" s="130"/>
      <c r="K728" s="130"/>
    </row>
    <row r="729" spans="2:11">
      <c r="B729" s="129"/>
      <c r="C729" s="129"/>
      <c r="D729" s="129"/>
      <c r="E729" s="130"/>
      <c r="F729" s="130"/>
      <c r="G729" s="130"/>
      <c r="H729" s="130"/>
      <c r="I729" s="130"/>
      <c r="J729" s="130"/>
      <c r="K729" s="130"/>
    </row>
    <row r="730" spans="2:11">
      <c r="B730" s="129"/>
      <c r="C730" s="129"/>
      <c r="D730" s="129"/>
      <c r="E730" s="130"/>
      <c r="F730" s="130"/>
      <c r="G730" s="130"/>
      <c r="H730" s="130"/>
      <c r="I730" s="130"/>
      <c r="J730" s="130"/>
      <c r="K730" s="130"/>
    </row>
    <row r="731" spans="2:11">
      <c r="B731" s="129"/>
      <c r="C731" s="129"/>
      <c r="D731" s="129"/>
      <c r="E731" s="130"/>
      <c r="F731" s="130"/>
      <c r="G731" s="130"/>
      <c r="H731" s="130"/>
      <c r="I731" s="130"/>
      <c r="J731" s="130"/>
      <c r="K731" s="130"/>
    </row>
    <row r="732" spans="2:11">
      <c r="B732" s="129"/>
      <c r="C732" s="129"/>
      <c r="D732" s="129"/>
      <c r="E732" s="130"/>
      <c r="F732" s="130"/>
      <c r="G732" s="130"/>
      <c r="H732" s="130"/>
      <c r="I732" s="130"/>
      <c r="J732" s="130"/>
      <c r="K732" s="130"/>
    </row>
    <row r="733" spans="2:11">
      <c r="B733" s="129"/>
      <c r="C733" s="129"/>
      <c r="D733" s="129"/>
      <c r="E733" s="130"/>
      <c r="F733" s="130"/>
      <c r="G733" s="130"/>
      <c r="H733" s="130"/>
      <c r="I733" s="130"/>
      <c r="J733" s="130"/>
      <c r="K733" s="130"/>
    </row>
    <row r="734" spans="2:11">
      <c r="B734" s="129"/>
      <c r="C734" s="129"/>
      <c r="D734" s="129"/>
      <c r="E734" s="130"/>
      <c r="F734" s="130"/>
      <c r="G734" s="130"/>
      <c r="H734" s="130"/>
      <c r="I734" s="130"/>
      <c r="J734" s="130"/>
      <c r="K734" s="130"/>
    </row>
    <row r="735" spans="2:11">
      <c r="B735" s="129"/>
      <c r="C735" s="129"/>
      <c r="D735" s="129"/>
      <c r="E735" s="130"/>
      <c r="F735" s="130"/>
      <c r="G735" s="130"/>
      <c r="H735" s="130"/>
      <c r="I735" s="130"/>
      <c r="J735" s="130"/>
      <c r="K735" s="130"/>
    </row>
    <row r="736" spans="2:11">
      <c r="B736" s="129"/>
      <c r="C736" s="129"/>
      <c r="D736" s="129"/>
      <c r="E736" s="130"/>
      <c r="F736" s="130"/>
      <c r="G736" s="130"/>
      <c r="H736" s="130"/>
      <c r="I736" s="130"/>
      <c r="J736" s="130"/>
      <c r="K736" s="130"/>
    </row>
    <row r="737" spans="2:11">
      <c r="B737" s="129"/>
      <c r="C737" s="129"/>
      <c r="D737" s="129"/>
      <c r="E737" s="130"/>
      <c r="F737" s="130"/>
      <c r="G737" s="130"/>
      <c r="H737" s="130"/>
      <c r="I737" s="130"/>
      <c r="J737" s="130"/>
      <c r="K737" s="130"/>
    </row>
    <row r="738" spans="2:11">
      <c r="B738" s="129"/>
      <c r="C738" s="129"/>
      <c r="D738" s="129"/>
      <c r="E738" s="130"/>
      <c r="F738" s="130"/>
      <c r="G738" s="130"/>
      <c r="H738" s="130"/>
      <c r="I738" s="130"/>
      <c r="J738" s="130"/>
      <c r="K738" s="130"/>
    </row>
    <row r="739" spans="2:11">
      <c r="B739" s="129"/>
      <c r="C739" s="129"/>
      <c r="D739" s="129"/>
      <c r="E739" s="130"/>
      <c r="F739" s="130"/>
      <c r="G739" s="130"/>
      <c r="H739" s="130"/>
      <c r="I739" s="130"/>
      <c r="J739" s="130"/>
      <c r="K739" s="130"/>
    </row>
    <row r="740" spans="2:11">
      <c r="B740" s="129"/>
      <c r="C740" s="129"/>
      <c r="D740" s="129"/>
      <c r="E740" s="130"/>
      <c r="F740" s="130"/>
      <c r="G740" s="130"/>
      <c r="H740" s="130"/>
      <c r="I740" s="130"/>
      <c r="J740" s="130"/>
      <c r="K740" s="130"/>
    </row>
    <row r="741" spans="2:11">
      <c r="B741" s="129"/>
      <c r="C741" s="129"/>
      <c r="D741" s="129"/>
      <c r="E741" s="130"/>
      <c r="F741" s="130"/>
      <c r="G741" s="130"/>
      <c r="H741" s="130"/>
      <c r="I741" s="130"/>
      <c r="J741" s="130"/>
      <c r="K741" s="130"/>
    </row>
    <row r="742" spans="2:11">
      <c r="B742" s="129"/>
      <c r="C742" s="129"/>
      <c r="D742" s="129"/>
      <c r="E742" s="130"/>
      <c r="F742" s="130"/>
      <c r="G742" s="130"/>
      <c r="H742" s="130"/>
      <c r="I742" s="130"/>
      <c r="J742" s="130"/>
      <c r="K742" s="130"/>
    </row>
    <row r="743" spans="2:11">
      <c r="B743" s="129"/>
      <c r="C743" s="129"/>
      <c r="D743" s="129"/>
      <c r="E743" s="130"/>
      <c r="F743" s="130"/>
      <c r="G743" s="130"/>
      <c r="H743" s="130"/>
      <c r="I743" s="130"/>
      <c r="J743" s="130"/>
      <c r="K743" s="130"/>
    </row>
    <row r="744" spans="2:11">
      <c r="B744" s="129"/>
      <c r="C744" s="129"/>
      <c r="D744" s="129"/>
      <c r="E744" s="130"/>
      <c r="F744" s="130"/>
      <c r="G744" s="130"/>
      <c r="H744" s="130"/>
      <c r="I744" s="130"/>
      <c r="J744" s="130"/>
      <c r="K744" s="130"/>
    </row>
    <row r="745" spans="2:11">
      <c r="B745" s="129"/>
      <c r="C745" s="129"/>
      <c r="D745" s="129"/>
      <c r="E745" s="130"/>
      <c r="F745" s="130"/>
      <c r="G745" s="130"/>
      <c r="H745" s="130"/>
      <c r="I745" s="130"/>
      <c r="J745" s="130"/>
      <c r="K745" s="130"/>
    </row>
    <row r="746" spans="2:11">
      <c r="B746" s="129"/>
      <c r="C746" s="129"/>
      <c r="D746" s="129"/>
      <c r="E746" s="130"/>
      <c r="F746" s="130"/>
      <c r="G746" s="130"/>
      <c r="H746" s="130"/>
      <c r="I746" s="130"/>
      <c r="J746" s="130"/>
      <c r="K746" s="130"/>
    </row>
    <row r="747" spans="2:11">
      <c r="B747" s="129"/>
      <c r="C747" s="129"/>
      <c r="D747" s="129"/>
      <c r="E747" s="130"/>
      <c r="F747" s="130"/>
      <c r="G747" s="130"/>
      <c r="H747" s="130"/>
      <c r="I747" s="130"/>
      <c r="J747" s="130"/>
      <c r="K747" s="130"/>
    </row>
    <row r="748" spans="2:11">
      <c r="B748" s="129"/>
      <c r="C748" s="129"/>
      <c r="D748" s="129"/>
      <c r="E748" s="130"/>
      <c r="F748" s="130"/>
      <c r="G748" s="130"/>
      <c r="H748" s="130"/>
      <c r="I748" s="130"/>
      <c r="J748" s="130"/>
      <c r="K748" s="130"/>
    </row>
    <row r="749" spans="2:11">
      <c r="B749" s="129"/>
      <c r="C749" s="129"/>
      <c r="D749" s="129"/>
      <c r="E749" s="130"/>
      <c r="F749" s="130"/>
      <c r="G749" s="130"/>
      <c r="H749" s="130"/>
      <c r="I749" s="130"/>
      <c r="J749" s="130"/>
      <c r="K749" s="130"/>
    </row>
    <row r="750" spans="2:11">
      <c r="B750" s="129"/>
      <c r="C750" s="129"/>
      <c r="D750" s="129"/>
      <c r="E750" s="130"/>
      <c r="F750" s="130"/>
      <c r="G750" s="130"/>
      <c r="H750" s="130"/>
      <c r="I750" s="130"/>
      <c r="J750" s="130"/>
      <c r="K750" s="130"/>
    </row>
    <row r="751" spans="2:11">
      <c r="B751" s="129"/>
      <c r="C751" s="129"/>
      <c r="D751" s="129"/>
      <c r="E751" s="130"/>
      <c r="F751" s="130"/>
      <c r="G751" s="130"/>
      <c r="H751" s="130"/>
      <c r="I751" s="130"/>
      <c r="J751" s="130"/>
      <c r="K751" s="130"/>
    </row>
    <row r="752" spans="2:11">
      <c r="B752" s="129"/>
      <c r="C752" s="129"/>
      <c r="D752" s="129"/>
      <c r="E752" s="130"/>
      <c r="F752" s="130"/>
      <c r="G752" s="130"/>
      <c r="H752" s="130"/>
      <c r="I752" s="130"/>
      <c r="J752" s="130"/>
      <c r="K752" s="130"/>
    </row>
    <row r="753" spans="2:11">
      <c r="B753" s="129"/>
      <c r="C753" s="129"/>
      <c r="D753" s="129"/>
      <c r="E753" s="130"/>
      <c r="F753" s="130"/>
      <c r="G753" s="130"/>
      <c r="H753" s="130"/>
      <c r="I753" s="130"/>
      <c r="J753" s="130"/>
      <c r="K753" s="130"/>
    </row>
    <row r="754" spans="2:11">
      <c r="B754" s="129"/>
      <c r="C754" s="129"/>
      <c r="D754" s="129"/>
      <c r="E754" s="130"/>
      <c r="F754" s="130"/>
      <c r="G754" s="130"/>
      <c r="H754" s="130"/>
      <c r="I754" s="130"/>
      <c r="J754" s="130"/>
      <c r="K754" s="130"/>
    </row>
    <row r="755" spans="2:11">
      <c r="B755" s="129"/>
      <c r="C755" s="129"/>
      <c r="D755" s="129"/>
      <c r="E755" s="130"/>
      <c r="F755" s="130"/>
      <c r="G755" s="130"/>
      <c r="H755" s="130"/>
      <c r="I755" s="130"/>
      <c r="J755" s="130"/>
      <c r="K755" s="130"/>
    </row>
    <row r="756" spans="2:11">
      <c r="B756" s="129"/>
      <c r="C756" s="129"/>
      <c r="D756" s="129"/>
      <c r="E756" s="130"/>
      <c r="F756" s="130"/>
      <c r="G756" s="130"/>
      <c r="H756" s="130"/>
      <c r="I756" s="130"/>
      <c r="J756" s="130"/>
      <c r="K756" s="130"/>
    </row>
    <row r="757" spans="2:11">
      <c r="B757" s="129"/>
      <c r="C757" s="129"/>
      <c r="D757" s="129"/>
      <c r="E757" s="130"/>
      <c r="F757" s="130"/>
      <c r="G757" s="130"/>
      <c r="H757" s="130"/>
      <c r="I757" s="130"/>
      <c r="J757" s="130"/>
      <c r="K757" s="130"/>
    </row>
    <row r="758" spans="2:11">
      <c r="B758" s="129"/>
      <c r="C758" s="129"/>
      <c r="D758" s="129"/>
      <c r="E758" s="130"/>
      <c r="F758" s="130"/>
      <c r="G758" s="130"/>
      <c r="H758" s="130"/>
      <c r="I758" s="130"/>
      <c r="J758" s="130"/>
      <c r="K758" s="130"/>
    </row>
    <row r="759" spans="2:11">
      <c r="B759" s="129"/>
      <c r="C759" s="129"/>
      <c r="D759" s="129"/>
      <c r="E759" s="130"/>
      <c r="F759" s="130"/>
      <c r="G759" s="130"/>
      <c r="H759" s="130"/>
      <c r="I759" s="130"/>
      <c r="J759" s="130"/>
      <c r="K759" s="130"/>
    </row>
    <row r="760" spans="2:11">
      <c r="B760" s="129"/>
      <c r="C760" s="129"/>
      <c r="D760" s="129"/>
      <c r="E760" s="130"/>
      <c r="F760" s="130"/>
      <c r="G760" s="130"/>
      <c r="H760" s="130"/>
      <c r="I760" s="130"/>
      <c r="J760" s="130"/>
      <c r="K760" s="130"/>
    </row>
    <row r="761" spans="2:11">
      <c r="B761" s="129"/>
      <c r="C761" s="129"/>
      <c r="D761" s="129"/>
      <c r="E761" s="130"/>
      <c r="F761" s="130"/>
      <c r="G761" s="130"/>
      <c r="H761" s="130"/>
      <c r="I761" s="130"/>
      <c r="J761" s="130"/>
      <c r="K761" s="130"/>
    </row>
    <row r="762" spans="2:11">
      <c r="B762" s="129"/>
      <c r="C762" s="129"/>
      <c r="D762" s="129"/>
      <c r="E762" s="130"/>
      <c r="F762" s="130"/>
      <c r="G762" s="130"/>
      <c r="H762" s="130"/>
      <c r="I762" s="130"/>
      <c r="J762" s="130"/>
      <c r="K762" s="130"/>
    </row>
    <row r="763" spans="2:11">
      <c r="B763" s="129"/>
      <c r="C763" s="129"/>
      <c r="D763" s="129"/>
      <c r="E763" s="130"/>
      <c r="F763" s="130"/>
      <c r="G763" s="130"/>
      <c r="H763" s="130"/>
      <c r="I763" s="130"/>
      <c r="J763" s="130"/>
      <c r="K763" s="130"/>
    </row>
    <row r="764" spans="2:11">
      <c r="B764" s="129"/>
      <c r="C764" s="129"/>
      <c r="D764" s="129"/>
      <c r="E764" s="130"/>
      <c r="F764" s="130"/>
      <c r="G764" s="130"/>
      <c r="H764" s="130"/>
      <c r="I764" s="130"/>
      <c r="J764" s="130"/>
      <c r="K764" s="130"/>
    </row>
    <row r="765" spans="2:11">
      <c r="B765" s="129"/>
      <c r="C765" s="129"/>
      <c r="D765" s="129"/>
      <c r="E765" s="130"/>
      <c r="F765" s="130"/>
      <c r="G765" s="130"/>
      <c r="H765" s="130"/>
      <c r="I765" s="130"/>
      <c r="J765" s="130"/>
      <c r="K765" s="130"/>
    </row>
    <row r="766" spans="2:11">
      <c r="B766" s="129"/>
      <c r="C766" s="129"/>
      <c r="D766" s="129"/>
      <c r="E766" s="130"/>
      <c r="F766" s="130"/>
      <c r="G766" s="130"/>
      <c r="H766" s="130"/>
      <c r="I766" s="130"/>
      <c r="J766" s="130"/>
      <c r="K766" s="130"/>
    </row>
    <row r="767" spans="2:11">
      <c r="B767" s="129"/>
      <c r="C767" s="129"/>
      <c r="D767" s="129"/>
      <c r="E767" s="130"/>
      <c r="F767" s="130"/>
      <c r="G767" s="130"/>
      <c r="H767" s="130"/>
      <c r="I767" s="130"/>
      <c r="J767" s="130"/>
      <c r="K767" s="130"/>
    </row>
    <row r="768" spans="2:11">
      <c r="B768" s="129"/>
      <c r="C768" s="129"/>
      <c r="D768" s="129"/>
      <c r="E768" s="130"/>
      <c r="F768" s="130"/>
      <c r="G768" s="130"/>
      <c r="H768" s="130"/>
      <c r="I768" s="130"/>
      <c r="J768" s="130"/>
      <c r="K768" s="130"/>
    </row>
    <row r="769" spans="2:11">
      <c r="B769" s="129"/>
      <c r="C769" s="129"/>
      <c r="D769" s="129"/>
      <c r="E769" s="130"/>
      <c r="F769" s="130"/>
      <c r="G769" s="130"/>
      <c r="H769" s="130"/>
      <c r="I769" s="130"/>
      <c r="J769" s="130"/>
      <c r="K769" s="130"/>
    </row>
    <row r="770" spans="2:11">
      <c r="B770" s="129"/>
      <c r="C770" s="129"/>
      <c r="D770" s="129"/>
      <c r="E770" s="130"/>
      <c r="F770" s="130"/>
      <c r="G770" s="130"/>
      <c r="H770" s="130"/>
      <c r="I770" s="130"/>
      <c r="J770" s="130"/>
      <c r="K770" s="130"/>
    </row>
    <row r="771" spans="2:11">
      <c r="B771" s="129"/>
      <c r="C771" s="129"/>
      <c r="D771" s="129"/>
      <c r="E771" s="130"/>
      <c r="F771" s="130"/>
      <c r="G771" s="130"/>
      <c r="H771" s="130"/>
      <c r="I771" s="130"/>
      <c r="J771" s="130"/>
      <c r="K771" s="130"/>
    </row>
    <row r="772" spans="2:11">
      <c r="B772" s="129"/>
      <c r="C772" s="129"/>
      <c r="D772" s="129"/>
      <c r="E772" s="130"/>
      <c r="F772" s="130"/>
      <c r="G772" s="130"/>
      <c r="H772" s="130"/>
      <c r="I772" s="130"/>
      <c r="J772" s="130"/>
      <c r="K772" s="130"/>
    </row>
    <row r="773" spans="2:11">
      <c r="B773" s="129"/>
      <c r="C773" s="129"/>
      <c r="D773" s="129"/>
      <c r="E773" s="130"/>
      <c r="F773" s="130"/>
      <c r="G773" s="130"/>
      <c r="H773" s="130"/>
      <c r="I773" s="130"/>
      <c r="J773" s="130"/>
      <c r="K773" s="130"/>
    </row>
    <row r="774" spans="2:11">
      <c r="B774" s="129"/>
      <c r="C774" s="129"/>
      <c r="D774" s="129"/>
      <c r="E774" s="130"/>
      <c r="F774" s="130"/>
      <c r="G774" s="130"/>
      <c r="H774" s="130"/>
      <c r="I774" s="130"/>
      <c r="J774" s="130"/>
      <c r="K774" s="130"/>
    </row>
    <row r="775" spans="2:11">
      <c r="B775" s="129"/>
      <c r="C775" s="129"/>
      <c r="D775" s="129"/>
      <c r="E775" s="130"/>
      <c r="F775" s="130"/>
      <c r="G775" s="130"/>
      <c r="H775" s="130"/>
      <c r="I775" s="130"/>
      <c r="J775" s="130"/>
      <c r="K775" s="130"/>
    </row>
    <row r="776" spans="2:11">
      <c r="B776" s="129"/>
      <c r="C776" s="129"/>
      <c r="D776" s="129"/>
      <c r="E776" s="130"/>
      <c r="F776" s="130"/>
      <c r="G776" s="130"/>
      <c r="H776" s="130"/>
      <c r="I776" s="130"/>
      <c r="J776" s="130"/>
      <c r="K776" s="130"/>
    </row>
    <row r="777" spans="2:11">
      <c r="B777" s="129"/>
      <c r="C777" s="129"/>
      <c r="D777" s="129"/>
      <c r="E777" s="130"/>
      <c r="F777" s="130"/>
      <c r="G777" s="130"/>
      <c r="H777" s="130"/>
      <c r="I777" s="130"/>
      <c r="J777" s="130"/>
      <c r="K777" s="130"/>
    </row>
    <row r="778" spans="2:11">
      <c r="B778" s="129"/>
      <c r="C778" s="129"/>
      <c r="D778" s="129"/>
      <c r="E778" s="130"/>
      <c r="F778" s="130"/>
      <c r="G778" s="130"/>
      <c r="H778" s="130"/>
      <c r="I778" s="130"/>
      <c r="J778" s="130"/>
      <c r="K778" s="130"/>
    </row>
    <row r="779" spans="2:11">
      <c r="B779" s="129"/>
      <c r="C779" s="129"/>
      <c r="D779" s="129"/>
      <c r="E779" s="130"/>
      <c r="F779" s="130"/>
      <c r="G779" s="130"/>
      <c r="H779" s="130"/>
      <c r="I779" s="130"/>
      <c r="J779" s="130"/>
      <c r="K779" s="130"/>
    </row>
    <row r="780" spans="2:11">
      <c r="B780" s="129"/>
      <c r="C780" s="129"/>
      <c r="D780" s="129"/>
      <c r="E780" s="130"/>
      <c r="F780" s="130"/>
      <c r="G780" s="130"/>
      <c r="H780" s="130"/>
      <c r="I780" s="130"/>
      <c r="J780" s="130"/>
      <c r="K780" s="130"/>
    </row>
    <row r="781" spans="2:11">
      <c r="B781" s="129"/>
      <c r="C781" s="129"/>
      <c r="D781" s="129"/>
      <c r="E781" s="130"/>
      <c r="F781" s="130"/>
      <c r="G781" s="130"/>
      <c r="H781" s="130"/>
      <c r="I781" s="130"/>
      <c r="J781" s="130"/>
      <c r="K781" s="130"/>
    </row>
    <row r="782" spans="2:11">
      <c r="B782" s="129"/>
      <c r="C782" s="129"/>
      <c r="D782" s="129"/>
      <c r="E782" s="130"/>
      <c r="F782" s="130"/>
      <c r="G782" s="130"/>
      <c r="H782" s="130"/>
      <c r="I782" s="130"/>
      <c r="J782" s="130"/>
      <c r="K782" s="130"/>
    </row>
    <row r="783" spans="2:11">
      <c r="B783" s="129"/>
      <c r="C783" s="129"/>
      <c r="D783" s="129"/>
      <c r="E783" s="130"/>
      <c r="F783" s="130"/>
      <c r="G783" s="130"/>
      <c r="H783" s="130"/>
      <c r="I783" s="130"/>
      <c r="J783" s="130"/>
      <c r="K783" s="130"/>
    </row>
    <row r="784" spans="2:11">
      <c r="B784" s="129"/>
      <c r="C784" s="129"/>
      <c r="D784" s="129"/>
      <c r="E784" s="130"/>
      <c r="F784" s="130"/>
      <c r="G784" s="130"/>
      <c r="H784" s="130"/>
      <c r="I784" s="130"/>
      <c r="J784" s="130"/>
      <c r="K784" s="130"/>
    </row>
    <row r="785" spans="2:11">
      <c r="B785" s="129"/>
      <c r="C785" s="129"/>
      <c r="D785" s="129"/>
      <c r="E785" s="130"/>
      <c r="F785" s="130"/>
      <c r="G785" s="130"/>
      <c r="H785" s="130"/>
      <c r="I785" s="130"/>
      <c r="J785" s="130"/>
      <c r="K785" s="130"/>
    </row>
    <row r="786" spans="2:11">
      <c r="B786" s="129"/>
      <c r="C786" s="129"/>
      <c r="D786" s="129"/>
      <c r="E786" s="130"/>
      <c r="F786" s="130"/>
      <c r="G786" s="130"/>
      <c r="H786" s="130"/>
      <c r="I786" s="130"/>
      <c r="J786" s="130"/>
      <c r="K786" s="130"/>
    </row>
    <row r="787" spans="2:11">
      <c r="B787" s="129"/>
      <c r="C787" s="129"/>
      <c r="D787" s="129"/>
      <c r="E787" s="130"/>
      <c r="F787" s="130"/>
      <c r="G787" s="130"/>
      <c r="H787" s="130"/>
      <c r="I787" s="130"/>
      <c r="J787" s="130"/>
      <c r="K787" s="130"/>
    </row>
    <row r="788" spans="2:11">
      <c r="B788" s="129"/>
      <c r="C788" s="129"/>
      <c r="D788" s="129"/>
      <c r="E788" s="130"/>
      <c r="F788" s="130"/>
      <c r="G788" s="130"/>
      <c r="H788" s="130"/>
      <c r="I788" s="130"/>
      <c r="J788" s="130"/>
      <c r="K788" s="130"/>
    </row>
    <row r="789" spans="2:11">
      <c r="B789" s="129"/>
      <c r="C789" s="129"/>
      <c r="D789" s="129"/>
      <c r="E789" s="130"/>
      <c r="F789" s="130"/>
      <c r="G789" s="130"/>
      <c r="H789" s="130"/>
      <c r="I789" s="130"/>
      <c r="J789" s="130"/>
      <c r="K789" s="130"/>
    </row>
    <row r="790" spans="2:11">
      <c r="B790" s="129"/>
      <c r="C790" s="129"/>
      <c r="D790" s="129"/>
      <c r="E790" s="130"/>
      <c r="F790" s="130"/>
      <c r="G790" s="130"/>
      <c r="H790" s="130"/>
      <c r="I790" s="130"/>
      <c r="J790" s="130"/>
      <c r="K790" s="130"/>
    </row>
    <row r="791" spans="2:11">
      <c r="B791" s="129"/>
      <c r="C791" s="129"/>
      <c r="D791" s="129"/>
      <c r="E791" s="130"/>
      <c r="F791" s="130"/>
      <c r="G791" s="130"/>
      <c r="H791" s="130"/>
      <c r="I791" s="130"/>
      <c r="J791" s="130"/>
      <c r="K791" s="130"/>
    </row>
    <row r="792" spans="2:11">
      <c r="B792" s="129"/>
      <c r="C792" s="129"/>
      <c r="D792" s="129"/>
      <c r="E792" s="130"/>
      <c r="F792" s="130"/>
      <c r="G792" s="130"/>
      <c r="H792" s="130"/>
      <c r="I792" s="130"/>
      <c r="J792" s="130"/>
      <c r="K792" s="130"/>
    </row>
    <row r="793" spans="2:11">
      <c r="B793" s="129"/>
      <c r="C793" s="129"/>
      <c r="D793" s="129"/>
      <c r="E793" s="130"/>
      <c r="F793" s="130"/>
      <c r="G793" s="130"/>
      <c r="H793" s="130"/>
      <c r="I793" s="130"/>
      <c r="J793" s="130"/>
      <c r="K793" s="130"/>
    </row>
    <row r="794" spans="2:11">
      <c r="B794" s="129"/>
      <c r="C794" s="129"/>
      <c r="D794" s="129"/>
      <c r="E794" s="130"/>
      <c r="F794" s="130"/>
      <c r="G794" s="130"/>
      <c r="H794" s="130"/>
      <c r="I794" s="130"/>
      <c r="J794" s="130"/>
      <c r="K794" s="130"/>
    </row>
    <row r="795" spans="2:11">
      <c r="B795" s="129"/>
      <c r="C795" s="129"/>
      <c r="D795" s="129"/>
      <c r="E795" s="130"/>
      <c r="F795" s="130"/>
      <c r="G795" s="130"/>
      <c r="H795" s="130"/>
      <c r="I795" s="130"/>
      <c r="J795" s="130"/>
      <c r="K795" s="130"/>
    </row>
    <row r="796" spans="2:11">
      <c r="B796" s="129"/>
      <c r="C796" s="129"/>
      <c r="D796" s="129"/>
      <c r="E796" s="130"/>
      <c r="F796" s="130"/>
      <c r="G796" s="130"/>
      <c r="H796" s="130"/>
      <c r="I796" s="130"/>
      <c r="J796" s="130"/>
      <c r="K796" s="130"/>
    </row>
    <row r="797" spans="2:11">
      <c r="B797" s="129"/>
      <c r="C797" s="129"/>
      <c r="D797" s="129"/>
      <c r="E797" s="130"/>
      <c r="F797" s="130"/>
      <c r="G797" s="130"/>
      <c r="H797" s="130"/>
      <c r="I797" s="130"/>
      <c r="J797" s="130"/>
      <c r="K797" s="130"/>
    </row>
    <row r="798" spans="2:11">
      <c r="B798" s="129"/>
      <c r="C798" s="129"/>
      <c r="D798" s="129"/>
      <c r="E798" s="130"/>
      <c r="F798" s="130"/>
      <c r="G798" s="130"/>
      <c r="H798" s="130"/>
      <c r="I798" s="130"/>
      <c r="J798" s="130"/>
      <c r="K798" s="130"/>
    </row>
    <row r="799" spans="2:11">
      <c r="B799" s="129"/>
      <c r="C799" s="129"/>
      <c r="D799" s="129"/>
      <c r="E799" s="130"/>
      <c r="F799" s="130"/>
      <c r="G799" s="130"/>
      <c r="H799" s="130"/>
      <c r="I799" s="130"/>
      <c r="J799" s="130"/>
      <c r="K799" s="130"/>
    </row>
    <row r="800" spans="2:11">
      <c r="B800" s="129"/>
      <c r="C800" s="129"/>
      <c r="D800" s="129"/>
      <c r="E800" s="130"/>
      <c r="F800" s="130"/>
      <c r="G800" s="130"/>
      <c r="H800" s="130"/>
      <c r="I800" s="130"/>
      <c r="J800" s="130"/>
      <c r="K800" s="130"/>
    </row>
    <row r="801" spans="2:11">
      <c r="B801" s="129"/>
      <c r="C801" s="129"/>
      <c r="D801" s="129"/>
      <c r="E801" s="130"/>
      <c r="F801" s="130"/>
      <c r="G801" s="130"/>
      <c r="H801" s="130"/>
      <c r="I801" s="130"/>
      <c r="J801" s="130"/>
      <c r="K801" s="130"/>
    </row>
    <row r="802" spans="2:11">
      <c r="B802" s="129"/>
      <c r="C802" s="129"/>
      <c r="D802" s="129"/>
      <c r="E802" s="130"/>
      <c r="F802" s="130"/>
      <c r="G802" s="130"/>
      <c r="H802" s="130"/>
      <c r="I802" s="130"/>
      <c r="J802" s="130"/>
      <c r="K802" s="130"/>
    </row>
    <row r="803" spans="2:11">
      <c r="B803" s="129"/>
      <c r="C803" s="129"/>
      <c r="D803" s="129"/>
      <c r="E803" s="130"/>
      <c r="F803" s="130"/>
      <c r="G803" s="130"/>
      <c r="H803" s="130"/>
      <c r="I803" s="130"/>
      <c r="J803" s="130"/>
      <c r="K803" s="130"/>
    </row>
    <row r="804" spans="2:11">
      <c r="B804" s="129"/>
      <c r="C804" s="129"/>
      <c r="D804" s="129"/>
      <c r="E804" s="130"/>
      <c r="F804" s="130"/>
      <c r="G804" s="130"/>
      <c r="H804" s="130"/>
      <c r="I804" s="130"/>
      <c r="J804" s="130"/>
      <c r="K804" s="130"/>
    </row>
    <row r="805" spans="2:11">
      <c r="B805" s="129"/>
      <c r="C805" s="129"/>
      <c r="D805" s="129"/>
      <c r="E805" s="130"/>
      <c r="F805" s="130"/>
      <c r="G805" s="130"/>
      <c r="H805" s="130"/>
      <c r="I805" s="130"/>
      <c r="J805" s="130"/>
      <c r="K805" s="130"/>
    </row>
    <row r="806" spans="2:11">
      <c r="B806" s="129"/>
      <c r="C806" s="129"/>
      <c r="D806" s="129"/>
      <c r="E806" s="130"/>
      <c r="F806" s="130"/>
      <c r="G806" s="130"/>
      <c r="H806" s="130"/>
      <c r="I806" s="130"/>
      <c r="J806" s="130"/>
      <c r="K806" s="130"/>
    </row>
    <row r="807" spans="2:11">
      <c r="B807" s="129"/>
      <c r="C807" s="129"/>
      <c r="D807" s="129"/>
      <c r="E807" s="130"/>
      <c r="F807" s="130"/>
      <c r="G807" s="130"/>
      <c r="H807" s="130"/>
      <c r="I807" s="130"/>
      <c r="J807" s="130"/>
      <c r="K807" s="130"/>
    </row>
    <row r="808" spans="2:11">
      <c r="B808" s="129"/>
      <c r="C808" s="129"/>
      <c r="D808" s="129"/>
      <c r="E808" s="130"/>
      <c r="F808" s="130"/>
      <c r="G808" s="130"/>
      <c r="H808" s="130"/>
      <c r="I808" s="130"/>
      <c r="J808" s="130"/>
      <c r="K808" s="130"/>
    </row>
    <row r="809" spans="2:11">
      <c r="B809" s="129"/>
      <c r="C809" s="129"/>
      <c r="D809" s="129"/>
      <c r="E809" s="130"/>
      <c r="F809" s="130"/>
      <c r="G809" s="130"/>
      <c r="H809" s="130"/>
      <c r="I809" s="130"/>
      <c r="J809" s="130"/>
      <c r="K809" s="130"/>
    </row>
    <row r="810" spans="2:11">
      <c r="B810" s="129"/>
      <c r="C810" s="129"/>
      <c r="D810" s="129"/>
      <c r="E810" s="130"/>
      <c r="F810" s="130"/>
      <c r="G810" s="130"/>
      <c r="H810" s="130"/>
      <c r="I810" s="130"/>
      <c r="J810" s="130"/>
      <c r="K810" s="130"/>
    </row>
    <row r="811" spans="2:11">
      <c r="B811" s="129"/>
      <c r="C811" s="129"/>
      <c r="D811" s="129"/>
      <c r="E811" s="130"/>
      <c r="F811" s="130"/>
      <c r="G811" s="130"/>
      <c r="H811" s="130"/>
      <c r="I811" s="130"/>
      <c r="J811" s="130"/>
      <c r="K811" s="130"/>
    </row>
    <row r="812" spans="2:11">
      <c r="B812" s="129"/>
      <c r="C812" s="129"/>
      <c r="D812" s="129"/>
      <c r="E812" s="130"/>
      <c r="F812" s="130"/>
      <c r="G812" s="130"/>
      <c r="H812" s="130"/>
      <c r="I812" s="130"/>
      <c r="J812" s="130"/>
      <c r="K812" s="130"/>
    </row>
    <row r="813" spans="2:11">
      <c r="B813" s="129"/>
      <c r="C813" s="129"/>
      <c r="D813" s="129"/>
      <c r="E813" s="130"/>
      <c r="F813" s="130"/>
      <c r="G813" s="130"/>
      <c r="H813" s="130"/>
      <c r="I813" s="130"/>
      <c r="J813" s="130"/>
      <c r="K813" s="130"/>
    </row>
    <row r="814" spans="2:11">
      <c r="B814" s="129"/>
      <c r="C814" s="129"/>
      <c r="D814" s="129"/>
      <c r="E814" s="130"/>
      <c r="F814" s="130"/>
      <c r="G814" s="130"/>
      <c r="H814" s="130"/>
      <c r="I814" s="130"/>
      <c r="J814" s="130"/>
      <c r="K814" s="130"/>
    </row>
    <row r="815" spans="2:11">
      <c r="B815" s="129"/>
      <c r="C815" s="129"/>
      <c r="D815" s="129"/>
      <c r="E815" s="130"/>
      <c r="F815" s="130"/>
      <c r="G815" s="130"/>
      <c r="H815" s="130"/>
      <c r="I815" s="130"/>
      <c r="J815" s="130"/>
      <c r="K815" s="130"/>
    </row>
    <row r="816" spans="2:11">
      <c r="B816" s="129"/>
      <c r="C816" s="129"/>
      <c r="D816" s="129"/>
      <c r="E816" s="130"/>
      <c r="F816" s="130"/>
      <c r="G816" s="130"/>
      <c r="H816" s="130"/>
      <c r="I816" s="130"/>
      <c r="J816" s="130"/>
      <c r="K816" s="130"/>
    </row>
    <row r="817" spans="2:11">
      <c r="B817" s="129"/>
      <c r="C817" s="129"/>
      <c r="D817" s="129"/>
      <c r="E817" s="130"/>
      <c r="F817" s="130"/>
      <c r="G817" s="130"/>
      <c r="H817" s="130"/>
      <c r="I817" s="130"/>
      <c r="J817" s="130"/>
      <c r="K817" s="130"/>
    </row>
    <row r="818" spans="2:11">
      <c r="B818" s="129"/>
      <c r="C818" s="129"/>
      <c r="D818" s="129"/>
      <c r="E818" s="130"/>
      <c r="F818" s="130"/>
      <c r="G818" s="130"/>
      <c r="H818" s="130"/>
      <c r="I818" s="130"/>
      <c r="J818" s="130"/>
      <c r="K818" s="130"/>
    </row>
    <row r="819" spans="2:11">
      <c r="B819" s="129"/>
      <c r="C819" s="129"/>
      <c r="D819" s="129"/>
      <c r="E819" s="130"/>
      <c r="F819" s="130"/>
      <c r="G819" s="130"/>
      <c r="H819" s="130"/>
      <c r="I819" s="130"/>
      <c r="J819" s="130"/>
      <c r="K819" s="130"/>
    </row>
    <row r="820" spans="2:11">
      <c r="B820" s="129"/>
      <c r="C820" s="129"/>
      <c r="D820" s="129"/>
      <c r="E820" s="130"/>
      <c r="F820" s="130"/>
      <c r="G820" s="130"/>
      <c r="H820" s="130"/>
      <c r="I820" s="130"/>
      <c r="J820" s="130"/>
      <c r="K820" s="130"/>
    </row>
    <row r="821" spans="2:11">
      <c r="B821" s="129"/>
      <c r="C821" s="129"/>
      <c r="D821" s="129"/>
      <c r="E821" s="130"/>
      <c r="F821" s="130"/>
      <c r="G821" s="130"/>
      <c r="H821" s="130"/>
      <c r="I821" s="130"/>
      <c r="J821" s="130"/>
      <c r="K821" s="130"/>
    </row>
    <row r="822" spans="2:11">
      <c r="B822" s="129"/>
      <c r="C822" s="129"/>
      <c r="D822" s="129"/>
      <c r="E822" s="130"/>
      <c r="F822" s="130"/>
      <c r="G822" s="130"/>
      <c r="H822" s="130"/>
      <c r="I822" s="130"/>
      <c r="J822" s="130"/>
      <c r="K822" s="130"/>
    </row>
    <row r="823" spans="2:11">
      <c r="B823" s="129"/>
      <c r="C823" s="129"/>
      <c r="D823" s="129"/>
      <c r="E823" s="130"/>
      <c r="F823" s="130"/>
      <c r="G823" s="130"/>
      <c r="H823" s="130"/>
      <c r="I823" s="130"/>
      <c r="J823" s="130"/>
      <c r="K823" s="130"/>
    </row>
    <row r="824" spans="2:11">
      <c r="B824" s="129"/>
      <c r="C824" s="129"/>
      <c r="D824" s="129"/>
      <c r="E824" s="130"/>
      <c r="F824" s="130"/>
      <c r="G824" s="130"/>
      <c r="H824" s="130"/>
      <c r="I824" s="130"/>
      <c r="J824" s="130"/>
      <c r="K824" s="130"/>
    </row>
    <row r="825" spans="2:11">
      <c r="B825" s="129"/>
      <c r="C825" s="129"/>
      <c r="D825" s="129"/>
      <c r="E825" s="130"/>
      <c r="F825" s="130"/>
      <c r="G825" s="130"/>
      <c r="H825" s="130"/>
      <c r="I825" s="130"/>
      <c r="J825" s="130"/>
      <c r="K825" s="130"/>
    </row>
    <row r="826" spans="2:11">
      <c r="B826" s="129"/>
      <c r="C826" s="129"/>
      <c r="D826" s="129"/>
      <c r="E826" s="130"/>
      <c r="F826" s="130"/>
      <c r="G826" s="130"/>
      <c r="H826" s="130"/>
      <c r="I826" s="130"/>
      <c r="J826" s="130"/>
      <c r="K826" s="130"/>
    </row>
    <row r="827" spans="2:11">
      <c r="B827" s="129"/>
      <c r="C827" s="129"/>
      <c r="D827" s="129"/>
      <c r="E827" s="130"/>
      <c r="F827" s="130"/>
      <c r="G827" s="130"/>
      <c r="H827" s="130"/>
      <c r="I827" s="130"/>
      <c r="J827" s="130"/>
      <c r="K827" s="130"/>
    </row>
    <row r="828" spans="2:11">
      <c r="B828" s="129"/>
      <c r="C828" s="129"/>
      <c r="D828" s="129"/>
      <c r="E828" s="130"/>
      <c r="F828" s="130"/>
      <c r="G828" s="130"/>
      <c r="H828" s="130"/>
      <c r="I828" s="130"/>
      <c r="J828" s="130"/>
      <c r="K828" s="130"/>
    </row>
    <row r="829" spans="2:11">
      <c r="B829" s="129"/>
      <c r="C829" s="129"/>
      <c r="D829" s="129"/>
      <c r="E829" s="130"/>
      <c r="F829" s="130"/>
      <c r="G829" s="130"/>
      <c r="H829" s="130"/>
      <c r="I829" s="130"/>
      <c r="J829" s="130"/>
      <c r="K829" s="130"/>
    </row>
    <row r="830" spans="2:11">
      <c r="B830" s="129"/>
      <c r="C830" s="129"/>
      <c r="D830" s="129"/>
      <c r="E830" s="130"/>
      <c r="F830" s="130"/>
      <c r="G830" s="130"/>
      <c r="H830" s="130"/>
      <c r="I830" s="130"/>
      <c r="J830" s="130"/>
      <c r="K830" s="130"/>
    </row>
    <row r="831" spans="2:11">
      <c r="B831" s="129"/>
      <c r="C831" s="129"/>
      <c r="D831" s="129"/>
      <c r="E831" s="130"/>
      <c r="F831" s="130"/>
      <c r="G831" s="130"/>
      <c r="H831" s="130"/>
      <c r="I831" s="130"/>
      <c r="J831" s="130"/>
      <c r="K831" s="130"/>
    </row>
    <row r="832" spans="2:11">
      <c r="B832" s="129"/>
      <c r="C832" s="129"/>
      <c r="D832" s="129"/>
      <c r="E832" s="130"/>
      <c r="F832" s="130"/>
      <c r="G832" s="130"/>
      <c r="H832" s="130"/>
      <c r="I832" s="130"/>
      <c r="J832" s="130"/>
      <c r="K832" s="130"/>
    </row>
    <row r="833" spans="2:11">
      <c r="B833" s="129"/>
      <c r="C833" s="129"/>
      <c r="D833" s="129"/>
      <c r="E833" s="130"/>
      <c r="F833" s="130"/>
      <c r="G833" s="130"/>
      <c r="H833" s="130"/>
      <c r="I833" s="130"/>
      <c r="J833" s="130"/>
      <c r="K833" s="130"/>
    </row>
    <row r="834" spans="2:11">
      <c r="B834" s="129"/>
      <c r="C834" s="129"/>
      <c r="D834" s="129"/>
      <c r="E834" s="130"/>
      <c r="F834" s="130"/>
      <c r="G834" s="130"/>
      <c r="H834" s="130"/>
      <c r="I834" s="130"/>
      <c r="J834" s="130"/>
      <c r="K834" s="130"/>
    </row>
    <row r="835" spans="2:11">
      <c r="B835" s="129"/>
      <c r="C835" s="129"/>
      <c r="D835" s="129"/>
      <c r="E835" s="130"/>
      <c r="F835" s="130"/>
      <c r="G835" s="130"/>
      <c r="H835" s="130"/>
      <c r="I835" s="130"/>
      <c r="J835" s="130"/>
      <c r="K835" s="130"/>
    </row>
    <row r="836" spans="2:11">
      <c r="B836" s="129"/>
      <c r="C836" s="129"/>
      <c r="D836" s="129"/>
      <c r="E836" s="130"/>
      <c r="F836" s="130"/>
      <c r="G836" s="130"/>
      <c r="H836" s="130"/>
      <c r="I836" s="130"/>
      <c r="J836" s="130"/>
      <c r="K836" s="130"/>
    </row>
    <row r="837" spans="2:11">
      <c r="B837" s="129"/>
      <c r="C837" s="129"/>
      <c r="D837" s="129"/>
      <c r="E837" s="130"/>
      <c r="F837" s="130"/>
      <c r="G837" s="130"/>
      <c r="H837" s="130"/>
      <c r="I837" s="130"/>
      <c r="J837" s="130"/>
      <c r="K837" s="130"/>
    </row>
    <row r="838" spans="2:11">
      <c r="B838" s="129"/>
      <c r="C838" s="129"/>
      <c r="D838" s="129"/>
      <c r="E838" s="130"/>
      <c r="F838" s="130"/>
      <c r="G838" s="130"/>
      <c r="H838" s="130"/>
      <c r="I838" s="130"/>
      <c r="J838" s="130"/>
      <c r="K838" s="130"/>
    </row>
    <row r="839" spans="2:11">
      <c r="B839" s="129"/>
      <c r="C839" s="129"/>
      <c r="D839" s="129"/>
      <c r="E839" s="130"/>
      <c r="F839" s="130"/>
      <c r="G839" s="130"/>
      <c r="H839" s="130"/>
      <c r="I839" s="130"/>
      <c r="J839" s="130"/>
      <c r="K839" s="130"/>
    </row>
    <row r="840" spans="2:11">
      <c r="B840" s="129"/>
      <c r="C840" s="129"/>
      <c r="D840" s="129"/>
      <c r="E840" s="130"/>
      <c r="F840" s="130"/>
      <c r="G840" s="130"/>
      <c r="H840" s="130"/>
      <c r="I840" s="130"/>
      <c r="J840" s="130"/>
      <c r="K840" s="130"/>
    </row>
    <row r="841" spans="2:11">
      <c r="B841" s="129"/>
      <c r="C841" s="129"/>
      <c r="D841" s="129"/>
      <c r="E841" s="130"/>
      <c r="F841" s="130"/>
      <c r="G841" s="130"/>
      <c r="H841" s="130"/>
      <c r="I841" s="130"/>
      <c r="J841" s="130"/>
      <c r="K841" s="130"/>
    </row>
    <row r="842" spans="2:11">
      <c r="B842" s="129"/>
      <c r="C842" s="129"/>
      <c r="D842" s="129"/>
      <c r="E842" s="130"/>
      <c r="F842" s="130"/>
      <c r="G842" s="130"/>
      <c r="H842" s="130"/>
      <c r="I842" s="130"/>
      <c r="J842" s="130"/>
      <c r="K842" s="130"/>
    </row>
    <row r="843" spans="2:11">
      <c r="B843" s="129"/>
      <c r="C843" s="129"/>
      <c r="D843" s="129"/>
      <c r="E843" s="130"/>
      <c r="F843" s="130"/>
      <c r="G843" s="130"/>
      <c r="H843" s="130"/>
      <c r="I843" s="130"/>
      <c r="J843" s="130"/>
      <c r="K843" s="130"/>
    </row>
    <row r="844" spans="2:11">
      <c r="B844" s="129"/>
      <c r="C844" s="129"/>
      <c r="D844" s="129"/>
      <c r="E844" s="130"/>
      <c r="F844" s="130"/>
      <c r="G844" s="130"/>
      <c r="H844" s="130"/>
      <c r="I844" s="130"/>
      <c r="J844" s="130"/>
      <c r="K844" s="130"/>
    </row>
    <row r="845" spans="2:11">
      <c r="B845" s="129"/>
      <c r="C845" s="129"/>
      <c r="D845" s="129"/>
      <c r="E845" s="130"/>
      <c r="F845" s="130"/>
      <c r="G845" s="130"/>
      <c r="H845" s="130"/>
      <c r="I845" s="130"/>
      <c r="J845" s="130"/>
      <c r="K845" s="130"/>
    </row>
    <row r="846" spans="2:11">
      <c r="B846" s="129"/>
      <c r="C846" s="129"/>
      <c r="D846" s="129"/>
      <c r="E846" s="130"/>
      <c r="F846" s="130"/>
      <c r="G846" s="130"/>
      <c r="H846" s="130"/>
      <c r="I846" s="130"/>
      <c r="J846" s="130"/>
      <c r="K846" s="130"/>
    </row>
    <row r="847" spans="2:11">
      <c r="B847" s="129"/>
      <c r="C847" s="129"/>
      <c r="D847" s="129"/>
      <c r="E847" s="130"/>
      <c r="F847" s="130"/>
      <c r="G847" s="130"/>
      <c r="H847" s="130"/>
      <c r="I847" s="130"/>
      <c r="J847" s="130"/>
      <c r="K847" s="130"/>
    </row>
    <row r="848" spans="2:11">
      <c r="B848" s="129"/>
      <c r="C848" s="129"/>
      <c r="D848" s="129"/>
      <c r="E848" s="130"/>
      <c r="F848" s="130"/>
      <c r="G848" s="130"/>
      <c r="H848" s="130"/>
      <c r="I848" s="130"/>
      <c r="J848" s="130"/>
      <c r="K848" s="130"/>
    </row>
    <row r="849" spans="2:11">
      <c r="B849" s="129"/>
      <c r="C849" s="129"/>
      <c r="D849" s="129"/>
      <c r="E849" s="130"/>
      <c r="F849" s="130"/>
      <c r="G849" s="130"/>
      <c r="H849" s="130"/>
      <c r="I849" s="130"/>
      <c r="J849" s="130"/>
      <c r="K849" s="130"/>
    </row>
    <row r="850" spans="2:11">
      <c r="B850" s="129"/>
      <c r="C850" s="129"/>
      <c r="D850" s="129"/>
      <c r="E850" s="130"/>
      <c r="F850" s="130"/>
      <c r="G850" s="130"/>
      <c r="H850" s="130"/>
      <c r="I850" s="130"/>
      <c r="J850" s="130"/>
      <c r="K850" s="130"/>
    </row>
    <row r="851" spans="2:11">
      <c r="B851" s="129"/>
      <c r="C851" s="129"/>
      <c r="D851" s="129"/>
      <c r="E851" s="130"/>
      <c r="F851" s="130"/>
      <c r="G851" s="130"/>
      <c r="H851" s="130"/>
      <c r="I851" s="130"/>
      <c r="J851" s="130"/>
      <c r="K851" s="130"/>
    </row>
    <row r="852" spans="2:11">
      <c r="B852" s="129"/>
      <c r="C852" s="129"/>
      <c r="D852" s="129"/>
      <c r="E852" s="130"/>
      <c r="F852" s="130"/>
      <c r="G852" s="130"/>
      <c r="H852" s="130"/>
      <c r="I852" s="130"/>
      <c r="J852" s="130"/>
      <c r="K852" s="130"/>
    </row>
    <row r="853" spans="2:11">
      <c r="B853" s="129"/>
      <c r="C853" s="129"/>
      <c r="D853" s="129"/>
      <c r="E853" s="130"/>
      <c r="F853" s="130"/>
      <c r="G853" s="130"/>
      <c r="H853" s="130"/>
      <c r="I853" s="130"/>
      <c r="J853" s="130"/>
      <c r="K853" s="130"/>
    </row>
    <row r="854" spans="2:11">
      <c r="B854" s="129"/>
      <c r="C854" s="129"/>
      <c r="D854" s="129"/>
      <c r="E854" s="130"/>
      <c r="F854" s="130"/>
      <c r="G854" s="130"/>
      <c r="H854" s="130"/>
      <c r="I854" s="130"/>
      <c r="J854" s="130"/>
      <c r="K854" s="130"/>
    </row>
    <row r="855" spans="2:11">
      <c r="B855" s="129"/>
      <c r="C855" s="129"/>
      <c r="D855" s="129"/>
      <c r="E855" s="130"/>
      <c r="F855" s="130"/>
      <c r="G855" s="130"/>
      <c r="H855" s="130"/>
      <c r="I855" s="130"/>
      <c r="J855" s="130"/>
      <c r="K855" s="130"/>
    </row>
    <row r="856" spans="2:11">
      <c r="B856" s="129"/>
      <c r="C856" s="129"/>
      <c r="D856" s="129"/>
      <c r="E856" s="130"/>
      <c r="F856" s="130"/>
      <c r="G856" s="130"/>
      <c r="H856" s="130"/>
      <c r="I856" s="130"/>
      <c r="J856" s="130"/>
      <c r="K856" s="130"/>
    </row>
    <row r="857" spans="2:11">
      <c r="B857" s="129"/>
      <c r="C857" s="129"/>
      <c r="D857" s="129"/>
      <c r="E857" s="130"/>
      <c r="F857" s="130"/>
      <c r="G857" s="130"/>
      <c r="H857" s="130"/>
      <c r="I857" s="130"/>
      <c r="J857" s="130"/>
      <c r="K857" s="130"/>
    </row>
    <row r="858" spans="2:11">
      <c r="B858" s="129"/>
      <c r="C858" s="129"/>
      <c r="D858" s="129"/>
      <c r="E858" s="130"/>
      <c r="F858" s="130"/>
      <c r="G858" s="130"/>
      <c r="H858" s="130"/>
      <c r="I858" s="130"/>
      <c r="J858" s="130"/>
      <c r="K858" s="130"/>
    </row>
    <row r="859" spans="2:11">
      <c r="B859" s="129"/>
      <c r="C859" s="129"/>
      <c r="D859" s="129"/>
      <c r="E859" s="130"/>
      <c r="F859" s="130"/>
      <c r="G859" s="130"/>
      <c r="H859" s="130"/>
      <c r="I859" s="130"/>
      <c r="J859" s="130"/>
      <c r="K859" s="130"/>
    </row>
    <row r="860" spans="2:11">
      <c r="B860" s="129"/>
      <c r="C860" s="129"/>
      <c r="D860" s="129"/>
      <c r="E860" s="130"/>
      <c r="F860" s="130"/>
      <c r="G860" s="130"/>
      <c r="H860" s="130"/>
      <c r="I860" s="130"/>
      <c r="J860" s="130"/>
      <c r="K860" s="130"/>
    </row>
    <row r="861" spans="2:11">
      <c r="B861" s="129"/>
      <c r="C861" s="129"/>
      <c r="D861" s="129"/>
      <c r="E861" s="130"/>
      <c r="F861" s="130"/>
      <c r="G861" s="130"/>
      <c r="H861" s="130"/>
      <c r="I861" s="130"/>
      <c r="J861" s="130"/>
      <c r="K861" s="130"/>
    </row>
    <row r="862" spans="2:11">
      <c r="B862" s="129"/>
      <c r="C862" s="129"/>
      <c r="D862" s="129"/>
      <c r="E862" s="130"/>
      <c r="F862" s="130"/>
      <c r="G862" s="130"/>
      <c r="H862" s="130"/>
      <c r="I862" s="130"/>
      <c r="J862" s="130"/>
      <c r="K862" s="130"/>
    </row>
    <row r="863" spans="2:11">
      <c r="B863" s="129"/>
      <c r="C863" s="129"/>
      <c r="D863" s="129"/>
      <c r="E863" s="130"/>
      <c r="F863" s="130"/>
      <c r="G863" s="130"/>
      <c r="H863" s="130"/>
      <c r="I863" s="130"/>
      <c r="J863" s="130"/>
      <c r="K863" s="130"/>
    </row>
    <row r="864" spans="2:11">
      <c r="B864" s="129"/>
      <c r="C864" s="129"/>
      <c r="D864" s="129"/>
      <c r="E864" s="130"/>
      <c r="F864" s="130"/>
      <c r="G864" s="130"/>
      <c r="H864" s="130"/>
      <c r="I864" s="130"/>
      <c r="J864" s="130"/>
      <c r="K864" s="130"/>
    </row>
    <row r="865" spans="2:11">
      <c r="B865" s="129"/>
      <c r="C865" s="129"/>
      <c r="D865" s="129"/>
      <c r="E865" s="130"/>
      <c r="F865" s="130"/>
      <c r="G865" s="130"/>
      <c r="H865" s="130"/>
      <c r="I865" s="130"/>
      <c r="J865" s="130"/>
      <c r="K865" s="130"/>
    </row>
    <row r="866" spans="2:11">
      <c r="B866" s="129"/>
      <c r="C866" s="129"/>
      <c r="D866" s="129"/>
      <c r="E866" s="130"/>
      <c r="F866" s="130"/>
      <c r="G866" s="130"/>
      <c r="H866" s="130"/>
      <c r="I866" s="130"/>
      <c r="J866" s="130"/>
      <c r="K866" s="130"/>
    </row>
    <row r="867" spans="2:11">
      <c r="B867" s="129"/>
      <c r="C867" s="129"/>
      <c r="D867" s="129"/>
      <c r="E867" s="130"/>
      <c r="F867" s="130"/>
      <c r="G867" s="130"/>
      <c r="H867" s="130"/>
      <c r="I867" s="130"/>
      <c r="J867" s="130"/>
      <c r="K867" s="130"/>
    </row>
    <row r="868" spans="2:11">
      <c r="B868" s="129"/>
      <c r="C868" s="129"/>
      <c r="D868" s="129"/>
      <c r="E868" s="130"/>
      <c r="F868" s="130"/>
      <c r="G868" s="130"/>
      <c r="H868" s="130"/>
      <c r="I868" s="130"/>
      <c r="J868" s="130"/>
      <c r="K868" s="130"/>
    </row>
    <row r="869" spans="2:11">
      <c r="B869" s="129"/>
      <c r="C869" s="129"/>
      <c r="D869" s="129"/>
      <c r="E869" s="130"/>
      <c r="F869" s="130"/>
      <c r="G869" s="130"/>
      <c r="H869" s="130"/>
      <c r="I869" s="130"/>
      <c r="J869" s="130"/>
      <c r="K869" s="130"/>
    </row>
    <row r="870" spans="2:11">
      <c r="B870" s="129"/>
      <c r="C870" s="129"/>
      <c r="D870" s="129"/>
      <c r="E870" s="130"/>
      <c r="F870" s="130"/>
      <c r="G870" s="130"/>
      <c r="H870" s="130"/>
      <c r="I870" s="130"/>
      <c r="J870" s="130"/>
      <c r="K870" s="130"/>
    </row>
    <row r="871" spans="2:11">
      <c r="B871" s="129"/>
      <c r="C871" s="129"/>
      <c r="D871" s="129"/>
      <c r="E871" s="130"/>
      <c r="F871" s="130"/>
      <c r="G871" s="130"/>
      <c r="H871" s="130"/>
      <c r="I871" s="130"/>
      <c r="J871" s="130"/>
      <c r="K871" s="130"/>
    </row>
    <row r="872" spans="2:11">
      <c r="B872" s="129"/>
      <c r="C872" s="129"/>
      <c r="D872" s="129"/>
      <c r="E872" s="130"/>
      <c r="F872" s="130"/>
      <c r="G872" s="130"/>
      <c r="H872" s="130"/>
      <c r="I872" s="130"/>
      <c r="J872" s="130"/>
      <c r="K872" s="130"/>
    </row>
    <row r="873" spans="2:11">
      <c r="B873" s="129"/>
      <c r="C873" s="129"/>
      <c r="D873" s="129"/>
      <c r="E873" s="130"/>
      <c r="F873" s="130"/>
      <c r="G873" s="130"/>
      <c r="H873" s="130"/>
      <c r="I873" s="130"/>
      <c r="J873" s="130"/>
      <c r="K873" s="130"/>
    </row>
    <row r="874" spans="2:11">
      <c r="B874" s="129"/>
      <c r="C874" s="129"/>
      <c r="D874" s="129"/>
      <c r="E874" s="130"/>
      <c r="F874" s="130"/>
      <c r="G874" s="130"/>
      <c r="H874" s="130"/>
      <c r="I874" s="130"/>
      <c r="J874" s="130"/>
      <c r="K874" s="130"/>
    </row>
    <row r="875" spans="2:11">
      <c r="B875" s="129"/>
      <c r="C875" s="129"/>
      <c r="D875" s="129"/>
      <c r="E875" s="130"/>
      <c r="F875" s="130"/>
      <c r="G875" s="130"/>
      <c r="H875" s="130"/>
      <c r="I875" s="130"/>
      <c r="J875" s="130"/>
      <c r="K875" s="130"/>
    </row>
    <row r="876" spans="2:11">
      <c r="B876" s="129"/>
      <c r="C876" s="129"/>
      <c r="D876" s="129"/>
      <c r="E876" s="130"/>
      <c r="F876" s="130"/>
      <c r="G876" s="130"/>
      <c r="H876" s="130"/>
      <c r="I876" s="130"/>
      <c r="J876" s="130"/>
      <c r="K876" s="130"/>
    </row>
    <row r="877" spans="2:11">
      <c r="B877" s="129"/>
      <c r="C877" s="129"/>
      <c r="D877" s="129"/>
      <c r="E877" s="130"/>
      <c r="F877" s="130"/>
      <c r="G877" s="130"/>
      <c r="H877" s="130"/>
      <c r="I877" s="130"/>
      <c r="J877" s="130"/>
      <c r="K877" s="130"/>
    </row>
    <row r="878" spans="2:11">
      <c r="B878" s="129"/>
      <c r="C878" s="129"/>
      <c r="D878" s="129"/>
      <c r="E878" s="130"/>
      <c r="F878" s="130"/>
      <c r="G878" s="130"/>
      <c r="H878" s="130"/>
      <c r="I878" s="130"/>
      <c r="J878" s="130"/>
      <c r="K878" s="130"/>
    </row>
    <row r="879" spans="2:11">
      <c r="B879" s="129"/>
      <c r="C879" s="129"/>
      <c r="D879" s="129"/>
      <c r="E879" s="130"/>
      <c r="F879" s="130"/>
      <c r="G879" s="130"/>
      <c r="H879" s="130"/>
      <c r="I879" s="130"/>
      <c r="J879" s="130"/>
      <c r="K879" s="130"/>
    </row>
    <row r="880" spans="2:11">
      <c r="B880" s="129"/>
      <c r="C880" s="129"/>
      <c r="D880" s="129"/>
      <c r="E880" s="130"/>
      <c r="F880" s="130"/>
      <c r="G880" s="130"/>
      <c r="H880" s="130"/>
      <c r="I880" s="130"/>
      <c r="J880" s="130"/>
      <c r="K880" s="130"/>
    </row>
    <row r="881" spans="2:11">
      <c r="B881" s="129"/>
      <c r="C881" s="129"/>
      <c r="D881" s="129"/>
      <c r="E881" s="130"/>
      <c r="F881" s="130"/>
      <c r="G881" s="130"/>
      <c r="H881" s="130"/>
      <c r="I881" s="130"/>
      <c r="J881" s="130"/>
      <c r="K881" s="130"/>
    </row>
    <row r="882" spans="2:11">
      <c r="B882" s="129"/>
      <c r="C882" s="129"/>
      <c r="D882" s="129"/>
      <c r="E882" s="130"/>
      <c r="F882" s="130"/>
      <c r="G882" s="130"/>
      <c r="H882" s="130"/>
      <c r="I882" s="130"/>
      <c r="J882" s="130"/>
      <c r="K882" s="130"/>
    </row>
    <row r="883" spans="2:11">
      <c r="B883" s="129"/>
      <c r="C883" s="129"/>
      <c r="D883" s="129"/>
      <c r="E883" s="130"/>
      <c r="F883" s="130"/>
      <c r="G883" s="130"/>
      <c r="H883" s="130"/>
      <c r="I883" s="130"/>
      <c r="J883" s="130"/>
      <c r="K883" s="130"/>
    </row>
    <row r="884" spans="2:11">
      <c r="B884" s="129"/>
      <c r="C884" s="129"/>
      <c r="D884" s="129"/>
      <c r="E884" s="130"/>
      <c r="F884" s="130"/>
      <c r="G884" s="130"/>
      <c r="H884" s="130"/>
      <c r="I884" s="130"/>
      <c r="J884" s="130"/>
      <c r="K884" s="130"/>
    </row>
    <row r="885" spans="2:11">
      <c r="B885" s="129"/>
      <c r="C885" s="129"/>
      <c r="D885" s="129"/>
      <c r="E885" s="130"/>
      <c r="F885" s="130"/>
      <c r="G885" s="130"/>
      <c r="H885" s="130"/>
      <c r="I885" s="130"/>
      <c r="J885" s="130"/>
      <c r="K885" s="130"/>
    </row>
    <row r="886" spans="2:11">
      <c r="B886" s="129"/>
      <c r="C886" s="129"/>
      <c r="D886" s="129"/>
      <c r="E886" s="130"/>
      <c r="F886" s="130"/>
      <c r="G886" s="130"/>
      <c r="H886" s="130"/>
      <c r="I886" s="130"/>
      <c r="J886" s="130"/>
      <c r="K886" s="130"/>
    </row>
    <row r="887" spans="2:11">
      <c r="B887" s="129"/>
      <c r="C887" s="129"/>
      <c r="D887" s="129"/>
      <c r="E887" s="130"/>
      <c r="F887" s="130"/>
      <c r="G887" s="130"/>
      <c r="H887" s="130"/>
      <c r="I887" s="130"/>
      <c r="J887" s="130"/>
      <c r="K887" s="130"/>
    </row>
    <row r="888" spans="2:11">
      <c r="B888" s="129"/>
      <c r="C888" s="129"/>
      <c r="D888" s="129"/>
      <c r="E888" s="130"/>
      <c r="F888" s="130"/>
      <c r="G888" s="130"/>
      <c r="H888" s="130"/>
      <c r="I888" s="130"/>
      <c r="J888" s="130"/>
      <c r="K888" s="130"/>
    </row>
    <row r="889" spans="2:11">
      <c r="B889" s="129"/>
      <c r="C889" s="129"/>
      <c r="D889" s="129"/>
      <c r="E889" s="130"/>
      <c r="F889" s="130"/>
      <c r="G889" s="130"/>
      <c r="H889" s="130"/>
      <c r="I889" s="130"/>
      <c r="J889" s="130"/>
      <c r="K889" s="130"/>
    </row>
    <row r="890" spans="2:11">
      <c r="B890" s="129"/>
      <c r="C890" s="129"/>
      <c r="D890" s="129"/>
      <c r="E890" s="130"/>
      <c r="F890" s="130"/>
      <c r="G890" s="130"/>
      <c r="H890" s="130"/>
      <c r="I890" s="130"/>
      <c r="J890" s="130"/>
      <c r="K890" s="130"/>
    </row>
    <row r="891" spans="2:11">
      <c r="B891" s="129"/>
      <c r="C891" s="129"/>
      <c r="D891" s="129"/>
      <c r="E891" s="130"/>
      <c r="F891" s="130"/>
      <c r="G891" s="130"/>
      <c r="H891" s="130"/>
      <c r="I891" s="130"/>
      <c r="J891" s="130"/>
      <c r="K891" s="130"/>
    </row>
    <row r="892" spans="2:11">
      <c r="B892" s="129"/>
      <c r="C892" s="129"/>
      <c r="D892" s="129"/>
      <c r="E892" s="130"/>
      <c r="F892" s="130"/>
      <c r="G892" s="130"/>
      <c r="H892" s="130"/>
      <c r="I892" s="130"/>
      <c r="J892" s="130"/>
      <c r="K892" s="130"/>
    </row>
    <row r="893" spans="2:11">
      <c r="B893" s="129"/>
      <c r="C893" s="129"/>
      <c r="D893" s="129"/>
      <c r="E893" s="130"/>
      <c r="F893" s="130"/>
      <c r="G893" s="130"/>
      <c r="H893" s="130"/>
      <c r="I893" s="130"/>
      <c r="J893" s="130"/>
      <c r="K893" s="130"/>
    </row>
    <row r="894" spans="2:11">
      <c r="B894" s="129"/>
      <c r="C894" s="129"/>
      <c r="D894" s="129"/>
      <c r="E894" s="130"/>
      <c r="F894" s="130"/>
      <c r="G894" s="130"/>
      <c r="H894" s="130"/>
      <c r="I894" s="130"/>
      <c r="J894" s="130"/>
      <c r="K894" s="130"/>
    </row>
    <row r="895" spans="2:11">
      <c r="B895" s="129"/>
      <c r="C895" s="129"/>
      <c r="D895" s="129"/>
      <c r="E895" s="130"/>
      <c r="F895" s="130"/>
      <c r="G895" s="130"/>
      <c r="H895" s="130"/>
      <c r="I895" s="130"/>
      <c r="J895" s="130"/>
      <c r="K895" s="130"/>
    </row>
    <row r="896" spans="2:11">
      <c r="B896" s="129"/>
      <c r="C896" s="129"/>
      <c r="D896" s="129"/>
      <c r="E896" s="130"/>
      <c r="F896" s="130"/>
      <c r="G896" s="130"/>
      <c r="H896" s="130"/>
      <c r="I896" s="130"/>
      <c r="J896" s="130"/>
      <c r="K896" s="130"/>
    </row>
    <row r="897" spans="2:11">
      <c r="B897" s="129"/>
      <c r="C897" s="129"/>
      <c r="D897" s="129"/>
      <c r="E897" s="130"/>
      <c r="F897" s="130"/>
      <c r="G897" s="130"/>
      <c r="H897" s="130"/>
      <c r="I897" s="130"/>
      <c r="J897" s="130"/>
      <c r="K897" s="130"/>
    </row>
    <row r="898" spans="2:11">
      <c r="B898" s="129"/>
      <c r="C898" s="129"/>
      <c r="D898" s="129"/>
      <c r="E898" s="130"/>
      <c r="F898" s="130"/>
      <c r="G898" s="130"/>
      <c r="H898" s="130"/>
      <c r="I898" s="130"/>
      <c r="J898" s="130"/>
      <c r="K898" s="130"/>
    </row>
    <row r="899" spans="2:11">
      <c r="B899" s="129"/>
      <c r="C899" s="129"/>
      <c r="D899" s="129"/>
      <c r="E899" s="130"/>
      <c r="F899" s="130"/>
      <c r="G899" s="130"/>
      <c r="H899" s="130"/>
      <c r="I899" s="130"/>
      <c r="J899" s="130"/>
      <c r="K899" s="130"/>
    </row>
    <row r="900" spans="2:11">
      <c r="B900" s="129"/>
      <c r="C900" s="129"/>
      <c r="D900" s="129"/>
      <c r="E900" s="130"/>
      <c r="F900" s="130"/>
      <c r="G900" s="130"/>
      <c r="H900" s="130"/>
      <c r="I900" s="130"/>
      <c r="J900" s="130"/>
      <c r="K900" s="130"/>
    </row>
    <row r="901" spans="2:11">
      <c r="B901" s="129"/>
      <c r="C901" s="129"/>
      <c r="D901" s="129"/>
      <c r="E901" s="130"/>
      <c r="F901" s="130"/>
      <c r="G901" s="130"/>
      <c r="H901" s="130"/>
      <c r="I901" s="130"/>
      <c r="J901" s="130"/>
      <c r="K901" s="130"/>
    </row>
    <row r="902" spans="2:11">
      <c r="B902" s="129"/>
      <c r="C902" s="129"/>
      <c r="D902" s="129"/>
      <c r="E902" s="130"/>
      <c r="F902" s="130"/>
      <c r="G902" s="130"/>
      <c r="H902" s="130"/>
      <c r="I902" s="130"/>
      <c r="J902" s="130"/>
      <c r="K902" s="130"/>
    </row>
    <row r="903" spans="2:11">
      <c r="B903" s="129"/>
      <c r="C903" s="129"/>
      <c r="D903" s="129"/>
      <c r="E903" s="130"/>
      <c r="F903" s="130"/>
      <c r="G903" s="130"/>
      <c r="H903" s="130"/>
      <c r="I903" s="130"/>
      <c r="J903" s="130"/>
      <c r="K903" s="130"/>
    </row>
    <row r="904" spans="2:11">
      <c r="B904" s="129"/>
      <c r="C904" s="129"/>
      <c r="D904" s="129"/>
      <c r="E904" s="130"/>
      <c r="F904" s="130"/>
      <c r="G904" s="130"/>
      <c r="H904" s="130"/>
      <c r="I904" s="130"/>
      <c r="J904" s="130"/>
      <c r="K904" s="130"/>
    </row>
    <row r="905" spans="2:11">
      <c r="B905" s="129"/>
      <c r="C905" s="129"/>
      <c r="D905" s="129"/>
      <c r="E905" s="130"/>
      <c r="F905" s="130"/>
      <c r="G905" s="130"/>
      <c r="H905" s="130"/>
      <c r="I905" s="130"/>
      <c r="J905" s="130"/>
      <c r="K905" s="130"/>
    </row>
    <row r="906" spans="2:11">
      <c r="B906" s="129"/>
      <c r="C906" s="129"/>
      <c r="D906" s="129"/>
      <c r="E906" s="130"/>
      <c r="F906" s="130"/>
      <c r="G906" s="130"/>
      <c r="H906" s="130"/>
      <c r="I906" s="130"/>
      <c r="J906" s="130"/>
      <c r="K906" s="130"/>
    </row>
    <row r="907" spans="2:11">
      <c r="B907" s="129"/>
      <c r="C907" s="129"/>
      <c r="D907" s="129"/>
      <c r="E907" s="130"/>
      <c r="F907" s="130"/>
      <c r="G907" s="130"/>
      <c r="H907" s="130"/>
      <c r="I907" s="130"/>
      <c r="J907" s="130"/>
      <c r="K907" s="130"/>
    </row>
    <row r="908" spans="2:11">
      <c r="B908" s="129"/>
      <c r="C908" s="129"/>
      <c r="D908" s="129"/>
      <c r="E908" s="130"/>
      <c r="F908" s="130"/>
      <c r="G908" s="130"/>
      <c r="H908" s="130"/>
      <c r="I908" s="130"/>
      <c r="J908" s="130"/>
      <c r="K908" s="130"/>
    </row>
    <row r="909" spans="2:11">
      <c r="B909" s="129"/>
      <c r="C909" s="129"/>
      <c r="D909" s="129"/>
      <c r="E909" s="130"/>
      <c r="F909" s="130"/>
      <c r="G909" s="130"/>
      <c r="H909" s="130"/>
      <c r="I909" s="130"/>
      <c r="J909" s="130"/>
      <c r="K909" s="130"/>
    </row>
    <row r="910" spans="2:11">
      <c r="B910" s="129"/>
      <c r="C910" s="129"/>
      <c r="D910" s="129"/>
      <c r="E910" s="130"/>
      <c r="F910" s="130"/>
      <c r="G910" s="130"/>
      <c r="H910" s="130"/>
      <c r="I910" s="130"/>
      <c r="J910" s="130"/>
      <c r="K910" s="130"/>
    </row>
    <row r="911" spans="2:11">
      <c r="B911" s="129"/>
      <c r="C911" s="129"/>
      <c r="D911" s="129"/>
      <c r="E911" s="130"/>
      <c r="F911" s="130"/>
      <c r="G911" s="130"/>
      <c r="H911" s="130"/>
      <c r="I911" s="130"/>
      <c r="J911" s="130"/>
      <c r="K911" s="130"/>
    </row>
    <row r="912" spans="2:11">
      <c r="B912" s="129"/>
      <c r="C912" s="129"/>
      <c r="D912" s="129"/>
      <c r="E912" s="130"/>
      <c r="F912" s="130"/>
      <c r="G912" s="130"/>
      <c r="H912" s="130"/>
      <c r="I912" s="130"/>
      <c r="J912" s="130"/>
      <c r="K912" s="130"/>
    </row>
    <row r="913" spans="2:11">
      <c r="B913" s="129"/>
      <c r="C913" s="129"/>
      <c r="D913" s="129"/>
      <c r="E913" s="130"/>
      <c r="F913" s="130"/>
      <c r="G913" s="130"/>
      <c r="H913" s="130"/>
      <c r="I913" s="130"/>
      <c r="J913" s="130"/>
      <c r="K913" s="130"/>
    </row>
    <row r="914" spans="2:11">
      <c r="B914" s="129"/>
      <c r="C914" s="129"/>
      <c r="D914" s="129"/>
      <c r="E914" s="130"/>
      <c r="F914" s="130"/>
      <c r="G914" s="130"/>
      <c r="H914" s="130"/>
      <c r="I914" s="130"/>
      <c r="J914" s="130"/>
      <c r="K914" s="130"/>
    </row>
    <row r="915" spans="2:11">
      <c r="B915" s="129"/>
      <c r="C915" s="129"/>
      <c r="D915" s="129"/>
      <c r="E915" s="130"/>
      <c r="F915" s="130"/>
      <c r="G915" s="130"/>
      <c r="H915" s="130"/>
      <c r="I915" s="130"/>
      <c r="J915" s="130"/>
      <c r="K915" s="130"/>
    </row>
    <row r="916" spans="2:11">
      <c r="B916" s="129"/>
      <c r="C916" s="129"/>
      <c r="D916" s="129"/>
      <c r="E916" s="130"/>
      <c r="F916" s="130"/>
      <c r="G916" s="130"/>
      <c r="H916" s="130"/>
      <c r="I916" s="130"/>
      <c r="J916" s="130"/>
      <c r="K916" s="130"/>
    </row>
    <row r="917" spans="2:11">
      <c r="B917" s="129"/>
      <c r="C917" s="129"/>
      <c r="D917" s="129"/>
      <c r="E917" s="130"/>
      <c r="F917" s="130"/>
      <c r="G917" s="130"/>
      <c r="H917" s="130"/>
      <c r="I917" s="130"/>
      <c r="J917" s="130"/>
      <c r="K917" s="130"/>
    </row>
    <row r="918" spans="2:11">
      <c r="B918" s="129"/>
      <c r="C918" s="129"/>
      <c r="D918" s="129"/>
      <c r="E918" s="130"/>
      <c r="F918" s="130"/>
      <c r="G918" s="130"/>
      <c r="H918" s="130"/>
      <c r="I918" s="130"/>
      <c r="J918" s="130"/>
      <c r="K918" s="130"/>
    </row>
    <row r="919" spans="2:11">
      <c r="B919" s="129"/>
      <c r="C919" s="129"/>
      <c r="D919" s="129"/>
      <c r="E919" s="130"/>
      <c r="F919" s="130"/>
      <c r="G919" s="130"/>
      <c r="H919" s="130"/>
      <c r="I919" s="130"/>
      <c r="J919" s="130"/>
      <c r="K919" s="130"/>
    </row>
    <row r="920" spans="2:11">
      <c r="B920" s="129"/>
      <c r="C920" s="129"/>
      <c r="D920" s="129"/>
      <c r="E920" s="130"/>
      <c r="F920" s="130"/>
      <c r="G920" s="130"/>
      <c r="H920" s="130"/>
      <c r="I920" s="130"/>
      <c r="J920" s="130"/>
      <c r="K920" s="130"/>
    </row>
    <row r="921" spans="2:11">
      <c r="B921" s="129"/>
      <c r="C921" s="129"/>
      <c r="D921" s="129"/>
      <c r="E921" s="130"/>
      <c r="F921" s="130"/>
      <c r="G921" s="130"/>
      <c r="H921" s="130"/>
      <c r="I921" s="130"/>
      <c r="J921" s="130"/>
      <c r="K921" s="130"/>
    </row>
    <row r="922" spans="2:11">
      <c r="B922" s="129"/>
      <c r="C922" s="129"/>
      <c r="D922" s="129"/>
      <c r="E922" s="130"/>
      <c r="F922" s="130"/>
      <c r="G922" s="130"/>
      <c r="H922" s="130"/>
      <c r="I922" s="130"/>
      <c r="J922" s="130"/>
      <c r="K922" s="130"/>
    </row>
    <row r="923" spans="2:11">
      <c r="B923" s="129"/>
      <c r="C923" s="129"/>
      <c r="D923" s="129"/>
      <c r="E923" s="130"/>
      <c r="F923" s="130"/>
      <c r="G923" s="130"/>
      <c r="H923" s="130"/>
      <c r="I923" s="130"/>
      <c r="J923" s="130"/>
      <c r="K923" s="130"/>
    </row>
    <row r="924" spans="2:11">
      <c r="B924" s="129"/>
      <c r="C924" s="129"/>
      <c r="D924" s="129"/>
      <c r="E924" s="130"/>
      <c r="F924" s="130"/>
      <c r="G924" s="130"/>
      <c r="H924" s="130"/>
      <c r="I924" s="130"/>
      <c r="J924" s="130"/>
      <c r="K924" s="130"/>
    </row>
    <row r="925" spans="2:11">
      <c r="B925" s="129"/>
      <c r="C925" s="129"/>
      <c r="D925" s="129"/>
      <c r="E925" s="130"/>
      <c r="F925" s="130"/>
      <c r="G925" s="130"/>
      <c r="H925" s="130"/>
      <c r="I925" s="130"/>
      <c r="J925" s="130"/>
      <c r="K925" s="130"/>
    </row>
    <row r="926" spans="2:11">
      <c r="B926" s="129"/>
      <c r="C926" s="129"/>
      <c r="D926" s="129"/>
      <c r="E926" s="130"/>
      <c r="F926" s="130"/>
      <c r="G926" s="130"/>
      <c r="H926" s="130"/>
      <c r="I926" s="130"/>
      <c r="J926" s="130"/>
      <c r="K926" s="130"/>
    </row>
    <row r="927" spans="2:11">
      <c r="B927" s="129"/>
      <c r="C927" s="129"/>
      <c r="D927" s="129"/>
      <c r="E927" s="130"/>
      <c r="F927" s="130"/>
      <c r="G927" s="130"/>
      <c r="H927" s="130"/>
      <c r="I927" s="130"/>
      <c r="J927" s="130"/>
      <c r="K927" s="130"/>
    </row>
    <row r="928" spans="2:11">
      <c r="B928" s="129"/>
      <c r="C928" s="129"/>
      <c r="D928" s="129"/>
      <c r="E928" s="130"/>
      <c r="F928" s="130"/>
      <c r="G928" s="130"/>
      <c r="H928" s="130"/>
      <c r="I928" s="130"/>
      <c r="J928" s="130"/>
      <c r="K928" s="130"/>
    </row>
    <row r="929" spans="2:11">
      <c r="B929" s="129"/>
      <c r="C929" s="129"/>
      <c r="D929" s="129"/>
      <c r="E929" s="130"/>
      <c r="F929" s="130"/>
      <c r="G929" s="130"/>
      <c r="H929" s="130"/>
      <c r="I929" s="130"/>
      <c r="J929" s="130"/>
      <c r="K929" s="130"/>
    </row>
    <row r="930" spans="2:11">
      <c r="B930" s="129"/>
      <c r="C930" s="129"/>
      <c r="D930" s="129"/>
      <c r="E930" s="130"/>
      <c r="F930" s="130"/>
      <c r="G930" s="130"/>
      <c r="H930" s="130"/>
      <c r="I930" s="130"/>
      <c r="J930" s="130"/>
      <c r="K930" s="130"/>
    </row>
    <row r="931" spans="2:11">
      <c r="B931" s="129"/>
      <c r="C931" s="129"/>
      <c r="D931" s="129"/>
      <c r="E931" s="130"/>
      <c r="F931" s="130"/>
      <c r="G931" s="130"/>
      <c r="H931" s="130"/>
      <c r="I931" s="130"/>
      <c r="J931" s="130"/>
      <c r="K931" s="130"/>
    </row>
    <row r="932" spans="2:11">
      <c r="B932" s="129"/>
      <c r="C932" s="129"/>
      <c r="D932" s="129"/>
      <c r="E932" s="130"/>
      <c r="F932" s="130"/>
      <c r="G932" s="130"/>
      <c r="H932" s="130"/>
      <c r="I932" s="130"/>
      <c r="J932" s="130"/>
      <c r="K932" s="130"/>
    </row>
    <row r="933" spans="2:11">
      <c r="B933" s="129"/>
      <c r="C933" s="129"/>
      <c r="D933" s="129"/>
      <c r="E933" s="130"/>
      <c r="F933" s="130"/>
      <c r="G933" s="130"/>
      <c r="H933" s="130"/>
      <c r="I933" s="130"/>
      <c r="J933" s="130"/>
      <c r="K933" s="130"/>
    </row>
    <row r="934" spans="2:11">
      <c r="B934" s="129"/>
      <c r="C934" s="129"/>
      <c r="D934" s="129"/>
      <c r="E934" s="130"/>
      <c r="F934" s="130"/>
      <c r="G934" s="130"/>
      <c r="H934" s="130"/>
      <c r="I934" s="130"/>
      <c r="J934" s="130"/>
      <c r="K934" s="130"/>
    </row>
    <row r="935" spans="2:11">
      <c r="B935" s="129"/>
      <c r="C935" s="129"/>
      <c r="D935" s="129"/>
      <c r="E935" s="130"/>
      <c r="F935" s="130"/>
      <c r="G935" s="130"/>
      <c r="H935" s="130"/>
      <c r="I935" s="130"/>
      <c r="J935" s="130"/>
      <c r="K935" s="130"/>
    </row>
    <row r="936" spans="2:11">
      <c r="B936" s="129"/>
      <c r="C936" s="129"/>
      <c r="D936" s="129"/>
      <c r="E936" s="130"/>
      <c r="F936" s="130"/>
      <c r="G936" s="130"/>
      <c r="H936" s="130"/>
      <c r="I936" s="130"/>
      <c r="J936" s="130"/>
      <c r="K936" s="130"/>
    </row>
    <row r="937" spans="2:11">
      <c r="B937" s="129"/>
      <c r="C937" s="129"/>
      <c r="D937" s="129"/>
      <c r="E937" s="130"/>
      <c r="F937" s="130"/>
      <c r="G937" s="130"/>
      <c r="H937" s="130"/>
      <c r="I937" s="130"/>
      <c r="J937" s="130"/>
      <c r="K937" s="130"/>
    </row>
    <row r="938" spans="2:11">
      <c r="B938" s="129"/>
      <c r="C938" s="129"/>
      <c r="D938" s="129"/>
      <c r="E938" s="130"/>
      <c r="F938" s="130"/>
      <c r="G938" s="130"/>
      <c r="H938" s="130"/>
      <c r="I938" s="130"/>
      <c r="J938" s="130"/>
      <c r="K938" s="130"/>
    </row>
    <row r="939" spans="2:11">
      <c r="B939" s="129"/>
      <c r="C939" s="129"/>
      <c r="D939" s="129"/>
      <c r="E939" s="130"/>
      <c r="F939" s="130"/>
      <c r="G939" s="130"/>
      <c r="H939" s="130"/>
      <c r="I939" s="130"/>
      <c r="J939" s="130"/>
      <c r="K939" s="130"/>
    </row>
    <row r="940" spans="2:11">
      <c r="B940" s="129"/>
      <c r="C940" s="129"/>
      <c r="D940" s="129"/>
      <c r="E940" s="130"/>
      <c r="F940" s="130"/>
      <c r="G940" s="130"/>
      <c r="H940" s="130"/>
      <c r="I940" s="130"/>
      <c r="J940" s="130"/>
      <c r="K940" s="130"/>
    </row>
    <row r="941" spans="2:11">
      <c r="B941" s="129"/>
      <c r="C941" s="129"/>
      <c r="D941" s="129"/>
      <c r="E941" s="130"/>
      <c r="F941" s="130"/>
      <c r="G941" s="130"/>
      <c r="H941" s="130"/>
      <c r="I941" s="130"/>
      <c r="J941" s="130"/>
      <c r="K941" s="130"/>
    </row>
    <row r="942" spans="2:11">
      <c r="B942" s="129"/>
      <c r="C942" s="129"/>
      <c r="D942" s="129"/>
      <c r="E942" s="130"/>
      <c r="F942" s="130"/>
      <c r="G942" s="130"/>
      <c r="H942" s="130"/>
      <c r="I942" s="130"/>
      <c r="J942" s="130"/>
      <c r="K942" s="130"/>
    </row>
    <row r="943" spans="2:11">
      <c r="B943" s="129"/>
      <c r="C943" s="129"/>
      <c r="D943" s="129"/>
      <c r="E943" s="130"/>
      <c r="F943" s="130"/>
      <c r="G943" s="130"/>
      <c r="H943" s="130"/>
      <c r="I943" s="130"/>
      <c r="J943" s="130"/>
      <c r="K943" s="130"/>
    </row>
    <row r="944" spans="2:11">
      <c r="B944" s="129"/>
      <c r="C944" s="129"/>
      <c r="D944" s="129"/>
      <c r="E944" s="130"/>
      <c r="F944" s="130"/>
      <c r="G944" s="130"/>
      <c r="H944" s="130"/>
      <c r="I944" s="130"/>
      <c r="J944" s="130"/>
      <c r="K944" s="130"/>
    </row>
    <row r="945" spans="2:11">
      <c r="B945" s="129"/>
      <c r="C945" s="129"/>
      <c r="D945" s="129"/>
      <c r="E945" s="130"/>
      <c r="F945" s="130"/>
      <c r="G945" s="130"/>
      <c r="H945" s="130"/>
      <c r="I945" s="130"/>
      <c r="J945" s="130"/>
      <c r="K945" s="130"/>
    </row>
    <row r="946" spans="2:11">
      <c r="B946" s="129"/>
      <c r="C946" s="129"/>
      <c r="D946" s="129"/>
      <c r="E946" s="130"/>
      <c r="F946" s="130"/>
      <c r="G946" s="130"/>
      <c r="H946" s="130"/>
      <c r="I946" s="130"/>
      <c r="J946" s="130"/>
      <c r="K946" s="130"/>
    </row>
    <row r="947" spans="2:11">
      <c r="B947" s="129"/>
      <c r="C947" s="129"/>
      <c r="D947" s="129"/>
      <c r="E947" s="130"/>
      <c r="F947" s="130"/>
      <c r="G947" s="130"/>
      <c r="H947" s="130"/>
      <c r="I947" s="130"/>
      <c r="J947" s="130"/>
      <c r="K947" s="130"/>
    </row>
    <row r="948" spans="2:11">
      <c r="B948" s="129"/>
      <c r="C948" s="129"/>
      <c r="D948" s="129"/>
      <c r="E948" s="130"/>
      <c r="F948" s="130"/>
      <c r="G948" s="130"/>
      <c r="H948" s="130"/>
      <c r="I948" s="130"/>
      <c r="J948" s="130"/>
      <c r="K948" s="130"/>
    </row>
    <row r="949" spans="2:11">
      <c r="B949" s="129"/>
      <c r="C949" s="129"/>
      <c r="D949" s="129"/>
      <c r="E949" s="130"/>
      <c r="F949" s="130"/>
      <c r="G949" s="130"/>
      <c r="H949" s="130"/>
      <c r="I949" s="130"/>
      <c r="J949" s="130"/>
      <c r="K949" s="130"/>
    </row>
    <row r="950" spans="2:11">
      <c r="B950" s="129"/>
      <c r="C950" s="129"/>
      <c r="D950" s="129"/>
      <c r="E950" s="130"/>
      <c r="F950" s="130"/>
      <c r="G950" s="130"/>
      <c r="H950" s="130"/>
      <c r="I950" s="130"/>
      <c r="J950" s="130"/>
      <c r="K950" s="130"/>
    </row>
    <row r="951" spans="2:11">
      <c r="B951" s="129"/>
      <c r="C951" s="129"/>
      <c r="D951" s="129"/>
      <c r="E951" s="130"/>
      <c r="F951" s="130"/>
      <c r="G951" s="130"/>
      <c r="H951" s="130"/>
      <c r="I951" s="130"/>
      <c r="J951" s="130"/>
      <c r="K951" s="130"/>
    </row>
    <row r="952" spans="2:11">
      <c r="B952" s="129"/>
      <c r="C952" s="129"/>
      <c r="D952" s="129"/>
      <c r="E952" s="130"/>
      <c r="F952" s="130"/>
      <c r="G952" s="130"/>
      <c r="H952" s="130"/>
      <c r="I952" s="130"/>
      <c r="J952" s="130"/>
      <c r="K952" s="130"/>
    </row>
    <row r="953" spans="2:11">
      <c r="B953" s="129"/>
      <c r="C953" s="129"/>
      <c r="D953" s="129"/>
      <c r="E953" s="130"/>
      <c r="F953" s="130"/>
      <c r="G953" s="130"/>
      <c r="H953" s="130"/>
      <c r="I953" s="130"/>
      <c r="J953" s="130"/>
      <c r="K953" s="130"/>
    </row>
    <row r="954" spans="2:11">
      <c r="B954" s="129"/>
      <c r="C954" s="129"/>
      <c r="D954" s="129"/>
      <c r="E954" s="130"/>
      <c r="F954" s="130"/>
      <c r="G954" s="130"/>
      <c r="H954" s="130"/>
      <c r="I954" s="130"/>
      <c r="J954" s="130"/>
      <c r="K954" s="130"/>
    </row>
    <row r="955" spans="2:11">
      <c r="B955" s="129"/>
      <c r="C955" s="129"/>
      <c r="D955" s="129"/>
      <c r="E955" s="130"/>
      <c r="F955" s="130"/>
      <c r="G955" s="130"/>
      <c r="H955" s="130"/>
      <c r="I955" s="130"/>
      <c r="J955" s="130"/>
      <c r="K955" s="130"/>
    </row>
    <row r="956" spans="2:11">
      <c r="B956" s="129"/>
      <c r="C956" s="129"/>
      <c r="D956" s="129"/>
      <c r="E956" s="130"/>
      <c r="F956" s="130"/>
      <c r="G956" s="130"/>
      <c r="H956" s="130"/>
      <c r="I956" s="130"/>
      <c r="J956" s="130"/>
      <c r="K956" s="130"/>
    </row>
    <row r="957" spans="2:11">
      <c r="B957" s="129"/>
      <c r="C957" s="129"/>
      <c r="D957" s="129"/>
      <c r="E957" s="130"/>
      <c r="F957" s="130"/>
      <c r="G957" s="130"/>
      <c r="H957" s="130"/>
      <c r="I957" s="130"/>
      <c r="J957" s="130"/>
      <c r="K957" s="130"/>
    </row>
    <row r="958" spans="2:11">
      <c r="B958" s="129"/>
      <c r="C958" s="129"/>
      <c r="D958" s="129"/>
      <c r="E958" s="130"/>
      <c r="F958" s="130"/>
      <c r="G958" s="130"/>
      <c r="H958" s="130"/>
      <c r="I958" s="130"/>
      <c r="J958" s="130"/>
      <c r="K958" s="130"/>
    </row>
    <row r="959" spans="2:11">
      <c r="B959" s="129"/>
      <c r="C959" s="129"/>
      <c r="D959" s="129"/>
      <c r="E959" s="130"/>
      <c r="F959" s="130"/>
      <c r="G959" s="130"/>
      <c r="H959" s="130"/>
      <c r="I959" s="130"/>
      <c r="J959" s="130"/>
      <c r="K959" s="130"/>
    </row>
    <row r="960" spans="2:11">
      <c r="B960" s="129"/>
      <c r="C960" s="129"/>
      <c r="D960" s="129"/>
      <c r="E960" s="130"/>
      <c r="F960" s="130"/>
      <c r="G960" s="130"/>
      <c r="H960" s="130"/>
      <c r="I960" s="130"/>
      <c r="J960" s="130"/>
      <c r="K960" s="130"/>
    </row>
    <row r="961" spans="2:11">
      <c r="B961" s="129"/>
      <c r="C961" s="129"/>
      <c r="D961" s="129"/>
      <c r="E961" s="130"/>
      <c r="F961" s="130"/>
      <c r="G961" s="130"/>
      <c r="H961" s="130"/>
      <c r="I961" s="130"/>
      <c r="J961" s="130"/>
      <c r="K961" s="130"/>
    </row>
    <row r="962" spans="2:11">
      <c r="B962" s="129"/>
      <c r="C962" s="129"/>
      <c r="D962" s="129"/>
      <c r="E962" s="130"/>
      <c r="F962" s="130"/>
      <c r="G962" s="130"/>
      <c r="H962" s="130"/>
      <c r="I962" s="130"/>
      <c r="J962" s="130"/>
      <c r="K962" s="130"/>
    </row>
    <row r="963" spans="2:11">
      <c r="B963" s="129"/>
      <c r="C963" s="129"/>
      <c r="D963" s="129"/>
      <c r="E963" s="130"/>
      <c r="F963" s="130"/>
      <c r="G963" s="130"/>
      <c r="H963" s="130"/>
      <c r="I963" s="130"/>
      <c r="J963" s="130"/>
      <c r="K963" s="130"/>
    </row>
    <row r="964" spans="2:11">
      <c r="B964" s="129"/>
      <c r="C964" s="129"/>
      <c r="D964" s="129"/>
      <c r="E964" s="130"/>
      <c r="F964" s="130"/>
      <c r="G964" s="130"/>
      <c r="H964" s="130"/>
      <c r="I964" s="130"/>
      <c r="J964" s="130"/>
      <c r="K964" s="130"/>
    </row>
    <row r="965" spans="2:11">
      <c r="B965" s="129"/>
      <c r="C965" s="129"/>
      <c r="D965" s="129"/>
      <c r="E965" s="130"/>
      <c r="F965" s="130"/>
      <c r="G965" s="130"/>
      <c r="H965" s="130"/>
      <c r="I965" s="130"/>
      <c r="J965" s="130"/>
      <c r="K965" s="130"/>
    </row>
    <row r="966" spans="2:11">
      <c r="B966" s="129"/>
      <c r="C966" s="129"/>
      <c r="D966" s="129"/>
      <c r="E966" s="130"/>
      <c r="F966" s="130"/>
      <c r="G966" s="130"/>
      <c r="H966" s="130"/>
      <c r="I966" s="130"/>
      <c r="J966" s="130"/>
      <c r="K966" s="130"/>
    </row>
    <row r="967" spans="2:11">
      <c r="B967" s="129"/>
      <c r="C967" s="129"/>
      <c r="D967" s="129"/>
      <c r="E967" s="130"/>
      <c r="F967" s="130"/>
      <c r="G967" s="130"/>
      <c r="H967" s="130"/>
      <c r="I967" s="130"/>
      <c r="J967" s="130"/>
      <c r="K967" s="130"/>
    </row>
    <row r="968" spans="2:11">
      <c r="B968" s="129"/>
      <c r="C968" s="129"/>
      <c r="D968" s="129"/>
      <c r="E968" s="130"/>
      <c r="F968" s="130"/>
      <c r="G968" s="130"/>
      <c r="H968" s="130"/>
      <c r="I968" s="130"/>
      <c r="J968" s="130"/>
      <c r="K968" s="130"/>
    </row>
    <row r="969" spans="2:11">
      <c r="B969" s="129"/>
      <c r="C969" s="129"/>
      <c r="D969" s="129"/>
      <c r="E969" s="130"/>
      <c r="F969" s="130"/>
      <c r="G969" s="130"/>
      <c r="H969" s="130"/>
      <c r="I969" s="130"/>
      <c r="J969" s="130"/>
      <c r="K969" s="130"/>
    </row>
    <row r="970" spans="2:11">
      <c r="B970" s="129"/>
      <c r="C970" s="129"/>
      <c r="D970" s="129"/>
      <c r="E970" s="130"/>
      <c r="F970" s="130"/>
      <c r="G970" s="130"/>
      <c r="H970" s="130"/>
      <c r="I970" s="130"/>
      <c r="J970" s="130"/>
      <c r="K970" s="130"/>
    </row>
    <row r="971" spans="2:11">
      <c r="B971" s="129"/>
      <c r="C971" s="129"/>
      <c r="D971" s="129"/>
      <c r="E971" s="130"/>
      <c r="F971" s="130"/>
      <c r="G971" s="130"/>
      <c r="H971" s="130"/>
      <c r="I971" s="130"/>
      <c r="J971" s="130"/>
      <c r="K971" s="130"/>
    </row>
    <row r="972" spans="2:11">
      <c r="B972" s="129"/>
      <c r="C972" s="129"/>
      <c r="D972" s="129"/>
      <c r="E972" s="130"/>
      <c r="F972" s="130"/>
      <c r="G972" s="130"/>
      <c r="H972" s="130"/>
      <c r="I972" s="130"/>
      <c r="J972" s="130"/>
      <c r="K972" s="130"/>
    </row>
    <row r="973" spans="2:11">
      <c r="B973" s="129"/>
      <c r="C973" s="129"/>
      <c r="D973" s="129"/>
      <c r="E973" s="130"/>
      <c r="F973" s="130"/>
      <c r="G973" s="130"/>
      <c r="H973" s="130"/>
      <c r="I973" s="130"/>
      <c r="J973" s="130"/>
      <c r="K973" s="130"/>
    </row>
    <row r="974" spans="2:11">
      <c r="B974" s="129"/>
      <c r="C974" s="129"/>
      <c r="D974" s="129"/>
      <c r="E974" s="130"/>
      <c r="F974" s="130"/>
      <c r="G974" s="130"/>
      <c r="H974" s="130"/>
      <c r="I974" s="130"/>
      <c r="J974" s="130"/>
      <c r="K974" s="130"/>
    </row>
    <row r="975" spans="2:11">
      <c r="B975" s="129"/>
      <c r="C975" s="129"/>
      <c r="D975" s="129"/>
      <c r="E975" s="130"/>
      <c r="F975" s="130"/>
      <c r="G975" s="130"/>
      <c r="H975" s="130"/>
      <c r="I975" s="130"/>
      <c r="J975" s="130"/>
      <c r="K975" s="130"/>
    </row>
    <row r="976" spans="2:11">
      <c r="B976" s="129"/>
      <c r="C976" s="129"/>
      <c r="D976" s="129"/>
      <c r="E976" s="130"/>
      <c r="F976" s="130"/>
      <c r="G976" s="130"/>
      <c r="H976" s="130"/>
      <c r="I976" s="130"/>
      <c r="J976" s="130"/>
      <c r="K976" s="130"/>
    </row>
    <row r="977" spans="2:11">
      <c r="B977" s="129"/>
      <c r="C977" s="129"/>
      <c r="D977" s="129"/>
      <c r="E977" s="130"/>
      <c r="F977" s="130"/>
      <c r="G977" s="130"/>
      <c r="H977" s="130"/>
      <c r="I977" s="130"/>
      <c r="J977" s="130"/>
      <c r="K977" s="130"/>
    </row>
    <row r="978" spans="2:11">
      <c r="B978" s="129"/>
      <c r="C978" s="129"/>
      <c r="D978" s="129"/>
      <c r="E978" s="130"/>
      <c r="F978" s="130"/>
      <c r="G978" s="130"/>
      <c r="H978" s="130"/>
      <c r="I978" s="130"/>
      <c r="J978" s="130"/>
      <c r="K978" s="130"/>
    </row>
    <row r="979" spans="2:11">
      <c r="B979" s="129"/>
      <c r="C979" s="129"/>
      <c r="D979" s="129"/>
      <c r="E979" s="130"/>
      <c r="F979" s="130"/>
      <c r="G979" s="130"/>
      <c r="H979" s="130"/>
      <c r="I979" s="130"/>
      <c r="J979" s="130"/>
      <c r="K979" s="130"/>
    </row>
    <row r="980" spans="2:11">
      <c r="B980" s="129"/>
      <c r="C980" s="129"/>
      <c r="D980" s="129"/>
      <c r="E980" s="130"/>
      <c r="F980" s="130"/>
      <c r="G980" s="130"/>
      <c r="H980" s="130"/>
      <c r="I980" s="130"/>
      <c r="J980" s="130"/>
      <c r="K980" s="130"/>
    </row>
    <row r="981" spans="2:11">
      <c r="B981" s="129"/>
      <c r="C981" s="129"/>
      <c r="D981" s="129"/>
      <c r="E981" s="130"/>
      <c r="F981" s="130"/>
      <c r="G981" s="130"/>
      <c r="H981" s="130"/>
      <c r="I981" s="130"/>
      <c r="J981" s="130"/>
      <c r="K981" s="130"/>
    </row>
    <row r="982" spans="2:11">
      <c r="B982" s="129"/>
      <c r="C982" s="129"/>
      <c r="D982" s="129"/>
      <c r="E982" s="130"/>
      <c r="F982" s="130"/>
      <c r="G982" s="130"/>
      <c r="H982" s="130"/>
      <c r="I982" s="130"/>
      <c r="J982" s="130"/>
      <c r="K982" s="130"/>
    </row>
    <row r="983" spans="2:11">
      <c r="B983" s="129"/>
      <c r="C983" s="129"/>
      <c r="D983" s="129"/>
      <c r="E983" s="130"/>
      <c r="F983" s="130"/>
      <c r="G983" s="130"/>
      <c r="H983" s="130"/>
      <c r="I983" s="130"/>
      <c r="J983" s="130"/>
      <c r="K983" s="130"/>
    </row>
    <row r="984" spans="2:11">
      <c r="B984" s="129"/>
      <c r="C984" s="129"/>
      <c r="D984" s="129"/>
      <c r="E984" s="130"/>
      <c r="F984" s="130"/>
      <c r="G984" s="130"/>
      <c r="H984" s="130"/>
      <c r="I984" s="130"/>
      <c r="J984" s="130"/>
      <c r="K984" s="130"/>
    </row>
    <row r="985" spans="2:11">
      <c r="B985" s="129"/>
      <c r="C985" s="129"/>
      <c r="D985" s="129"/>
      <c r="E985" s="130"/>
      <c r="F985" s="130"/>
      <c r="G985" s="130"/>
      <c r="H985" s="130"/>
      <c r="I985" s="130"/>
      <c r="J985" s="130"/>
      <c r="K985" s="130"/>
    </row>
    <row r="986" spans="2:11">
      <c r="B986" s="129"/>
      <c r="C986" s="129"/>
      <c r="D986" s="129"/>
      <c r="E986" s="130"/>
      <c r="F986" s="130"/>
      <c r="G986" s="130"/>
      <c r="H986" s="130"/>
      <c r="I986" s="130"/>
      <c r="J986" s="130"/>
      <c r="K986" s="130"/>
    </row>
    <row r="987" spans="2:11">
      <c r="B987" s="129"/>
      <c r="C987" s="129"/>
      <c r="D987" s="129"/>
      <c r="E987" s="130"/>
      <c r="F987" s="130"/>
      <c r="G987" s="130"/>
      <c r="H987" s="130"/>
      <c r="I987" s="130"/>
      <c r="J987" s="130"/>
      <c r="K987" s="130"/>
    </row>
    <row r="988" spans="2:11">
      <c r="B988" s="129"/>
      <c r="C988" s="129"/>
      <c r="D988" s="129"/>
      <c r="E988" s="130"/>
      <c r="F988" s="130"/>
      <c r="G988" s="130"/>
      <c r="H988" s="130"/>
      <c r="I988" s="130"/>
      <c r="J988" s="130"/>
      <c r="K988" s="130"/>
    </row>
    <row r="989" spans="2:11">
      <c r="B989" s="129"/>
      <c r="C989" s="129"/>
      <c r="D989" s="129"/>
      <c r="E989" s="130"/>
      <c r="F989" s="130"/>
      <c r="G989" s="130"/>
      <c r="H989" s="130"/>
      <c r="I989" s="130"/>
      <c r="J989" s="130"/>
      <c r="K989" s="130"/>
    </row>
    <row r="990" spans="2:11">
      <c r="B990" s="129"/>
      <c r="C990" s="129"/>
      <c r="D990" s="129"/>
      <c r="E990" s="130"/>
      <c r="F990" s="130"/>
      <c r="G990" s="130"/>
      <c r="H990" s="130"/>
      <c r="I990" s="130"/>
      <c r="J990" s="130"/>
      <c r="K990" s="130"/>
    </row>
    <row r="991" spans="2:11">
      <c r="B991" s="129"/>
      <c r="C991" s="129"/>
      <c r="D991" s="129"/>
      <c r="E991" s="130"/>
      <c r="F991" s="130"/>
      <c r="G991" s="130"/>
      <c r="H991" s="130"/>
      <c r="I991" s="130"/>
      <c r="J991" s="130"/>
      <c r="K991" s="130"/>
    </row>
    <row r="992" spans="2:11">
      <c r="B992" s="129"/>
      <c r="C992" s="129"/>
      <c r="D992" s="129"/>
      <c r="E992" s="130"/>
      <c r="F992" s="130"/>
      <c r="G992" s="130"/>
      <c r="H992" s="130"/>
      <c r="I992" s="130"/>
      <c r="J992" s="130"/>
      <c r="K992" s="130"/>
    </row>
    <row r="993" spans="2:11">
      <c r="B993" s="129"/>
      <c r="C993" s="129"/>
      <c r="D993" s="129"/>
      <c r="E993" s="130"/>
      <c r="F993" s="130"/>
      <c r="G993" s="130"/>
      <c r="H993" s="130"/>
      <c r="I993" s="130"/>
      <c r="J993" s="130"/>
      <c r="K993" s="130"/>
    </row>
    <row r="994" spans="2:11">
      <c r="B994" s="129"/>
      <c r="C994" s="129"/>
      <c r="D994" s="129"/>
      <c r="E994" s="130"/>
      <c r="F994" s="130"/>
      <c r="G994" s="130"/>
      <c r="H994" s="130"/>
      <c r="I994" s="130"/>
      <c r="J994" s="130"/>
      <c r="K994" s="130"/>
    </row>
    <row r="995" spans="2:11">
      <c r="B995" s="129"/>
      <c r="C995" s="129"/>
      <c r="D995" s="129"/>
      <c r="E995" s="130"/>
      <c r="F995" s="130"/>
      <c r="G995" s="130"/>
      <c r="H995" s="130"/>
      <c r="I995" s="130"/>
      <c r="J995" s="130"/>
      <c r="K995" s="130"/>
    </row>
    <row r="996" spans="2:11">
      <c r="B996" s="129"/>
      <c r="C996" s="129"/>
      <c r="D996" s="129"/>
      <c r="E996" s="130"/>
      <c r="F996" s="130"/>
      <c r="G996" s="130"/>
      <c r="H996" s="130"/>
      <c r="I996" s="130"/>
      <c r="J996" s="130"/>
      <c r="K996" s="130"/>
    </row>
    <row r="997" spans="2:11">
      <c r="B997" s="129"/>
      <c r="C997" s="129"/>
      <c r="D997" s="129"/>
      <c r="E997" s="130"/>
      <c r="F997" s="130"/>
      <c r="G997" s="130"/>
      <c r="H997" s="130"/>
      <c r="I997" s="130"/>
      <c r="J997" s="130"/>
      <c r="K997" s="130"/>
    </row>
    <row r="998" spans="2:11">
      <c r="B998" s="129"/>
      <c r="C998" s="129"/>
      <c r="D998" s="129"/>
      <c r="E998" s="130"/>
      <c r="F998" s="130"/>
      <c r="G998" s="130"/>
      <c r="H998" s="130"/>
      <c r="I998" s="130"/>
      <c r="J998" s="130"/>
      <c r="K998" s="130"/>
    </row>
    <row r="999" spans="2:11">
      <c r="B999" s="129"/>
      <c r="C999" s="129"/>
      <c r="D999" s="129"/>
      <c r="E999" s="130"/>
      <c r="F999" s="130"/>
      <c r="G999" s="130"/>
      <c r="H999" s="130"/>
      <c r="I999" s="130"/>
      <c r="J999" s="130"/>
      <c r="K999" s="130"/>
    </row>
    <row r="1000" spans="2:11">
      <c r="B1000" s="129"/>
      <c r="C1000" s="129"/>
      <c r="D1000" s="129"/>
      <c r="E1000" s="130"/>
      <c r="F1000" s="130"/>
      <c r="G1000" s="130"/>
      <c r="H1000" s="130"/>
      <c r="I1000" s="130"/>
      <c r="J1000" s="130"/>
      <c r="K1000" s="130"/>
    </row>
    <row r="1001" spans="2:11">
      <c r="B1001" s="129"/>
      <c r="C1001" s="129"/>
      <c r="D1001" s="129"/>
      <c r="E1001" s="130"/>
      <c r="F1001" s="130"/>
      <c r="G1001" s="130"/>
      <c r="H1001" s="130"/>
      <c r="I1001" s="130"/>
      <c r="J1001" s="130"/>
      <c r="K1001" s="130"/>
    </row>
    <row r="1002" spans="2:11">
      <c r="B1002" s="129"/>
      <c r="C1002" s="129"/>
      <c r="D1002" s="129"/>
      <c r="E1002" s="130"/>
      <c r="F1002" s="130"/>
      <c r="G1002" s="130"/>
      <c r="H1002" s="130"/>
      <c r="I1002" s="130"/>
      <c r="J1002" s="130"/>
      <c r="K1002" s="130"/>
    </row>
    <row r="1003" spans="2:11">
      <c r="B1003" s="129"/>
      <c r="C1003" s="129"/>
      <c r="D1003" s="129"/>
      <c r="E1003" s="130"/>
      <c r="F1003" s="130"/>
      <c r="G1003" s="130"/>
      <c r="H1003" s="130"/>
      <c r="I1003" s="130"/>
      <c r="J1003" s="130"/>
      <c r="K1003" s="130"/>
    </row>
    <row r="1004" spans="2:11">
      <c r="B1004" s="129"/>
      <c r="C1004" s="129"/>
      <c r="D1004" s="129"/>
      <c r="E1004" s="130"/>
      <c r="F1004" s="130"/>
      <c r="G1004" s="130"/>
      <c r="H1004" s="130"/>
      <c r="I1004" s="130"/>
      <c r="J1004" s="130"/>
      <c r="K1004" s="130"/>
    </row>
    <row r="1005" spans="2:11">
      <c r="B1005" s="129"/>
      <c r="C1005" s="129"/>
      <c r="D1005" s="129"/>
      <c r="E1005" s="130"/>
      <c r="F1005" s="130"/>
      <c r="G1005" s="130"/>
      <c r="H1005" s="130"/>
      <c r="I1005" s="130"/>
      <c r="J1005" s="130"/>
      <c r="K1005" s="130"/>
    </row>
    <row r="1006" spans="2:11">
      <c r="B1006" s="129"/>
      <c r="C1006" s="129"/>
      <c r="D1006" s="129"/>
      <c r="E1006" s="130"/>
      <c r="F1006" s="130"/>
      <c r="G1006" s="130"/>
      <c r="H1006" s="130"/>
      <c r="I1006" s="130"/>
      <c r="J1006" s="130"/>
      <c r="K1006" s="130"/>
    </row>
    <row r="1007" spans="2:11">
      <c r="B1007" s="129"/>
      <c r="C1007" s="129"/>
      <c r="D1007" s="129"/>
      <c r="E1007" s="130"/>
      <c r="F1007" s="130"/>
      <c r="G1007" s="130"/>
      <c r="H1007" s="130"/>
      <c r="I1007" s="130"/>
      <c r="J1007" s="130"/>
      <c r="K1007" s="130"/>
    </row>
    <row r="1008" spans="2:11">
      <c r="B1008" s="129"/>
      <c r="C1008" s="129"/>
      <c r="D1008" s="129"/>
      <c r="E1008" s="130"/>
      <c r="F1008" s="130"/>
      <c r="G1008" s="130"/>
      <c r="H1008" s="130"/>
      <c r="I1008" s="130"/>
      <c r="J1008" s="130"/>
      <c r="K1008" s="130"/>
    </row>
    <row r="1009" spans="2:11">
      <c r="B1009" s="129"/>
      <c r="C1009" s="129"/>
      <c r="D1009" s="129"/>
      <c r="E1009" s="130"/>
      <c r="F1009" s="130"/>
      <c r="G1009" s="130"/>
      <c r="H1009" s="130"/>
      <c r="I1009" s="130"/>
      <c r="J1009" s="130"/>
      <c r="K1009" s="130"/>
    </row>
    <row r="1010" spans="2:11">
      <c r="B1010" s="129"/>
      <c r="C1010" s="129"/>
      <c r="D1010" s="129"/>
      <c r="E1010" s="130"/>
      <c r="F1010" s="130"/>
      <c r="G1010" s="130"/>
      <c r="H1010" s="130"/>
      <c r="I1010" s="130"/>
      <c r="J1010" s="130"/>
      <c r="K1010" s="130"/>
    </row>
    <row r="1011" spans="2:11">
      <c r="B1011" s="129"/>
      <c r="C1011" s="129"/>
      <c r="D1011" s="129"/>
      <c r="E1011" s="130"/>
      <c r="F1011" s="130"/>
      <c r="G1011" s="130"/>
      <c r="H1011" s="130"/>
      <c r="I1011" s="130"/>
      <c r="J1011" s="130"/>
      <c r="K1011" s="130"/>
    </row>
    <row r="1012" spans="2:11">
      <c r="B1012" s="129"/>
      <c r="C1012" s="129"/>
      <c r="D1012" s="129"/>
      <c r="E1012" s="130"/>
      <c r="F1012" s="130"/>
      <c r="G1012" s="130"/>
      <c r="H1012" s="130"/>
      <c r="I1012" s="130"/>
      <c r="J1012" s="130"/>
      <c r="K1012" s="130"/>
    </row>
    <row r="1013" spans="2:11">
      <c r="B1013" s="129"/>
      <c r="C1013" s="129"/>
      <c r="D1013" s="129"/>
      <c r="E1013" s="130"/>
      <c r="F1013" s="130"/>
      <c r="G1013" s="130"/>
      <c r="H1013" s="130"/>
      <c r="I1013" s="130"/>
      <c r="J1013" s="130"/>
      <c r="K1013" s="130"/>
    </row>
    <row r="1014" spans="2:11">
      <c r="B1014" s="129"/>
      <c r="C1014" s="129"/>
      <c r="D1014" s="129"/>
      <c r="E1014" s="130"/>
      <c r="F1014" s="130"/>
      <c r="G1014" s="130"/>
      <c r="H1014" s="130"/>
      <c r="I1014" s="130"/>
      <c r="J1014" s="130"/>
      <c r="K1014" s="130"/>
    </row>
    <row r="1015" spans="2:11">
      <c r="B1015" s="129"/>
      <c r="C1015" s="129"/>
      <c r="D1015" s="129"/>
      <c r="E1015" s="130"/>
      <c r="F1015" s="130"/>
      <c r="G1015" s="130"/>
      <c r="H1015" s="130"/>
      <c r="I1015" s="130"/>
      <c r="J1015" s="130"/>
      <c r="K1015" s="130"/>
    </row>
    <row r="1016" spans="2:11">
      <c r="B1016" s="129"/>
      <c r="C1016" s="129"/>
      <c r="D1016" s="129"/>
      <c r="E1016" s="130"/>
      <c r="F1016" s="130"/>
      <c r="G1016" s="130"/>
      <c r="H1016" s="130"/>
      <c r="I1016" s="130"/>
      <c r="J1016" s="130"/>
      <c r="K1016" s="130"/>
    </row>
    <row r="1017" spans="2:11">
      <c r="B1017" s="129"/>
      <c r="C1017" s="129"/>
      <c r="D1017" s="129"/>
      <c r="E1017" s="130"/>
      <c r="F1017" s="130"/>
      <c r="G1017" s="130"/>
      <c r="H1017" s="130"/>
      <c r="I1017" s="130"/>
      <c r="J1017" s="130"/>
      <c r="K1017" s="130"/>
    </row>
    <row r="1018" spans="2:11">
      <c r="B1018" s="129"/>
      <c r="C1018" s="129"/>
      <c r="D1018" s="129"/>
      <c r="E1018" s="130"/>
      <c r="F1018" s="130"/>
      <c r="G1018" s="130"/>
      <c r="H1018" s="130"/>
      <c r="I1018" s="130"/>
      <c r="J1018" s="130"/>
      <c r="K1018" s="130"/>
    </row>
    <row r="1019" spans="2:11">
      <c r="B1019" s="129"/>
      <c r="C1019" s="129"/>
      <c r="D1019" s="129"/>
      <c r="E1019" s="130"/>
      <c r="F1019" s="130"/>
      <c r="G1019" s="130"/>
      <c r="H1019" s="130"/>
      <c r="I1019" s="130"/>
      <c r="J1019" s="130"/>
      <c r="K1019" s="130"/>
    </row>
    <row r="1020" spans="2:11">
      <c r="B1020" s="129"/>
      <c r="C1020" s="129"/>
      <c r="D1020" s="129"/>
      <c r="E1020" s="130"/>
      <c r="F1020" s="130"/>
      <c r="G1020" s="130"/>
      <c r="H1020" s="130"/>
      <c r="I1020" s="130"/>
      <c r="J1020" s="130"/>
      <c r="K1020" s="130"/>
    </row>
    <row r="1021" spans="2:11">
      <c r="B1021" s="129"/>
      <c r="C1021" s="129"/>
      <c r="D1021" s="129"/>
      <c r="E1021" s="130"/>
      <c r="F1021" s="130"/>
      <c r="G1021" s="130"/>
      <c r="H1021" s="130"/>
      <c r="I1021" s="130"/>
      <c r="J1021" s="130"/>
      <c r="K1021" s="130"/>
    </row>
    <row r="1022" spans="2:11">
      <c r="B1022" s="129"/>
      <c r="C1022" s="129"/>
      <c r="D1022" s="129"/>
      <c r="E1022" s="130"/>
      <c r="F1022" s="130"/>
      <c r="G1022" s="130"/>
      <c r="H1022" s="130"/>
      <c r="I1022" s="130"/>
      <c r="J1022" s="130"/>
      <c r="K1022" s="130"/>
    </row>
    <row r="1023" spans="2:11">
      <c r="B1023" s="129"/>
      <c r="C1023" s="129"/>
      <c r="D1023" s="129"/>
      <c r="E1023" s="130"/>
      <c r="F1023" s="130"/>
      <c r="G1023" s="130"/>
      <c r="H1023" s="130"/>
      <c r="I1023" s="130"/>
      <c r="J1023" s="130"/>
      <c r="K1023" s="130"/>
    </row>
    <row r="1024" spans="2:11">
      <c r="B1024" s="129"/>
      <c r="C1024" s="129"/>
      <c r="D1024" s="129"/>
      <c r="E1024" s="130"/>
      <c r="F1024" s="130"/>
      <c r="G1024" s="130"/>
      <c r="H1024" s="130"/>
      <c r="I1024" s="130"/>
      <c r="J1024" s="130"/>
      <c r="K1024" s="130"/>
    </row>
    <row r="1025" spans="2:11">
      <c r="B1025" s="129"/>
      <c r="C1025" s="129"/>
      <c r="D1025" s="129"/>
      <c r="E1025" s="130"/>
      <c r="F1025" s="130"/>
      <c r="G1025" s="130"/>
      <c r="H1025" s="130"/>
      <c r="I1025" s="130"/>
      <c r="J1025" s="130"/>
      <c r="K1025" s="130"/>
    </row>
    <row r="1026" spans="2:11">
      <c r="B1026" s="129"/>
      <c r="C1026" s="129"/>
      <c r="D1026" s="129"/>
      <c r="E1026" s="130"/>
      <c r="F1026" s="130"/>
      <c r="G1026" s="130"/>
      <c r="H1026" s="130"/>
      <c r="I1026" s="130"/>
      <c r="J1026" s="130"/>
      <c r="K1026" s="130"/>
    </row>
    <row r="1027" spans="2:11">
      <c r="B1027" s="129"/>
      <c r="C1027" s="129"/>
      <c r="D1027" s="129"/>
      <c r="E1027" s="130"/>
      <c r="F1027" s="130"/>
      <c r="G1027" s="130"/>
      <c r="H1027" s="130"/>
      <c r="I1027" s="130"/>
      <c r="J1027" s="130"/>
      <c r="K1027" s="130"/>
    </row>
    <row r="1028" spans="2:11">
      <c r="B1028" s="129"/>
      <c r="C1028" s="129"/>
      <c r="D1028" s="129"/>
      <c r="E1028" s="130"/>
      <c r="F1028" s="130"/>
      <c r="G1028" s="130"/>
      <c r="H1028" s="130"/>
      <c r="I1028" s="130"/>
      <c r="J1028" s="130"/>
      <c r="K1028" s="130"/>
    </row>
    <row r="1029" spans="2:11">
      <c r="B1029" s="129"/>
      <c r="C1029" s="129"/>
      <c r="D1029" s="129"/>
      <c r="E1029" s="130"/>
      <c r="F1029" s="130"/>
      <c r="G1029" s="130"/>
      <c r="H1029" s="130"/>
      <c r="I1029" s="130"/>
      <c r="J1029" s="130"/>
      <c r="K1029" s="130"/>
    </row>
    <row r="1030" spans="2:11">
      <c r="B1030" s="129"/>
      <c r="C1030" s="129"/>
      <c r="D1030" s="129"/>
      <c r="E1030" s="130"/>
      <c r="F1030" s="130"/>
      <c r="G1030" s="130"/>
      <c r="H1030" s="130"/>
      <c r="I1030" s="130"/>
      <c r="J1030" s="130"/>
      <c r="K1030" s="130"/>
    </row>
    <row r="1031" spans="2:11">
      <c r="B1031" s="129"/>
      <c r="C1031" s="129"/>
      <c r="D1031" s="129"/>
      <c r="E1031" s="130"/>
      <c r="F1031" s="130"/>
      <c r="G1031" s="130"/>
      <c r="H1031" s="130"/>
      <c r="I1031" s="130"/>
      <c r="J1031" s="130"/>
      <c r="K1031" s="130"/>
    </row>
    <row r="1032" spans="2:11">
      <c r="B1032" s="129"/>
      <c r="C1032" s="129"/>
      <c r="D1032" s="129"/>
      <c r="E1032" s="130"/>
      <c r="F1032" s="130"/>
      <c r="G1032" s="130"/>
      <c r="H1032" s="130"/>
      <c r="I1032" s="130"/>
      <c r="J1032" s="130"/>
      <c r="K1032" s="130"/>
    </row>
    <row r="1033" spans="2:11">
      <c r="B1033" s="129"/>
      <c r="C1033" s="129"/>
      <c r="D1033" s="129"/>
      <c r="E1033" s="130"/>
      <c r="F1033" s="130"/>
      <c r="G1033" s="130"/>
      <c r="H1033" s="130"/>
      <c r="I1033" s="130"/>
      <c r="J1033" s="130"/>
      <c r="K1033" s="130"/>
    </row>
    <row r="1034" spans="2:11">
      <c r="B1034" s="129"/>
      <c r="C1034" s="129"/>
      <c r="D1034" s="129"/>
      <c r="E1034" s="130"/>
      <c r="F1034" s="130"/>
      <c r="G1034" s="130"/>
      <c r="H1034" s="130"/>
      <c r="I1034" s="130"/>
      <c r="J1034" s="130"/>
      <c r="K1034" s="130"/>
    </row>
    <row r="1035" spans="2:11">
      <c r="B1035" s="129"/>
      <c r="C1035" s="129"/>
      <c r="D1035" s="129"/>
      <c r="E1035" s="130"/>
      <c r="F1035" s="130"/>
      <c r="G1035" s="130"/>
      <c r="H1035" s="130"/>
      <c r="I1035" s="130"/>
      <c r="J1035" s="130"/>
      <c r="K1035" s="130"/>
    </row>
    <row r="1036" spans="2:11">
      <c r="B1036" s="129"/>
      <c r="C1036" s="129"/>
      <c r="D1036" s="129"/>
      <c r="E1036" s="130"/>
      <c r="F1036" s="130"/>
      <c r="G1036" s="130"/>
      <c r="H1036" s="130"/>
      <c r="I1036" s="130"/>
      <c r="J1036" s="130"/>
      <c r="K1036" s="130"/>
    </row>
    <row r="1037" spans="2:11">
      <c r="B1037" s="129"/>
      <c r="C1037" s="129"/>
      <c r="D1037" s="129"/>
      <c r="E1037" s="130"/>
      <c r="F1037" s="130"/>
      <c r="G1037" s="130"/>
      <c r="H1037" s="130"/>
      <c r="I1037" s="130"/>
      <c r="J1037" s="130"/>
      <c r="K1037" s="130"/>
    </row>
    <row r="1038" spans="2:11">
      <c r="B1038" s="129"/>
      <c r="C1038" s="129"/>
      <c r="D1038" s="129"/>
      <c r="E1038" s="130"/>
      <c r="F1038" s="130"/>
      <c r="G1038" s="130"/>
      <c r="H1038" s="130"/>
      <c r="I1038" s="130"/>
      <c r="J1038" s="130"/>
      <c r="K1038" s="130"/>
    </row>
    <row r="1039" spans="2:11">
      <c r="B1039" s="129"/>
      <c r="C1039" s="129"/>
      <c r="D1039" s="129"/>
      <c r="E1039" s="130"/>
      <c r="F1039" s="130"/>
      <c r="G1039" s="130"/>
      <c r="H1039" s="130"/>
      <c r="I1039" s="130"/>
      <c r="J1039" s="130"/>
      <c r="K1039" s="130"/>
    </row>
    <row r="1040" spans="2:11">
      <c r="B1040" s="129"/>
      <c r="C1040" s="129"/>
      <c r="D1040" s="129"/>
      <c r="E1040" s="130"/>
      <c r="F1040" s="130"/>
      <c r="G1040" s="130"/>
      <c r="H1040" s="130"/>
      <c r="I1040" s="130"/>
      <c r="J1040" s="130"/>
      <c r="K1040" s="130"/>
    </row>
    <row r="1041" spans="2:11">
      <c r="B1041" s="129"/>
      <c r="C1041" s="129"/>
      <c r="D1041" s="129"/>
      <c r="E1041" s="130"/>
      <c r="F1041" s="130"/>
      <c r="G1041" s="130"/>
      <c r="H1041" s="130"/>
      <c r="I1041" s="130"/>
      <c r="J1041" s="130"/>
      <c r="K1041" s="130"/>
    </row>
    <row r="1042" spans="2:11">
      <c r="B1042" s="129"/>
      <c r="C1042" s="129"/>
      <c r="D1042" s="129"/>
      <c r="E1042" s="130"/>
      <c r="F1042" s="130"/>
      <c r="G1042" s="130"/>
      <c r="H1042" s="130"/>
      <c r="I1042" s="130"/>
      <c r="J1042" s="130"/>
      <c r="K1042" s="130"/>
    </row>
    <row r="1043" spans="2:11">
      <c r="B1043" s="129"/>
      <c r="C1043" s="129"/>
      <c r="D1043" s="129"/>
      <c r="E1043" s="130"/>
      <c r="F1043" s="130"/>
      <c r="G1043" s="130"/>
      <c r="H1043" s="130"/>
      <c r="I1043" s="130"/>
      <c r="J1043" s="130"/>
      <c r="K1043" s="130"/>
    </row>
    <row r="1044" spans="2:11">
      <c r="B1044" s="129"/>
      <c r="C1044" s="129"/>
      <c r="D1044" s="129"/>
      <c r="E1044" s="130"/>
      <c r="F1044" s="130"/>
      <c r="G1044" s="130"/>
      <c r="H1044" s="130"/>
      <c r="I1044" s="130"/>
      <c r="J1044" s="130"/>
      <c r="K1044" s="130"/>
    </row>
    <row r="1045" spans="2:11">
      <c r="B1045" s="129"/>
      <c r="C1045" s="129"/>
      <c r="D1045" s="129"/>
      <c r="E1045" s="130"/>
      <c r="F1045" s="130"/>
      <c r="G1045" s="130"/>
      <c r="H1045" s="130"/>
      <c r="I1045" s="130"/>
      <c r="J1045" s="130"/>
      <c r="K1045" s="130"/>
    </row>
    <row r="1046" spans="2:11">
      <c r="B1046" s="129"/>
      <c r="C1046" s="129"/>
      <c r="D1046" s="129"/>
      <c r="E1046" s="130"/>
      <c r="F1046" s="130"/>
      <c r="G1046" s="130"/>
      <c r="H1046" s="130"/>
      <c r="I1046" s="130"/>
      <c r="J1046" s="130"/>
      <c r="K1046" s="130"/>
    </row>
    <row r="1047" spans="2:11">
      <c r="B1047" s="129"/>
      <c r="C1047" s="129"/>
      <c r="D1047" s="129"/>
      <c r="E1047" s="130"/>
      <c r="F1047" s="130"/>
      <c r="G1047" s="130"/>
      <c r="H1047" s="130"/>
      <c r="I1047" s="130"/>
      <c r="J1047" s="130"/>
      <c r="K1047" s="130"/>
    </row>
    <row r="1048" spans="2:11">
      <c r="B1048" s="129"/>
      <c r="C1048" s="129"/>
      <c r="D1048" s="129"/>
      <c r="E1048" s="130"/>
      <c r="F1048" s="130"/>
      <c r="G1048" s="130"/>
      <c r="H1048" s="130"/>
      <c r="I1048" s="130"/>
      <c r="J1048" s="130"/>
      <c r="K1048" s="130"/>
    </row>
    <row r="1049" spans="2:11">
      <c r="B1049" s="129"/>
      <c r="C1049" s="129"/>
      <c r="D1049" s="129"/>
      <c r="E1049" s="130"/>
      <c r="F1049" s="130"/>
      <c r="G1049" s="130"/>
      <c r="H1049" s="130"/>
      <c r="I1049" s="130"/>
      <c r="J1049" s="130"/>
      <c r="K1049" s="130"/>
    </row>
    <row r="1050" spans="2:11">
      <c r="B1050" s="129"/>
      <c r="C1050" s="129"/>
      <c r="D1050" s="129"/>
      <c r="E1050" s="130"/>
      <c r="F1050" s="130"/>
      <c r="G1050" s="130"/>
      <c r="H1050" s="130"/>
      <c r="I1050" s="130"/>
      <c r="J1050" s="130"/>
      <c r="K1050" s="130"/>
    </row>
    <row r="1051" spans="2:11">
      <c r="B1051" s="129"/>
      <c r="C1051" s="129"/>
      <c r="D1051" s="129"/>
      <c r="E1051" s="130"/>
      <c r="F1051" s="130"/>
      <c r="G1051" s="130"/>
      <c r="H1051" s="130"/>
      <c r="I1051" s="130"/>
      <c r="J1051" s="130"/>
      <c r="K1051" s="130"/>
    </row>
    <row r="1052" spans="2:11">
      <c r="B1052" s="129"/>
      <c r="C1052" s="129"/>
      <c r="D1052" s="129"/>
      <c r="E1052" s="130"/>
      <c r="F1052" s="130"/>
      <c r="G1052" s="130"/>
      <c r="H1052" s="130"/>
      <c r="I1052" s="130"/>
      <c r="J1052" s="130"/>
      <c r="K1052" s="130"/>
    </row>
    <row r="1053" spans="2:11">
      <c r="B1053" s="129"/>
      <c r="C1053" s="129"/>
      <c r="D1053" s="129"/>
      <c r="E1053" s="130"/>
      <c r="F1053" s="130"/>
      <c r="G1053" s="130"/>
      <c r="H1053" s="130"/>
      <c r="I1053" s="130"/>
      <c r="J1053" s="130"/>
      <c r="K1053" s="130"/>
    </row>
    <row r="1054" spans="2:11">
      <c r="B1054" s="129"/>
      <c r="C1054" s="129"/>
      <c r="D1054" s="129"/>
      <c r="E1054" s="130"/>
      <c r="F1054" s="130"/>
      <c r="G1054" s="130"/>
      <c r="H1054" s="130"/>
      <c r="I1054" s="130"/>
      <c r="J1054" s="130"/>
      <c r="K1054" s="130"/>
    </row>
    <row r="1055" spans="2:11">
      <c r="B1055" s="129"/>
      <c r="C1055" s="129"/>
      <c r="D1055" s="129"/>
      <c r="E1055" s="130"/>
      <c r="F1055" s="130"/>
      <c r="G1055" s="130"/>
      <c r="H1055" s="130"/>
      <c r="I1055" s="130"/>
      <c r="J1055" s="130"/>
      <c r="K1055" s="130"/>
    </row>
    <row r="1056" spans="2:11">
      <c r="B1056" s="129"/>
      <c r="C1056" s="129"/>
      <c r="D1056" s="129"/>
      <c r="E1056" s="130"/>
      <c r="F1056" s="130"/>
      <c r="G1056" s="130"/>
      <c r="H1056" s="130"/>
      <c r="I1056" s="130"/>
      <c r="J1056" s="130"/>
      <c r="K1056" s="130"/>
    </row>
    <row r="1057" spans="2:11">
      <c r="B1057" s="129"/>
      <c r="C1057" s="129"/>
      <c r="D1057" s="129"/>
      <c r="E1057" s="130"/>
      <c r="F1057" s="130"/>
      <c r="G1057" s="130"/>
      <c r="H1057" s="130"/>
      <c r="I1057" s="130"/>
      <c r="J1057" s="130"/>
      <c r="K1057" s="130"/>
    </row>
    <row r="1058" spans="2:11">
      <c r="B1058" s="129"/>
      <c r="C1058" s="129"/>
      <c r="D1058" s="129"/>
      <c r="E1058" s="130"/>
      <c r="F1058" s="130"/>
      <c r="G1058" s="130"/>
      <c r="H1058" s="130"/>
      <c r="I1058" s="130"/>
      <c r="J1058" s="130"/>
      <c r="K1058" s="130"/>
    </row>
    <row r="1059" spans="2:11">
      <c r="B1059" s="129"/>
      <c r="C1059" s="129"/>
      <c r="D1059" s="129"/>
      <c r="E1059" s="130"/>
      <c r="F1059" s="130"/>
      <c r="G1059" s="130"/>
      <c r="H1059" s="130"/>
      <c r="I1059" s="130"/>
      <c r="J1059" s="130"/>
      <c r="K1059" s="130"/>
    </row>
    <row r="1060" spans="2:11">
      <c r="B1060" s="129"/>
      <c r="C1060" s="129"/>
      <c r="D1060" s="129"/>
      <c r="E1060" s="130"/>
      <c r="F1060" s="130"/>
      <c r="G1060" s="130"/>
      <c r="H1060" s="130"/>
      <c r="I1060" s="130"/>
      <c r="J1060" s="130"/>
      <c r="K1060" s="130"/>
    </row>
    <row r="1061" spans="2:11">
      <c r="B1061" s="129"/>
      <c r="C1061" s="129"/>
      <c r="D1061" s="129"/>
      <c r="E1061" s="130"/>
      <c r="F1061" s="130"/>
      <c r="G1061" s="130"/>
      <c r="H1061" s="130"/>
      <c r="I1061" s="130"/>
      <c r="J1061" s="130"/>
      <c r="K1061" s="130"/>
    </row>
    <row r="1062" spans="2:11">
      <c r="B1062" s="129"/>
      <c r="C1062" s="129"/>
      <c r="D1062" s="129"/>
      <c r="E1062" s="130"/>
      <c r="F1062" s="130"/>
      <c r="G1062" s="130"/>
      <c r="H1062" s="130"/>
      <c r="I1062" s="130"/>
      <c r="J1062" s="130"/>
      <c r="K1062" s="130"/>
    </row>
    <row r="1063" spans="2:11">
      <c r="B1063" s="129"/>
      <c r="C1063" s="129"/>
      <c r="D1063" s="129"/>
      <c r="E1063" s="130"/>
      <c r="F1063" s="130"/>
      <c r="G1063" s="130"/>
      <c r="H1063" s="130"/>
      <c r="I1063" s="130"/>
      <c r="J1063" s="130"/>
      <c r="K1063" s="130"/>
    </row>
    <row r="1064" spans="2:11">
      <c r="B1064" s="129"/>
      <c r="C1064" s="129"/>
      <c r="D1064" s="129"/>
      <c r="E1064" s="130"/>
      <c r="F1064" s="130"/>
      <c r="G1064" s="130"/>
      <c r="H1064" s="130"/>
      <c r="I1064" s="130"/>
      <c r="J1064" s="130"/>
      <c r="K1064" s="130"/>
    </row>
    <row r="1065" spans="2:11">
      <c r="B1065" s="129"/>
      <c r="C1065" s="129"/>
      <c r="D1065" s="129"/>
      <c r="E1065" s="130"/>
      <c r="F1065" s="130"/>
      <c r="G1065" s="130"/>
      <c r="H1065" s="130"/>
      <c r="I1065" s="130"/>
      <c r="J1065" s="130"/>
      <c r="K1065" s="130"/>
    </row>
    <row r="1066" spans="2:11">
      <c r="B1066" s="129"/>
      <c r="C1066" s="129"/>
      <c r="D1066" s="129"/>
      <c r="E1066" s="130"/>
      <c r="F1066" s="130"/>
      <c r="G1066" s="130"/>
      <c r="H1066" s="130"/>
      <c r="I1066" s="130"/>
      <c r="J1066" s="130"/>
      <c r="K1066" s="130"/>
    </row>
    <row r="1067" spans="2:11">
      <c r="B1067" s="129"/>
      <c r="C1067" s="129"/>
      <c r="D1067" s="129"/>
      <c r="E1067" s="130"/>
      <c r="F1067" s="130"/>
      <c r="G1067" s="130"/>
      <c r="H1067" s="130"/>
      <c r="I1067" s="130"/>
      <c r="J1067" s="130"/>
      <c r="K1067" s="130"/>
    </row>
    <row r="1068" spans="2:11">
      <c r="B1068" s="129"/>
      <c r="C1068" s="129"/>
      <c r="D1068" s="129"/>
      <c r="E1068" s="130"/>
      <c r="F1068" s="130"/>
      <c r="G1068" s="130"/>
      <c r="H1068" s="130"/>
      <c r="I1068" s="130"/>
      <c r="J1068" s="130"/>
      <c r="K1068" s="130"/>
    </row>
    <row r="1069" spans="2:11">
      <c r="B1069" s="129"/>
      <c r="C1069" s="129"/>
      <c r="D1069" s="129"/>
      <c r="E1069" s="130"/>
      <c r="F1069" s="130"/>
      <c r="G1069" s="130"/>
      <c r="H1069" s="130"/>
      <c r="I1069" s="130"/>
      <c r="J1069" s="130"/>
      <c r="K1069" s="130"/>
    </row>
    <row r="1070" spans="2:11">
      <c r="B1070" s="129"/>
      <c r="C1070" s="129"/>
      <c r="D1070" s="129"/>
      <c r="E1070" s="130"/>
      <c r="F1070" s="130"/>
      <c r="G1070" s="130"/>
      <c r="H1070" s="130"/>
      <c r="I1070" s="130"/>
      <c r="J1070" s="130"/>
      <c r="K1070" s="130"/>
    </row>
    <row r="1071" spans="2:11">
      <c r="B1071" s="129"/>
      <c r="C1071" s="129"/>
      <c r="D1071" s="129"/>
      <c r="E1071" s="130"/>
      <c r="F1071" s="130"/>
      <c r="G1071" s="130"/>
      <c r="H1071" s="130"/>
      <c r="I1071" s="130"/>
      <c r="J1071" s="130"/>
      <c r="K1071" s="130"/>
    </row>
    <row r="1072" spans="2:11">
      <c r="B1072" s="129"/>
      <c r="C1072" s="129"/>
      <c r="D1072" s="129"/>
      <c r="E1072" s="130"/>
      <c r="F1072" s="130"/>
      <c r="G1072" s="130"/>
      <c r="H1072" s="130"/>
      <c r="I1072" s="130"/>
      <c r="J1072" s="130"/>
      <c r="K1072" s="130"/>
    </row>
    <row r="1073" spans="2:11">
      <c r="B1073" s="129"/>
      <c r="C1073" s="129"/>
      <c r="D1073" s="129"/>
      <c r="E1073" s="130"/>
      <c r="F1073" s="130"/>
      <c r="G1073" s="130"/>
      <c r="H1073" s="130"/>
      <c r="I1073" s="130"/>
      <c r="J1073" s="130"/>
      <c r="K1073" s="130"/>
    </row>
    <row r="1074" spans="2:11">
      <c r="B1074" s="129"/>
      <c r="C1074" s="129"/>
      <c r="D1074" s="129"/>
      <c r="E1074" s="130"/>
      <c r="F1074" s="130"/>
      <c r="G1074" s="130"/>
      <c r="H1074" s="130"/>
      <c r="I1074" s="130"/>
      <c r="J1074" s="130"/>
      <c r="K1074" s="130"/>
    </row>
    <row r="1075" spans="2:11">
      <c r="B1075" s="129"/>
      <c r="C1075" s="129"/>
      <c r="D1075" s="129"/>
      <c r="E1075" s="130"/>
      <c r="F1075" s="130"/>
      <c r="G1075" s="130"/>
      <c r="H1075" s="130"/>
      <c r="I1075" s="130"/>
      <c r="J1075" s="130"/>
      <c r="K1075" s="130"/>
    </row>
    <row r="1076" spans="2:11">
      <c r="B1076" s="129"/>
      <c r="C1076" s="129"/>
      <c r="D1076" s="129"/>
      <c r="E1076" s="130"/>
      <c r="F1076" s="130"/>
      <c r="G1076" s="130"/>
      <c r="H1076" s="130"/>
      <c r="I1076" s="130"/>
      <c r="J1076" s="130"/>
      <c r="K1076" s="130"/>
    </row>
    <row r="1077" spans="2:11">
      <c r="B1077" s="129"/>
      <c r="C1077" s="129"/>
      <c r="D1077" s="129"/>
      <c r="E1077" s="130"/>
      <c r="F1077" s="130"/>
      <c r="G1077" s="130"/>
      <c r="H1077" s="130"/>
      <c r="I1077" s="130"/>
      <c r="J1077" s="130"/>
      <c r="K1077" s="130"/>
    </row>
    <row r="1078" spans="2:11">
      <c r="B1078" s="129"/>
      <c r="C1078" s="129"/>
      <c r="D1078" s="129"/>
      <c r="E1078" s="130"/>
      <c r="F1078" s="130"/>
      <c r="G1078" s="130"/>
      <c r="H1078" s="130"/>
      <c r="I1078" s="130"/>
      <c r="J1078" s="130"/>
      <c r="K1078" s="130"/>
    </row>
    <row r="1079" spans="2:11">
      <c r="B1079" s="129"/>
      <c r="C1079" s="129"/>
      <c r="D1079" s="129"/>
      <c r="E1079" s="130"/>
      <c r="F1079" s="130"/>
      <c r="G1079" s="130"/>
      <c r="H1079" s="130"/>
      <c r="I1079" s="130"/>
      <c r="J1079" s="130"/>
      <c r="K1079" s="130"/>
    </row>
    <row r="1080" spans="2:11">
      <c r="B1080" s="129"/>
      <c r="C1080" s="129"/>
      <c r="D1080" s="129"/>
      <c r="E1080" s="130"/>
      <c r="F1080" s="130"/>
      <c r="G1080" s="130"/>
      <c r="H1080" s="130"/>
      <c r="I1080" s="130"/>
      <c r="J1080" s="130"/>
      <c r="K1080" s="130"/>
    </row>
    <row r="1081" spans="2:11">
      <c r="B1081" s="129"/>
      <c r="C1081" s="129"/>
      <c r="D1081" s="129"/>
      <c r="E1081" s="130"/>
      <c r="F1081" s="130"/>
      <c r="G1081" s="130"/>
      <c r="H1081" s="130"/>
      <c r="I1081" s="130"/>
      <c r="J1081" s="130"/>
      <c r="K1081" s="130"/>
    </row>
    <row r="1082" spans="2:11">
      <c r="B1082" s="129"/>
      <c r="C1082" s="129"/>
      <c r="D1082" s="129"/>
      <c r="E1082" s="130"/>
      <c r="F1082" s="130"/>
      <c r="G1082" s="130"/>
      <c r="H1082" s="130"/>
      <c r="I1082" s="130"/>
      <c r="J1082" s="130"/>
      <c r="K1082" s="130"/>
    </row>
    <row r="1083" spans="2:11">
      <c r="B1083" s="129"/>
      <c r="C1083" s="129"/>
      <c r="D1083" s="129"/>
      <c r="E1083" s="130"/>
      <c r="F1083" s="130"/>
      <c r="G1083" s="130"/>
      <c r="H1083" s="130"/>
      <c r="I1083" s="130"/>
      <c r="J1083" s="130"/>
      <c r="K1083" s="130"/>
    </row>
    <row r="1084" spans="2:11">
      <c r="B1084" s="129"/>
      <c r="C1084" s="129"/>
      <c r="D1084" s="129"/>
      <c r="E1084" s="130"/>
      <c r="F1084" s="130"/>
      <c r="G1084" s="130"/>
      <c r="H1084" s="130"/>
      <c r="I1084" s="130"/>
      <c r="J1084" s="130"/>
      <c r="K1084" s="130"/>
    </row>
    <row r="1085" spans="2:11">
      <c r="B1085" s="129"/>
      <c r="C1085" s="129"/>
      <c r="D1085" s="129"/>
      <c r="E1085" s="130"/>
      <c r="F1085" s="130"/>
      <c r="G1085" s="130"/>
      <c r="H1085" s="130"/>
      <c r="I1085" s="130"/>
      <c r="J1085" s="130"/>
      <c r="K1085" s="130"/>
    </row>
    <row r="1086" spans="2:11">
      <c r="B1086" s="129"/>
      <c r="C1086" s="129"/>
      <c r="D1086" s="129"/>
      <c r="E1086" s="130"/>
      <c r="F1086" s="130"/>
      <c r="G1086" s="130"/>
      <c r="H1086" s="130"/>
      <c r="I1086" s="130"/>
      <c r="J1086" s="130"/>
      <c r="K1086" s="130"/>
    </row>
    <row r="1087" spans="2:11">
      <c r="B1087" s="129"/>
      <c r="C1087" s="129"/>
      <c r="D1087" s="129"/>
      <c r="E1087" s="130"/>
      <c r="F1087" s="130"/>
      <c r="G1087" s="130"/>
      <c r="H1087" s="130"/>
      <c r="I1087" s="130"/>
      <c r="J1087" s="130"/>
      <c r="K1087" s="130"/>
    </row>
    <row r="1088" spans="2:11">
      <c r="B1088" s="129"/>
      <c r="C1088" s="129"/>
      <c r="D1088" s="129"/>
      <c r="E1088" s="130"/>
      <c r="F1088" s="130"/>
      <c r="G1088" s="130"/>
      <c r="H1088" s="130"/>
      <c r="I1088" s="130"/>
      <c r="J1088" s="130"/>
      <c r="K1088" s="130"/>
    </row>
    <row r="1089" spans="2:11">
      <c r="B1089" s="129"/>
      <c r="C1089" s="129"/>
      <c r="D1089" s="129"/>
      <c r="E1089" s="130"/>
      <c r="F1089" s="130"/>
      <c r="G1089" s="130"/>
      <c r="H1089" s="130"/>
      <c r="I1089" s="130"/>
      <c r="J1089" s="130"/>
      <c r="K1089" s="130"/>
    </row>
    <row r="1090" spans="2:11">
      <c r="B1090" s="129"/>
      <c r="C1090" s="129"/>
      <c r="D1090" s="129"/>
      <c r="E1090" s="130"/>
      <c r="F1090" s="130"/>
      <c r="G1090" s="130"/>
      <c r="H1090" s="130"/>
      <c r="I1090" s="130"/>
      <c r="J1090" s="130"/>
      <c r="K1090" s="130"/>
    </row>
    <row r="1091" spans="2:11">
      <c r="B1091" s="129"/>
      <c r="C1091" s="129"/>
      <c r="D1091" s="129"/>
      <c r="E1091" s="130"/>
      <c r="F1091" s="130"/>
      <c r="G1091" s="130"/>
      <c r="H1091" s="130"/>
      <c r="I1091" s="130"/>
      <c r="J1091" s="130"/>
      <c r="K1091" s="130"/>
    </row>
    <row r="1092" spans="2:11">
      <c r="B1092" s="129"/>
      <c r="C1092" s="129"/>
      <c r="D1092" s="129"/>
      <c r="E1092" s="130"/>
      <c r="F1092" s="130"/>
      <c r="G1092" s="130"/>
      <c r="H1092" s="130"/>
      <c r="I1092" s="130"/>
      <c r="J1092" s="130"/>
      <c r="K1092" s="130"/>
    </row>
    <row r="1093" spans="2:11">
      <c r="B1093" s="129"/>
      <c r="C1093" s="129"/>
      <c r="D1093" s="129"/>
      <c r="E1093" s="130"/>
      <c r="F1093" s="130"/>
      <c r="G1093" s="130"/>
      <c r="H1093" s="130"/>
      <c r="I1093" s="130"/>
      <c r="J1093" s="130"/>
      <c r="K1093" s="130"/>
    </row>
    <row r="1094" spans="2:11">
      <c r="B1094" s="129"/>
      <c r="C1094" s="129"/>
      <c r="D1094" s="129"/>
      <c r="E1094" s="130"/>
      <c r="F1094" s="130"/>
      <c r="G1094" s="130"/>
      <c r="H1094" s="130"/>
      <c r="I1094" s="130"/>
      <c r="J1094" s="130"/>
      <c r="K1094" s="130"/>
    </row>
    <row r="1095" spans="2:11">
      <c r="B1095" s="129"/>
      <c r="C1095" s="129"/>
      <c r="D1095" s="129"/>
      <c r="E1095" s="130"/>
      <c r="F1095" s="130"/>
      <c r="G1095" s="130"/>
      <c r="H1095" s="130"/>
      <c r="I1095" s="130"/>
      <c r="J1095" s="130"/>
      <c r="K1095" s="130"/>
    </row>
    <row r="1096" spans="2:11">
      <c r="B1096" s="129"/>
      <c r="C1096" s="129"/>
      <c r="D1096" s="129"/>
      <c r="E1096" s="130"/>
      <c r="F1096" s="130"/>
      <c r="G1096" s="130"/>
      <c r="H1096" s="130"/>
      <c r="I1096" s="130"/>
      <c r="J1096" s="130"/>
      <c r="K1096" s="130"/>
    </row>
    <row r="1097" spans="2:11">
      <c r="B1097" s="129"/>
      <c r="C1097" s="129"/>
      <c r="D1097" s="129"/>
      <c r="E1097" s="130"/>
      <c r="F1097" s="130"/>
      <c r="G1097" s="130"/>
      <c r="H1097" s="130"/>
      <c r="I1097" s="130"/>
      <c r="J1097" s="130"/>
      <c r="K1097" s="130"/>
    </row>
    <row r="1098" spans="2:11">
      <c r="B1098" s="129"/>
      <c r="C1098" s="129"/>
      <c r="D1098" s="129"/>
      <c r="E1098" s="130"/>
      <c r="F1098" s="130"/>
      <c r="G1098" s="130"/>
      <c r="H1098" s="130"/>
      <c r="I1098" s="130"/>
      <c r="J1098" s="130"/>
      <c r="K1098" s="130"/>
    </row>
    <row r="1099" spans="2:11">
      <c r="B1099" s="129"/>
      <c r="C1099" s="129"/>
      <c r="D1099" s="129"/>
      <c r="E1099" s="130"/>
      <c r="F1099" s="130"/>
      <c r="G1099" s="130"/>
      <c r="H1099" s="130"/>
      <c r="I1099" s="130"/>
      <c r="J1099" s="130"/>
      <c r="K1099" s="130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5" t="s">
        <v>146</v>
      </c>
      <c r="C1" s="66" t="s" vm="1">
        <v>233</v>
      </c>
    </row>
    <row r="2" spans="2:17">
      <c r="B2" s="45" t="s">
        <v>145</v>
      </c>
      <c r="C2" s="66" t="s">
        <v>234</v>
      </c>
    </row>
    <row r="3" spans="2:17">
      <c r="B3" s="45" t="s">
        <v>147</v>
      </c>
      <c r="C3" s="66" t="s">
        <v>235</v>
      </c>
    </row>
    <row r="4" spans="2:17">
      <c r="B4" s="45" t="s">
        <v>148</v>
      </c>
      <c r="C4" s="66">
        <v>2102</v>
      </c>
    </row>
    <row r="6" spans="2:17" ht="26.25" customHeight="1">
      <c r="B6" s="190" t="s">
        <v>175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2"/>
    </row>
    <row r="7" spans="2:17" ht="26.25" customHeight="1">
      <c r="B7" s="190" t="s">
        <v>102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2"/>
    </row>
    <row r="8" spans="2:17" s="3" customFormat="1" ht="47.25">
      <c r="B8" s="21" t="s">
        <v>116</v>
      </c>
      <c r="C8" s="29" t="s">
        <v>46</v>
      </c>
      <c r="D8" s="29" t="s">
        <v>52</v>
      </c>
      <c r="E8" s="29" t="s">
        <v>14</v>
      </c>
      <c r="F8" s="29" t="s">
        <v>66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111</v>
      </c>
      <c r="O8" s="29" t="s">
        <v>59</v>
      </c>
      <c r="P8" s="29" t="s">
        <v>149</v>
      </c>
      <c r="Q8" s="30" t="s">
        <v>151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216</v>
      </c>
      <c r="M9" s="15"/>
      <c r="N9" s="15" t="s">
        <v>212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113</v>
      </c>
    </row>
    <row r="11" spans="2:17" s="4" customFormat="1" ht="18" customHeight="1">
      <c r="B11" s="136" t="s">
        <v>3509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137">
        <v>0</v>
      </c>
      <c r="O11" s="88"/>
      <c r="P11" s="138">
        <v>0</v>
      </c>
      <c r="Q11" s="138">
        <v>0</v>
      </c>
    </row>
    <row r="12" spans="2:17" ht="18" customHeight="1">
      <c r="B12" s="139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</row>
    <row r="13" spans="2:17">
      <c r="B13" s="13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</row>
    <row r="14" spans="2:17">
      <c r="B14" s="139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2:17">
      <c r="B15" s="139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</row>
    <row r="16" spans="2:17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2:17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</row>
    <row r="19" spans="2:17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</row>
    <row r="20" spans="2:17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</row>
    <row r="21" spans="2:17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2:17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</row>
    <row r="23" spans="2:17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</row>
    <row r="25" spans="2:17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</row>
    <row r="26" spans="2:17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2:17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2:17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</row>
    <row r="29" spans="2:17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2:17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2:17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2:17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2:17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2:17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2:17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2:17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</row>
    <row r="37" spans="2:17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</row>
    <row r="38" spans="2:17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2:17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</row>
    <row r="40" spans="2:17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</row>
    <row r="41" spans="2:17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</row>
    <row r="42" spans="2:17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</row>
    <row r="44" spans="2:17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</row>
    <row r="45" spans="2:17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</row>
    <row r="46" spans="2:17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</row>
    <row r="47" spans="2:17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</row>
    <row r="48" spans="2:17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</row>
    <row r="49" spans="2:17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</row>
    <row r="50" spans="2:17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2:17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</row>
    <row r="52" spans="2:17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</row>
    <row r="53" spans="2:17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</row>
    <row r="54" spans="2:17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2:17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2:17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2:17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2:17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</row>
    <row r="59" spans="2:17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</row>
    <row r="60" spans="2:17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</row>
    <row r="61" spans="2:17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</row>
    <row r="62" spans="2:17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</row>
    <row r="63" spans="2:17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</row>
    <row r="64" spans="2:17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  <row r="66" spans="2:17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</row>
    <row r="67" spans="2:17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</row>
    <row r="68" spans="2:17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</row>
    <row r="69" spans="2:17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</row>
    <row r="70" spans="2:17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</row>
    <row r="71" spans="2:17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</row>
    <row r="72" spans="2:17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</row>
    <row r="73" spans="2:17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</row>
    <row r="74" spans="2:17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</row>
    <row r="75" spans="2:17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</row>
    <row r="76" spans="2:17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</row>
    <row r="77" spans="2:17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</row>
    <row r="78" spans="2:17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</row>
    <row r="79" spans="2:17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</row>
    <row r="80" spans="2:17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</row>
    <row r="81" spans="2:17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</row>
    <row r="82" spans="2:17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</row>
    <row r="83" spans="2:17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</row>
    <row r="84" spans="2:17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</row>
    <row r="85" spans="2:17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</row>
    <row r="86" spans="2:17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2:17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</row>
    <row r="88" spans="2:17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</row>
    <row r="89" spans="2:17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</row>
    <row r="90" spans="2:17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</row>
    <row r="91" spans="2:17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</row>
    <row r="92" spans="2:17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</row>
    <row r="93" spans="2:17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</row>
    <row r="94" spans="2:17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</row>
    <row r="95" spans="2:17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</row>
    <row r="96" spans="2:17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</row>
    <row r="97" spans="2:17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</row>
    <row r="98" spans="2:17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</row>
    <row r="99" spans="2:17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</row>
    <row r="100" spans="2:17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</row>
    <row r="101" spans="2:17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</row>
    <row r="102" spans="2:17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</row>
    <row r="103" spans="2:17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</row>
    <row r="104" spans="2:17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</row>
    <row r="105" spans="2:17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</row>
    <row r="106" spans="2:17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</row>
    <row r="107" spans="2:17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</row>
    <row r="108" spans="2:17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</row>
    <row r="109" spans="2:17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</row>
    <row r="110" spans="2:17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</row>
    <row r="111" spans="2:17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</row>
    <row r="112" spans="2:17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</row>
    <row r="113" spans="2:17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</row>
    <row r="114" spans="2:17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</row>
    <row r="115" spans="2:17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</row>
    <row r="116" spans="2:17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</row>
    <row r="117" spans="2:17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</row>
    <row r="118" spans="2:17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</row>
    <row r="119" spans="2:17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</row>
    <row r="120" spans="2:17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</row>
    <row r="121" spans="2:17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</row>
    <row r="122" spans="2:17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</row>
    <row r="123" spans="2:17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</row>
    <row r="124" spans="2:17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</row>
    <row r="125" spans="2:17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</row>
    <row r="126" spans="2:17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</row>
    <row r="127" spans="2:17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</row>
    <row r="128" spans="2:17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</row>
    <row r="129" spans="2:17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</row>
    <row r="130" spans="2:17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</row>
    <row r="131" spans="2:17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</row>
    <row r="132" spans="2:17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</row>
    <row r="133" spans="2:17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</row>
    <row r="134" spans="2:17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</row>
    <row r="135" spans="2:17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</row>
    <row r="136" spans="2:17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</row>
    <row r="137" spans="2:17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</row>
    <row r="138" spans="2:17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</row>
    <row r="139" spans="2:17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</row>
    <row r="140" spans="2:17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</row>
    <row r="141" spans="2:17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</row>
    <row r="142" spans="2:17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</row>
    <row r="143" spans="2:17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</row>
    <row r="144" spans="2:17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</row>
    <row r="145" spans="2:17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</row>
    <row r="146" spans="2:17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</row>
    <row r="147" spans="2:17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</row>
    <row r="148" spans="2:17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</row>
    <row r="149" spans="2:17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</row>
    <row r="150" spans="2:17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</row>
    <row r="151" spans="2:17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</row>
    <row r="152" spans="2:17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</row>
    <row r="153" spans="2:17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</row>
    <row r="154" spans="2:17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</row>
    <row r="155" spans="2:17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</row>
    <row r="156" spans="2:17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</row>
    <row r="157" spans="2:17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</row>
    <row r="158" spans="2:17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</row>
    <row r="159" spans="2:17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</row>
    <row r="160" spans="2:17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</row>
    <row r="161" spans="2:17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</row>
    <row r="162" spans="2:17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</row>
    <row r="163" spans="2:17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</row>
    <row r="164" spans="2:17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</row>
    <row r="165" spans="2:17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</row>
    <row r="166" spans="2:17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</row>
    <row r="167" spans="2:17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</row>
    <row r="168" spans="2:17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</row>
    <row r="169" spans="2:17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</row>
    <row r="170" spans="2:17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</row>
    <row r="171" spans="2:17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</row>
    <row r="172" spans="2:17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</row>
    <row r="173" spans="2:17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</row>
    <row r="174" spans="2:17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</row>
    <row r="175" spans="2:17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</row>
    <row r="176" spans="2:17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</row>
    <row r="177" spans="2:17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</row>
    <row r="178" spans="2:17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</row>
    <row r="179" spans="2:17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</row>
    <row r="180" spans="2:17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</row>
    <row r="181" spans="2:17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</row>
    <row r="182" spans="2:17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</row>
    <row r="183" spans="2:17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</row>
    <row r="184" spans="2:17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</row>
    <row r="185" spans="2:17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</row>
    <row r="186" spans="2:17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</row>
    <row r="187" spans="2:17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</row>
    <row r="188" spans="2:17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</row>
    <row r="189" spans="2:17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</row>
    <row r="190" spans="2:17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</row>
    <row r="191" spans="2:17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</row>
    <row r="192" spans="2:17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</row>
    <row r="193" spans="2:17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</row>
    <row r="194" spans="2:17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</row>
    <row r="195" spans="2:17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</row>
    <row r="196" spans="2:17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</row>
    <row r="197" spans="2:17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</row>
    <row r="198" spans="2:17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</row>
    <row r="199" spans="2:17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</row>
    <row r="200" spans="2:17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</row>
    <row r="201" spans="2:17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</row>
    <row r="202" spans="2:17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</row>
    <row r="203" spans="2:17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</row>
    <row r="204" spans="2:17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</row>
    <row r="205" spans="2:17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</row>
    <row r="206" spans="2:17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</row>
    <row r="207" spans="2:17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</row>
    <row r="208" spans="2:17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</row>
    <row r="209" spans="2:17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</row>
    <row r="210" spans="2:17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</row>
    <row r="211" spans="2:17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</row>
    <row r="212" spans="2:17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</row>
    <row r="213" spans="2:17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</row>
    <row r="214" spans="2:17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</row>
    <row r="215" spans="2:17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</row>
    <row r="216" spans="2:17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</row>
    <row r="217" spans="2:17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</row>
    <row r="218" spans="2:17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</row>
    <row r="219" spans="2:17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</row>
    <row r="220" spans="2:17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</row>
    <row r="221" spans="2:17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</row>
    <row r="222" spans="2:17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</row>
    <row r="223" spans="2:17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</row>
    <row r="224" spans="2:17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</row>
    <row r="225" spans="2:17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</row>
    <row r="226" spans="2:17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</row>
    <row r="227" spans="2:17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</row>
    <row r="228" spans="2:17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</row>
    <row r="229" spans="2:17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</row>
    <row r="230" spans="2:17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</row>
    <row r="231" spans="2:17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</row>
    <row r="232" spans="2:17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</row>
    <row r="233" spans="2:17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</row>
    <row r="234" spans="2:17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</row>
    <row r="235" spans="2:17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</row>
    <row r="236" spans="2:17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</row>
    <row r="237" spans="2:17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</row>
    <row r="238" spans="2:17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</row>
    <row r="239" spans="2:17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</row>
    <row r="240" spans="2:17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</row>
    <row r="241" spans="2:17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</row>
    <row r="242" spans="2:17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</row>
    <row r="243" spans="2:17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</row>
    <row r="244" spans="2:17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</row>
    <row r="245" spans="2:17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</row>
    <row r="246" spans="2:17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</row>
    <row r="247" spans="2:17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</row>
    <row r="248" spans="2:17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</row>
    <row r="249" spans="2:17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</row>
    <row r="250" spans="2:17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</row>
    <row r="251" spans="2:17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</row>
    <row r="252" spans="2:17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</row>
    <row r="253" spans="2:17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</row>
    <row r="254" spans="2:17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</row>
    <row r="255" spans="2:17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</row>
    <row r="256" spans="2:17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</row>
    <row r="257" spans="2:17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</row>
    <row r="258" spans="2:17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</row>
    <row r="259" spans="2:17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</row>
    <row r="260" spans="2:17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</row>
    <row r="261" spans="2:17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</row>
    <row r="262" spans="2:17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</row>
    <row r="263" spans="2:17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</row>
    <row r="264" spans="2:17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</row>
    <row r="265" spans="2:17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</row>
    <row r="266" spans="2:17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</row>
    <row r="267" spans="2:17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</row>
    <row r="268" spans="2:17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</row>
    <row r="269" spans="2:17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</row>
    <row r="270" spans="2:17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</row>
    <row r="271" spans="2:17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</row>
    <row r="272" spans="2:17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</row>
    <row r="273" spans="2:17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</row>
    <row r="274" spans="2:17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</row>
    <row r="275" spans="2:17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</row>
    <row r="276" spans="2:17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</row>
    <row r="277" spans="2:17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</row>
    <row r="278" spans="2:17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</row>
    <row r="279" spans="2:17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</row>
    <row r="280" spans="2:17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</row>
    <row r="281" spans="2:17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</row>
    <row r="282" spans="2:17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</row>
    <row r="283" spans="2:17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</row>
    <row r="284" spans="2:17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</row>
    <row r="285" spans="2:17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</row>
    <row r="286" spans="2:17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</row>
    <row r="287" spans="2:17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</row>
    <row r="288" spans="2:17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</row>
    <row r="289" spans="2:17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</row>
    <row r="290" spans="2:17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</row>
    <row r="291" spans="2:17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</row>
    <row r="292" spans="2:17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</row>
    <row r="293" spans="2:17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</row>
    <row r="294" spans="2:17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</row>
    <row r="295" spans="2:17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</row>
    <row r="296" spans="2:17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</row>
    <row r="297" spans="2:17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</row>
    <row r="298" spans="2:17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</row>
    <row r="299" spans="2:17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</row>
    <row r="300" spans="2:17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</row>
    <row r="301" spans="2:17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</row>
    <row r="302" spans="2:17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</row>
    <row r="303" spans="2:17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</row>
    <row r="304" spans="2:17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</row>
    <row r="305" spans="2:17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</row>
    <row r="306" spans="2:17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</row>
    <row r="307" spans="2:17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</row>
    <row r="308" spans="2:17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</row>
    <row r="309" spans="2:17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</row>
    <row r="310" spans="2:17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</row>
    <row r="311" spans="2:17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</row>
    <row r="312" spans="2:17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</row>
    <row r="313" spans="2:17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</row>
    <row r="314" spans="2:17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</row>
    <row r="315" spans="2:17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</row>
    <row r="316" spans="2:17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</row>
    <row r="317" spans="2:17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</row>
    <row r="318" spans="2:17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</row>
    <row r="319" spans="2:17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</row>
    <row r="320" spans="2:17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</row>
    <row r="321" spans="2:17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</row>
    <row r="322" spans="2:17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</row>
    <row r="323" spans="2:17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</row>
    <row r="324" spans="2:17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</row>
    <row r="325" spans="2:17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</row>
    <row r="326" spans="2:17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</row>
    <row r="327" spans="2:17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</row>
    <row r="328" spans="2:17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</row>
    <row r="329" spans="2:17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</row>
    <row r="330" spans="2:17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</row>
    <row r="331" spans="2:17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</row>
    <row r="332" spans="2:17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</row>
    <row r="333" spans="2:17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</row>
    <row r="334" spans="2:17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</row>
    <row r="335" spans="2:17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</row>
    <row r="336" spans="2:17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</row>
    <row r="337" spans="2:17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</row>
    <row r="338" spans="2:17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</row>
    <row r="339" spans="2:17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</row>
    <row r="340" spans="2:17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</row>
    <row r="341" spans="2:17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</row>
    <row r="342" spans="2:17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</row>
    <row r="343" spans="2:17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</row>
    <row r="344" spans="2:17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</row>
    <row r="345" spans="2:17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</row>
    <row r="346" spans="2:17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</row>
    <row r="347" spans="2:17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</row>
    <row r="348" spans="2:17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</row>
    <row r="349" spans="2:17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</row>
    <row r="350" spans="2:17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</row>
    <row r="351" spans="2:17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</row>
    <row r="352" spans="2:17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</row>
    <row r="353" spans="2:17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</row>
    <row r="354" spans="2:17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</row>
    <row r="355" spans="2:17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</row>
    <row r="356" spans="2:17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</row>
    <row r="357" spans="2:17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</row>
    <row r="358" spans="2:17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</row>
    <row r="359" spans="2:17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</row>
    <row r="360" spans="2:17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</row>
    <row r="361" spans="2:17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</row>
    <row r="362" spans="2:17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</row>
    <row r="363" spans="2:17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</row>
    <row r="364" spans="2:17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</row>
    <row r="365" spans="2:17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</row>
    <row r="366" spans="2:17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</row>
    <row r="367" spans="2:17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</row>
    <row r="368" spans="2:17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</row>
    <row r="369" spans="2:17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</row>
    <row r="370" spans="2:17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</row>
    <row r="371" spans="2:17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</row>
    <row r="372" spans="2:17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</row>
    <row r="373" spans="2:17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</row>
    <row r="374" spans="2:17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</row>
    <row r="375" spans="2:17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</row>
    <row r="376" spans="2:17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</row>
    <row r="377" spans="2:17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</row>
    <row r="378" spans="2:17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</row>
    <row r="379" spans="2:17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</row>
    <row r="380" spans="2:17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</row>
    <row r="381" spans="2:17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</row>
    <row r="382" spans="2:17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</row>
    <row r="383" spans="2:17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</row>
    <row r="384" spans="2:17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</row>
    <row r="385" spans="2:17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</row>
    <row r="386" spans="2:17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</row>
    <row r="387" spans="2:17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</row>
    <row r="388" spans="2:17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</row>
    <row r="389" spans="2:17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</row>
    <row r="390" spans="2:17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</row>
    <row r="391" spans="2:17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</row>
    <row r="392" spans="2:17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</row>
    <row r="393" spans="2:17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</row>
    <row r="394" spans="2:17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</row>
    <row r="395" spans="2:17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</row>
    <row r="396" spans="2:17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</row>
    <row r="397" spans="2:17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</row>
    <row r="398" spans="2:17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</row>
    <row r="399" spans="2:17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</row>
    <row r="400" spans="2:17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</row>
    <row r="401" spans="2:17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</row>
    <row r="402" spans="2:17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</row>
    <row r="403" spans="2:17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</row>
    <row r="404" spans="2:17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</row>
    <row r="405" spans="2:17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</row>
    <row r="406" spans="2:17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</row>
    <row r="407" spans="2:17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</row>
    <row r="408" spans="2:17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</row>
    <row r="409" spans="2:17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</row>
    <row r="410" spans="2:17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</row>
    <row r="411" spans="2:17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</row>
    <row r="412" spans="2:17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</row>
    <row r="413" spans="2:17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</row>
    <row r="414" spans="2:17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</row>
    <row r="415" spans="2:17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</row>
    <row r="416" spans="2:17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</row>
    <row r="417" spans="2:17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</row>
    <row r="418" spans="2:17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</row>
    <row r="419" spans="2:17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</row>
    <row r="420" spans="2:17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</row>
    <row r="421" spans="2:17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</row>
    <row r="422" spans="2:17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</row>
    <row r="423" spans="2:17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</row>
    <row r="424" spans="2:17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</row>
    <row r="425" spans="2:17">
      <c r="B425" s="129"/>
      <c r="C425" s="129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</row>
    <row r="426" spans="2:17">
      <c r="B426" s="129"/>
      <c r="C426" s="129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</row>
    <row r="427" spans="2:17">
      <c r="B427" s="129"/>
      <c r="C427" s="129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</row>
    <row r="428" spans="2:17">
      <c r="B428" s="129"/>
      <c r="C428" s="129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</row>
    <row r="429" spans="2:17">
      <c r="B429" s="129"/>
      <c r="C429" s="129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</row>
    <row r="430" spans="2:17">
      <c r="B430" s="129"/>
      <c r="C430" s="129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</row>
    <row r="431" spans="2:17">
      <c r="B431" s="129"/>
      <c r="C431" s="129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</row>
    <row r="432" spans="2:17">
      <c r="B432" s="129"/>
      <c r="C432" s="129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</row>
    <row r="433" spans="2:17">
      <c r="B433" s="129"/>
      <c r="C433" s="129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</row>
    <row r="434" spans="2:17">
      <c r="B434" s="129"/>
      <c r="C434" s="129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</row>
    <row r="435" spans="2:17">
      <c r="B435" s="129"/>
      <c r="C435" s="129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</row>
    <row r="436" spans="2:17">
      <c r="B436" s="129"/>
      <c r="C436" s="129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</row>
    <row r="437" spans="2:17">
      <c r="B437" s="129"/>
      <c r="C437" s="129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</row>
    <row r="438" spans="2:17">
      <c r="B438" s="129"/>
      <c r="C438" s="129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</row>
    <row r="439" spans="2:17">
      <c r="B439" s="129"/>
      <c r="C439" s="129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</row>
    <row r="440" spans="2:17">
      <c r="B440" s="129"/>
      <c r="C440" s="129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</row>
    <row r="441" spans="2:17">
      <c r="B441" s="129"/>
      <c r="C441" s="129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</row>
    <row r="442" spans="2:17">
      <c r="B442" s="129"/>
      <c r="C442" s="129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</row>
    <row r="443" spans="2:17">
      <c r="B443" s="129"/>
      <c r="C443" s="129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</row>
    <row r="444" spans="2:17">
      <c r="B444" s="129"/>
      <c r="C444" s="129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</row>
    <row r="445" spans="2:17">
      <c r="B445" s="129"/>
      <c r="C445" s="129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</row>
    <row r="446" spans="2:17">
      <c r="B446" s="129"/>
      <c r="C446" s="129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</row>
    <row r="447" spans="2:17">
      <c r="B447" s="129"/>
      <c r="C447" s="129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</row>
    <row r="448" spans="2:17">
      <c r="B448" s="129"/>
      <c r="C448" s="129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</row>
    <row r="449" spans="2:17">
      <c r="B449" s="129"/>
      <c r="C449" s="129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</row>
    <row r="450" spans="2:17">
      <c r="B450" s="129"/>
      <c r="C450" s="129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</row>
    <row r="451" spans="2:17">
      <c r="B451" s="129"/>
      <c r="C451" s="129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</row>
    <row r="452" spans="2:17">
      <c r="B452" s="129"/>
      <c r="C452" s="129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</row>
    <row r="453" spans="2:17">
      <c r="B453" s="129"/>
      <c r="C453" s="129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</row>
    <row r="454" spans="2:17">
      <c r="B454" s="129"/>
      <c r="C454" s="129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</row>
    <row r="455" spans="2:17">
      <c r="B455" s="129"/>
      <c r="C455" s="129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</row>
    <row r="456" spans="2:17">
      <c r="B456" s="129"/>
      <c r="C456" s="129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</row>
    <row r="457" spans="2:17">
      <c r="B457" s="129"/>
      <c r="C457" s="129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</row>
    <row r="458" spans="2:17">
      <c r="B458" s="129"/>
      <c r="C458" s="129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</row>
    <row r="459" spans="2:17">
      <c r="B459" s="129"/>
      <c r="C459" s="129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</row>
    <row r="460" spans="2:17">
      <c r="B460" s="129"/>
      <c r="C460" s="129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</row>
    <row r="461" spans="2:17">
      <c r="B461" s="129"/>
      <c r="C461" s="129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</row>
    <row r="462" spans="2:17">
      <c r="B462" s="129"/>
      <c r="C462" s="129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</row>
    <row r="463" spans="2:17">
      <c r="B463" s="129"/>
      <c r="C463" s="129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</row>
    <row r="464" spans="2:17">
      <c r="B464" s="129"/>
      <c r="C464" s="129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</row>
    <row r="465" spans="2:17">
      <c r="B465" s="129"/>
      <c r="C465" s="129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</row>
    <row r="466" spans="2:17">
      <c r="B466" s="129"/>
      <c r="C466" s="129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</row>
    <row r="467" spans="2:17">
      <c r="B467" s="129"/>
      <c r="C467" s="129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</row>
    <row r="468" spans="2:17">
      <c r="B468" s="129"/>
      <c r="C468" s="129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</row>
    <row r="469" spans="2:17">
      <c r="B469" s="129"/>
      <c r="C469" s="129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</row>
    <row r="470" spans="2:17">
      <c r="B470" s="129"/>
      <c r="C470" s="129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</row>
    <row r="471" spans="2:17">
      <c r="B471" s="129"/>
      <c r="C471" s="129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</row>
    <row r="472" spans="2:17">
      <c r="B472" s="129"/>
      <c r="C472" s="129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</row>
    <row r="473" spans="2:17">
      <c r="B473" s="129"/>
      <c r="C473" s="129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</row>
    <row r="474" spans="2:17">
      <c r="B474" s="129"/>
      <c r="C474" s="129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</row>
    <row r="475" spans="2:17">
      <c r="B475" s="129"/>
      <c r="C475" s="129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</row>
    <row r="476" spans="2:17">
      <c r="B476" s="129"/>
      <c r="C476" s="129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</row>
    <row r="477" spans="2:17">
      <c r="B477" s="129"/>
      <c r="C477" s="129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</row>
    <row r="478" spans="2:17">
      <c r="B478" s="129"/>
      <c r="C478" s="129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</row>
    <row r="479" spans="2:17">
      <c r="B479" s="129"/>
      <c r="C479" s="129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</row>
    <row r="480" spans="2:17">
      <c r="B480" s="129"/>
      <c r="C480" s="129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</row>
    <row r="481" spans="2:17">
      <c r="B481" s="129"/>
      <c r="C481" s="129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</row>
    <row r="482" spans="2:17">
      <c r="B482" s="129"/>
      <c r="C482" s="129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</row>
    <row r="483" spans="2:17">
      <c r="B483" s="129"/>
      <c r="C483" s="129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</row>
    <row r="484" spans="2:17">
      <c r="B484" s="129"/>
      <c r="C484" s="129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</row>
    <row r="485" spans="2:17">
      <c r="B485" s="129"/>
      <c r="C485" s="129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</row>
    <row r="486" spans="2:17">
      <c r="B486" s="129"/>
      <c r="C486" s="129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</row>
    <row r="487" spans="2:17">
      <c r="B487" s="129"/>
      <c r="C487" s="129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</row>
    <row r="488" spans="2:17">
      <c r="B488" s="129"/>
      <c r="C488" s="129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</row>
    <row r="489" spans="2:17">
      <c r="B489" s="129"/>
      <c r="C489" s="129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</row>
    <row r="490" spans="2:17">
      <c r="B490" s="129"/>
      <c r="C490" s="129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</row>
    <row r="491" spans="2:17">
      <c r="B491" s="129"/>
      <c r="C491" s="129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</row>
    <row r="492" spans="2:17">
      <c r="B492" s="129"/>
      <c r="C492" s="129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</row>
    <row r="493" spans="2:17">
      <c r="B493" s="129"/>
      <c r="C493" s="129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</row>
    <row r="494" spans="2:17">
      <c r="B494" s="129"/>
      <c r="C494" s="129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</row>
    <row r="495" spans="2:17">
      <c r="B495" s="129"/>
      <c r="C495" s="129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</row>
    <row r="496" spans="2:17">
      <c r="B496" s="129"/>
      <c r="C496" s="129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</row>
    <row r="497" spans="2:17">
      <c r="B497" s="129"/>
      <c r="C497" s="129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</row>
    <row r="498" spans="2:17">
      <c r="B498" s="129"/>
      <c r="C498" s="129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</row>
    <row r="499" spans="2:17">
      <c r="B499" s="129"/>
      <c r="C499" s="129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</row>
    <row r="500" spans="2:17">
      <c r="B500" s="129"/>
      <c r="C500" s="129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</row>
    <row r="501" spans="2:17">
      <c r="B501" s="129"/>
      <c r="C501" s="129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</row>
    <row r="502" spans="2:17">
      <c r="B502" s="129"/>
      <c r="C502" s="129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</row>
    <row r="503" spans="2:17">
      <c r="B503" s="129"/>
      <c r="C503" s="129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</row>
    <row r="504" spans="2:17">
      <c r="B504" s="129"/>
      <c r="C504" s="129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</row>
    <row r="505" spans="2:17">
      <c r="B505" s="129"/>
      <c r="C505" s="129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</row>
    <row r="506" spans="2:17">
      <c r="B506" s="129"/>
      <c r="C506" s="129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</row>
    <row r="507" spans="2:17">
      <c r="B507" s="129"/>
      <c r="C507" s="129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</row>
    <row r="508" spans="2:17">
      <c r="B508" s="129"/>
      <c r="C508" s="129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</row>
    <row r="509" spans="2:17">
      <c r="B509" s="129"/>
      <c r="C509" s="129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</row>
    <row r="510" spans="2:17">
      <c r="B510" s="129"/>
      <c r="C510" s="129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</row>
    <row r="511" spans="2:17">
      <c r="B511" s="129"/>
      <c r="C511" s="129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</row>
    <row r="512" spans="2:17">
      <c r="B512" s="129"/>
      <c r="C512" s="129"/>
      <c r="D512" s="130"/>
      <c r="E512" s="130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</row>
    <row r="513" spans="2:17">
      <c r="B513" s="129"/>
      <c r="C513" s="129"/>
      <c r="D513" s="130"/>
      <c r="E513" s="130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</row>
    <row r="514" spans="2:17">
      <c r="B514" s="129"/>
      <c r="C514" s="129"/>
      <c r="D514" s="130"/>
      <c r="E514" s="130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</row>
    <row r="515" spans="2:17">
      <c r="B515" s="129"/>
      <c r="C515" s="129"/>
      <c r="D515" s="130"/>
      <c r="E515" s="130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</row>
    <row r="516" spans="2:17">
      <c r="B516" s="129"/>
      <c r="C516" s="129"/>
      <c r="D516" s="130"/>
      <c r="E516" s="130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</row>
    <row r="517" spans="2:17">
      <c r="B517" s="129"/>
      <c r="C517" s="129"/>
      <c r="D517" s="130"/>
      <c r="E517" s="130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</row>
    <row r="518" spans="2:17">
      <c r="B518" s="129"/>
      <c r="C518" s="129"/>
      <c r="D518" s="130"/>
      <c r="E518" s="130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</row>
    <row r="519" spans="2:17">
      <c r="B519" s="129"/>
      <c r="C519" s="129"/>
      <c r="D519" s="130"/>
      <c r="E519" s="130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</row>
    <row r="520" spans="2:17">
      <c r="B520" s="129"/>
      <c r="C520" s="129"/>
      <c r="D520" s="130"/>
      <c r="E520" s="130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</row>
    <row r="521" spans="2:17">
      <c r="B521" s="129"/>
      <c r="C521" s="129"/>
      <c r="D521" s="130"/>
      <c r="E521" s="130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</row>
    <row r="522" spans="2:17">
      <c r="B522" s="129"/>
      <c r="C522" s="129"/>
      <c r="D522" s="130"/>
      <c r="E522" s="130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</row>
    <row r="523" spans="2:17">
      <c r="B523" s="129"/>
      <c r="C523" s="129"/>
      <c r="D523" s="130"/>
      <c r="E523" s="130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</row>
    <row r="524" spans="2:17">
      <c r="B524" s="129"/>
      <c r="C524" s="129"/>
      <c r="D524" s="130"/>
      <c r="E524" s="130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</row>
    <row r="525" spans="2:17">
      <c r="B525" s="129"/>
      <c r="C525" s="129"/>
      <c r="D525" s="130"/>
      <c r="E525" s="130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</row>
    <row r="526" spans="2:17">
      <c r="B526" s="129"/>
      <c r="C526" s="129"/>
      <c r="D526" s="130"/>
      <c r="E526" s="130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</row>
    <row r="527" spans="2:17">
      <c r="B527" s="129"/>
      <c r="C527" s="129"/>
      <c r="D527" s="130"/>
      <c r="E527" s="130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</row>
    <row r="528" spans="2:17">
      <c r="B528" s="129"/>
      <c r="C528" s="129"/>
      <c r="D528" s="130"/>
      <c r="E528" s="130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</row>
    <row r="529" spans="2:17">
      <c r="B529" s="129"/>
      <c r="C529" s="129"/>
      <c r="D529" s="130"/>
      <c r="E529" s="130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</row>
    <row r="530" spans="2:17">
      <c r="B530" s="129"/>
      <c r="C530" s="129"/>
      <c r="D530" s="130"/>
      <c r="E530" s="130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</row>
    <row r="531" spans="2:17">
      <c r="B531" s="129"/>
      <c r="C531" s="129"/>
      <c r="D531" s="130"/>
      <c r="E531" s="130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</row>
    <row r="532" spans="2:17">
      <c r="B532" s="129"/>
      <c r="C532" s="129"/>
      <c r="D532" s="130"/>
      <c r="E532" s="130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</row>
    <row r="533" spans="2:17">
      <c r="B533" s="129"/>
      <c r="C533" s="129"/>
      <c r="D533" s="130"/>
      <c r="E533" s="130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</row>
    <row r="534" spans="2:17">
      <c r="B534" s="129"/>
      <c r="C534" s="129"/>
      <c r="D534" s="130"/>
      <c r="E534" s="130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</row>
    <row r="535" spans="2:17">
      <c r="B535" s="129"/>
      <c r="C535" s="129"/>
      <c r="D535" s="130"/>
      <c r="E535" s="130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</row>
    <row r="536" spans="2:17">
      <c r="B536" s="129"/>
      <c r="C536" s="129"/>
      <c r="D536" s="130"/>
      <c r="E536" s="130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</row>
    <row r="537" spans="2:17">
      <c r="B537" s="129"/>
      <c r="C537" s="129"/>
      <c r="D537" s="130"/>
      <c r="E537" s="130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</row>
    <row r="538" spans="2:17">
      <c r="B538" s="129"/>
      <c r="C538" s="129"/>
      <c r="D538" s="130"/>
      <c r="E538" s="130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</row>
    <row r="539" spans="2:17">
      <c r="B539" s="129"/>
      <c r="C539" s="129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</row>
    <row r="540" spans="2:17">
      <c r="B540" s="129"/>
      <c r="C540" s="129"/>
      <c r="D540" s="130"/>
      <c r="E540" s="130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</row>
    <row r="541" spans="2:17">
      <c r="B541" s="129"/>
      <c r="C541" s="129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</row>
    <row r="542" spans="2:17">
      <c r="B542" s="129"/>
      <c r="C542" s="129"/>
      <c r="D542" s="130"/>
      <c r="E542" s="130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</row>
    <row r="543" spans="2:17">
      <c r="B543" s="129"/>
      <c r="C543" s="129"/>
      <c r="D543" s="130"/>
      <c r="E543" s="130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</row>
    <row r="544" spans="2:17">
      <c r="B544" s="129"/>
      <c r="C544" s="129"/>
      <c r="D544" s="130"/>
      <c r="E544" s="130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</row>
    <row r="545" spans="2:17">
      <c r="B545" s="129"/>
      <c r="C545" s="129"/>
      <c r="D545" s="130"/>
      <c r="E545" s="130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</row>
    <row r="546" spans="2:17">
      <c r="B546" s="129"/>
      <c r="C546" s="129"/>
      <c r="D546" s="130"/>
      <c r="E546" s="130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</row>
    <row r="547" spans="2:17">
      <c r="B547" s="129"/>
      <c r="C547" s="129"/>
      <c r="D547" s="130"/>
      <c r="E547" s="130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</row>
    <row r="548" spans="2:17">
      <c r="B548" s="129"/>
      <c r="C548" s="129"/>
      <c r="D548" s="130"/>
      <c r="E548" s="130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</row>
    <row r="549" spans="2:17">
      <c r="B549" s="129"/>
      <c r="C549" s="129"/>
      <c r="D549" s="130"/>
      <c r="E549" s="130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</row>
    <row r="550" spans="2:17">
      <c r="B550" s="129"/>
      <c r="C550" s="129"/>
      <c r="D550" s="130"/>
      <c r="E550" s="130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</row>
    <row r="551" spans="2:17">
      <c r="B551" s="129"/>
      <c r="C551" s="129"/>
      <c r="D551" s="130"/>
      <c r="E551" s="130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</row>
    <row r="552" spans="2:17">
      <c r="B552" s="129"/>
      <c r="C552" s="129"/>
      <c r="D552" s="130"/>
      <c r="E552" s="130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</row>
    <row r="553" spans="2:17">
      <c r="B553" s="129"/>
      <c r="C553" s="129"/>
      <c r="D553" s="130"/>
      <c r="E553" s="130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</row>
    <row r="554" spans="2:17">
      <c r="B554" s="129"/>
      <c r="C554" s="129"/>
      <c r="D554" s="130"/>
      <c r="E554" s="130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</row>
    <row r="555" spans="2:17">
      <c r="B555" s="129"/>
      <c r="C555" s="129"/>
      <c r="D555" s="130"/>
      <c r="E555" s="130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</row>
    <row r="556" spans="2:17">
      <c r="B556" s="129"/>
      <c r="C556" s="129"/>
      <c r="D556" s="130"/>
      <c r="E556" s="130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</row>
    <row r="557" spans="2:17">
      <c r="B557" s="129"/>
      <c r="C557" s="129"/>
      <c r="D557" s="130"/>
      <c r="E557" s="130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</row>
    <row r="558" spans="2:17">
      <c r="B558" s="129"/>
      <c r="C558" s="129"/>
      <c r="D558" s="130"/>
      <c r="E558" s="130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10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8.42578125" style="2" bestFit="1" customWidth="1"/>
    <col min="4" max="4" width="11.28515625" style="2" bestFit="1" customWidth="1"/>
    <col min="5" max="5" width="15.42578125" style="2" bestFit="1" customWidth="1"/>
    <col min="6" max="6" width="6.140625" style="1" bestFit="1" customWidth="1"/>
    <col min="7" max="7" width="12.42578125" style="1" bestFit="1" customWidth="1"/>
    <col min="8" max="8" width="11.140625" style="1" bestFit="1" customWidth="1"/>
    <col min="9" max="9" width="6.8554687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9.42578125" style="1" customWidth="1"/>
    <col min="15" max="15" width="9.5703125" style="1" bestFit="1" customWidth="1"/>
    <col min="16" max="16" width="14.42578125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5" t="s">
        <v>146</v>
      </c>
      <c r="C1" s="66" t="s" vm="1">
        <v>233</v>
      </c>
    </row>
    <row r="2" spans="2:18">
      <c r="B2" s="45" t="s">
        <v>145</v>
      </c>
      <c r="C2" s="66" t="s">
        <v>234</v>
      </c>
    </row>
    <row r="3" spans="2:18">
      <c r="B3" s="45" t="s">
        <v>147</v>
      </c>
      <c r="C3" s="66" t="s">
        <v>235</v>
      </c>
    </row>
    <row r="4" spans="2:18">
      <c r="B4" s="45" t="s">
        <v>148</v>
      </c>
      <c r="C4" s="66">
        <v>2102</v>
      </c>
    </row>
    <row r="6" spans="2:18" ht="26.25" customHeight="1">
      <c r="B6" s="190" t="s">
        <v>176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2"/>
    </row>
    <row r="7" spans="2:18" s="3" customFormat="1" ht="78.75">
      <c r="B7" s="46" t="s">
        <v>116</v>
      </c>
      <c r="C7" s="47" t="s">
        <v>189</v>
      </c>
      <c r="D7" s="47" t="s">
        <v>46</v>
      </c>
      <c r="E7" s="47" t="s">
        <v>117</v>
      </c>
      <c r="F7" s="47" t="s">
        <v>14</v>
      </c>
      <c r="G7" s="47" t="s">
        <v>104</v>
      </c>
      <c r="H7" s="47" t="s">
        <v>66</v>
      </c>
      <c r="I7" s="47" t="s">
        <v>17</v>
      </c>
      <c r="J7" s="47" t="s">
        <v>232</v>
      </c>
      <c r="K7" s="47" t="s">
        <v>103</v>
      </c>
      <c r="L7" s="47" t="s">
        <v>34</v>
      </c>
      <c r="M7" s="47" t="s">
        <v>18</v>
      </c>
      <c r="N7" s="47" t="s">
        <v>209</v>
      </c>
      <c r="O7" s="47" t="s">
        <v>208</v>
      </c>
      <c r="P7" s="47" t="s">
        <v>111</v>
      </c>
      <c r="Q7" s="47" t="s">
        <v>149</v>
      </c>
      <c r="R7" s="49" t="s">
        <v>151</v>
      </c>
    </row>
    <row r="8" spans="2:18" s="3" customFormat="1" ht="24" customHeight="1">
      <c r="B8" s="14"/>
      <c r="C8" s="56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216</v>
      </c>
      <c r="O8" s="15"/>
      <c r="P8" s="15" t="s">
        <v>212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113</v>
      </c>
      <c r="R9" s="19" t="s">
        <v>114</v>
      </c>
    </row>
    <row r="10" spans="2:18" s="4" customFormat="1" ht="18" customHeight="1">
      <c r="B10" s="67" t="s">
        <v>39</v>
      </c>
      <c r="C10" s="68"/>
      <c r="D10" s="68"/>
      <c r="E10" s="68"/>
      <c r="F10" s="68"/>
      <c r="G10" s="68"/>
      <c r="H10" s="68"/>
      <c r="I10" s="76">
        <v>3.9338404499347792</v>
      </c>
      <c r="J10" s="68"/>
      <c r="K10" s="68"/>
      <c r="L10" s="68"/>
      <c r="M10" s="90">
        <v>5.2867552079481357E-2</v>
      </c>
      <c r="N10" s="76"/>
      <c r="O10" s="78"/>
      <c r="P10" s="76">
        <f>P11+P213</f>
        <v>1440088.5876282877</v>
      </c>
      <c r="Q10" s="77">
        <f>IFERROR(P10/$P$10,0)</f>
        <v>1</v>
      </c>
      <c r="R10" s="77">
        <f>P10/'סכום נכסי הקרן'!$C$42</f>
        <v>2.3222087145837018E-2</v>
      </c>
    </row>
    <row r="11" spans="2:18" ht="21.75" customHeight="1">
      <c r="B11" s="69" t="s">
        <v>37</v>
      </c>
      <c r="C11" s="70"/>
      <c r="D11" s="70"/>
      <c r="E11" s="70"/>
      <c r="F11" s="70"/>
      <c r="G11" s="70"/>
      <c r="H11" s="70"/>
      <c r="I11" s="79">
        <v>3.5146228462755764</v>
      </c>
      <c r="J11" s="70"/>
      <c r="K11" s="70"/>
      <c r="L11" s="70"/>
      <c r="M11" s="91">
        <v>4.4304333487180755E-2</v>
      </c>
      <c r="N11" s="79"/>
      <c r="O11" s="81"/>
      <c r="P11" s="79">
        <f>P12+P16+P28</f>
        <v>937637.83156006178</v>
      </c>
      <c r="Q11" s="80">
        <f t="shared" ref="Q11:Q74" si="0">IFERROR(P11/$P$10,0)</f>
        <v>0.65109732804998988</v>
      </c>
      <c r="R11" s="80">
        <f>P11/'סכום נכסי הקרן'!$C$42</f>
        <v>1.5119838892398497E-2</v>
      </c>
    </row>
    <row r="12" spans="2:18">
      <c r="B12" s="89" t="s">
        <v>85</v>
      </c>
      <c r="C12" s="70"/>
      <c r="D12" s="70"/>
      <c r="E12" s="70"/>
      <c r="F12" s="70"/>
      <c r="G12" s="70"/>
      <c r="H12" s="70"/>
      <c r="I12" s="79">
        <v>2.6212757310099644</v>
      </c>
      <c r="J12" s="70"/>
      <c r="K12" s="70"/>
      <c r="L12" s="70"/>
      <c r="M12" s="91">
        <v>5.0819974477173811E-2</v>
      </c>
      <c r="N12" s="79"/>
      <c r="O12" s="81"/>
      <c r="P12" s="79">
        <f>SUM(P13:P14)</f>
        <v>542502.13352999999</v>
      </c>
      <c r="Q12" s="80">
        <f t="shared" si="0"/>
        <v>0.37671441756472651</v>
      </c>
      <c r="R12" s="80">
        <f>P12/'סכום נכסי הקרן'!$C$42</f>
        <v>8.7480950337813137E-3</v>
      </c>
    </row>
    <row r="13" spans="2:18">
      <c r="B13" s="152" t="s">
        <v>3522</v>
      </c>
      <c r="C13" s="85" t="s">
        <v>3240</v>
      </c>
      <c r="D13" s="72" t="s">
        <v>3241</v>
      </c>
      <c r="E13" s="72"/>
      <c r="F13" s="72" t="s">
        <v>3242</v>
      </c>
      <c r="G13" s="94"/>
      <c r="H13" s="72" t="s">
        <v>3239</v>
      </c>
      <c r="I13" s="82">
        <v>2.5599999999999996</v>
      </c>
      <c r="J13" s="85" t="s">
        <v>26</v>
      </c>
      <c r="K13" s="153" t="s">
        <v>133</v>
      </c>
      <c r="L13" s="86">
        <v>6.8199999999999997E-2</v>
      </c>
      <c r="M13" s="86">
        <v>6.8199999999999997E-2</v>
      </c>
      <c r="N13" s="146">
        <v>231691307.4000001</v>
      </c>
      <c r="O13" s="145">
        <f>P13/N13*100000</f>
        <v>103.96698393244951</v>
      </c>
      <c r="P13" s="146">
        <v>240882.46433744032</v>
      </c>
      <c r="Q13" s="83">
        <f t="shared" si="0"/>
        <v>0.16726919885821381</v>
      </c>
      <c r="R13" s="83">
        <f>P13/'סכום נכסי הקרן'!$C$42</f>
        <v>3.884339912699783E-3</v>
      </c>
    </row>
    <row r="14" spans="2:18">
      <c r="B14" s="152" t="s">
        <v>3523</v>
      </c>
      <c r="C14" s="85" t="s">
        <v>3240</v>
      </c>
      <c r="D14" s="72" t="s">
        <v>3243</v>
      </c>
      <c r="E14" s="72"/>
      <c r="F14" s="72" t="s">
        <v>3242</v>
      </c>
      <c r="G14" s="94"/>
      <c r="H14" s="72" t="s">
        <v>3239</v>
      </c>
      <c r="I14" s="82">
        <v>2.6700000000000004</v>
      </c>
      <c r="J14" s="85" t="s">
        <v>26</v>
      </c>
      <c r="K14" s="153" t="s">
        <v>133</v>
      </c>
      <c r="L14" s="86">
        <v>3.7000000000000005E-2</v>
      </c>
      <c r="M14" s="86">
        <v>3.7000000000000005E-2</v>
      </c>
      <c r="N14" s="146">
        <v>291165869.75000137</v>
      </c>
      <c r="O14" s="145">
        <f>P14/N14*100000</f>
        <v>103.59032446060179</v>
      </c>
      <c r="P14" s="146">
        <v>301619.66919255961</v>
      </c>
      <c r="Q14" s="83">
        <f t="shared" si="0"/>
        <v>0.20944521870651264</v>
      </c>
      <c r="R14" s="83">
        <f>P14/'סכום נכסי הקרן'!$C$42</f>
        <v>4.8637551210815302E-3</v>
      </c>
    </row>
    <row r="15" spans="2:18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82"/>
      <c r="O15" s="84"/>
      <c r="P15" s="72"/>
      <c r="Q15" s="83"/>
      <c r="R15" s="72"/>
    </row>
    <row r="16" spans="2:18">
      <c r="B16" s="89" t="s">
        <v>35</v>
      </c>
      <c r="C16" s="70"/>
      <c r="D16" s="70"/>
      <c r="E16" s="70"/>
      <c r="F16" s="70"/>
      <c r="G16" s="70"/>
      <c r="H16" s="70"/>
      <c r="I16" s="79">
        <v>6.7056331129200997</v>
      </c>
      <c r="J16" s="70"/>
      <c r="K16" s="70"/>
      <c r="L16" s="70"/>
      <c r="M16" s="91">
        <v>3.1069448906666047E-2</v>
      </c>
      <c r="N16" s="79"/>
      <c r="O16" s="81"/>
      <c r="P16" s="79">
        <f>SUM(P17:P26)</f>
        <v>25807.881534794007</v>
      </c>
      <c r="Q16" s="80">
        <f t="shared" si="0"/>
        <v>1.7921037467075237E-2</v>
      </c>
      <c r="R16" s="80">
        <f>P16/'סכום נכסי הקרן'!$C$42</f>
        <v>4.1616389380423152E-4</v>
      </c>
    </row>
    <row r="17" spans="2:18">
      <c r="B17" s="75" t="s">
        <v>3677</v>
      </c>
      <c r="C17" s="85" t="s">
        <v>3240</v>
      </c>
      <c r="D17" s="72">
        <v>6868</v>
      </c>
      <c r="E17" s="72"/>
      <c r="F17" s="72" t="s">
        <v>507</v>
      </c>
      <c r="G17" s="94">
        <v>43555</v>
      </c>
      <c r="H17" s="72"/>
      <c r="I17" s="82">
        <v>5.0500000000020071</v>
      </c>
      <c r="J17" s="85" t="s">
        <v>26</v>
      </c>
      <c r="K17" s="85" t="s">
        <v>133</v>
      </c>
      <c r="L17" s="86">
        <v>5.0200000000014545E-2</v>
      </c>
      <c r="M17" s="86">
        <v>5.0200000000014545E-2</v>
      </c>
      <c r="N17" s="82">
        <v>719825.12607700017</v>
      </c>
      <c r="O17" s="84">
        <v>128.1</v>
      </c>
      <c r="P17" s="82">
        <v>922.09587938300012</v>
      </c>
      <c r="Q17" s="83">
        <f t="shared" si="0"/>
        <v>6.4030496964191577E-4</v>
      </c>
      <c r="R17" s="83">
        <f>P17/'סכום נכסי הקרן'!$C$42</f>
        <v>1.4869217804937095E-5</v>
      </c>
    </row>
    <row r="18" spans="2:18">
      <c r="B18" s="75" t="s">
        <v>3677</v>
      </c>
      <c r="C18" s="85" t="s">
        <v>3240</v>
      </c>
      <c r="D18" s="72">
        <v>6867</v>
      </c>
      <c r="E18" s="72"/>
      <c r="F18" s="72" t="s">
        <v>507</v>
      </c>
      <c r="G18" s="94">
        <v>43555</v>
      </c>
      <c r="H18" s="72"/>
      <c r="I18" s="82">
        <v>5.0900000000006678</v>
      </c>
      <c r="J18" s="85" t="s">
        <v>26</v>
      </c>
      <c r="K18" s="85" t="s">
        <v>133</v>
      </c>
      <c r="L18" s="86">
        <v>4.9400000000005218E-2</v>
      </c>
      <c r="M18" s="86">
        <v>4.9400000000005218E-2</v>
      </c>
      <c r="N18" s="82">
        <v>1755195.3103500002</v>
      </c>
      <c r="O18" s="84">
        <v>117.74</v>
      </c>
      <c r="P18" s="82">
        <v>2066.5667143180003</v>
      </c>
      <c r="Q18" s="83">
        <f t="shared" si="0"/>
        <v>1.4350274921082963E-3</v>
      </c>
      <c r="R18" s="83">
        <f>P18/'סכום נכסי הקרן'!$C$42</f>
        <v>3.3324333478410801E-5</v>
      </c>
    </row>
    <row r="19" spans="2:18">
      <c r="B19" s="75" t="s">
        <v>3677</v>
      </c>
      <c r="C19" s="85" t="s">
        <v>3240</v>
      </c>
      <c r="D19" s="72">
        <v>6866</v>
      </c>
      <c r="E19" s="72"/>
      <c r="F19" s="72" t="s">
        <v>507</v>
      </c>
      <c r="G19" s="94">
        <v>43555</v>
      </c>
      <c r="H19" s="72"/>
      <c r="I19" s="82">
        <v>5.7999999999992005</v>
      </c>
      <c r="J19" s="85" t="s">
        <v>26</v>
      </c>
      <c r="K19" s="85" t="s">
        <v>133</v>
      </c>
      <c r="L19" s="86">
        <v>2.9999999999996665E-2</v>
      </c>
      <c r="M19" s="86">
        <v>2.9999999999996665E-2</v>
      </c>
      <c r="N19" s="82">
        <v>2640076.1849460006</v>
      </c>
      <c r="O19" s="84">
        <v>113.61</v>
      </c>
      <c r="P19" s="82">
        <v>2999.3901937330006</v>
      </c>
      <c r="Q19" s="83">
        <f t="shared" si="0"/>
        <v>2.0827817257219987E-3</v>
      </c>
      <c r="R19" s="83">
        <f>P19/'סכום נכסי הקרן'!$C$42</f>
        <v>4.8366538740473068E-5</v>
      </c>
    </row>
    <row r="20" spans="2:18">
      <c r="B20" s="75" t="s">
        <v>3677</v>
      </c>
      <c r="C20" s="85" t="s">
        <v>3240</v>
      </c>
      <c r="D20" s="72">
        <v>6865</v>
      </c>
      <c r="E20" s="72"/>
      <c r="F20" s="72" t="s">
        <v>507</v>
      </c>
      <c r="G20" s="94">
        <v>43555</v>
      </c>
      <c r="H20" s="72"/>
      <c r="I20" s="82">
        <v>4.0700000000008796</v>
      </c>
      <c r="J20" s="85" t="s">
        <v>26</v>
      </c>
      <c r="K20" s="85" t="s">
        <v>133</v>
      </c>
      <c r="L20" s="86">
        <v>2.5600000000003641E-2</v>
      </c>
      <c r="M20" s="86">
        <v>2.5600000000003641E-2</v>
      </c>
      <c r="N20" s="82">
        <v>1343099.7744030003</v>
      </c>
      <c r="O20" s="84">
        <v>122.68</v>
      </c>
      <c r="P20" s="82">
        <v>1647.7149551650002</v>
      </c>
      <c r="Q20" s="83">
        <f t="shared" si="0"/>
        <v>1.1441761078592094E-3</v>
      </c>
      <c r="R20" s="83">
        <f>P20/'סכום נכסי הקרן'!$C$42</f>
        <v>2.6570157286891178E-5</v>
      </c>
    </row>
    <row r="21" spans="2:18">
      <c r="B21" s="75" t="s">
        <v>3677</v>
      </c>
      <c r="C21" s="85" t="s">
        <v>3240</v>
      </c>
      <c r="D21" s="72">
        <v>5023</v>
      </c>
      <c r="E21" s="72"/>
      <c r="F21" s="72" t="s">
        <v>507</v>
      </c>
      <c r="G21" s="94">
        <v>42551</v>
      </c>
      <c r="H21" s="72"/>
      <c r="I21" s="82">
        <v>7.5799999999994663</v>
      </c>
      <c r="J21" s="85" t="s">
        <v>26</v>
      </c>
      <c r="K21" s="85" t="s">
        <v>133</v>
      </c>
      <c r="L21" s="86">
        <v>4.0199999999997328E-2</v>
      </c>
      <c r="M21" s="86">
        <v>4.0199999999997328E-2</v>
      </c>
      <c r="N21" s="82">
        <v>3481946.5248860009</v>
      </c>
      <c r="O21" s="84">
        <v>107.91</v>
      </c>
      <c r="P21" s="82">
        <v>3757.366812100001</v>
      </c>
      <c r="Q21" s="83">
        <f t="shared" si="0"/>
        <v>2.609121997340516E-3</v>
      </c>
      <c r="R21" s="83">
        <f>P21/'סכום נכסי הקרן'!$C$42</f>
        <v>6.0589258396361808E-5</v>
      </c>
    </row>
    <row r="22" spans="2:18">
      <c r="B22" s="75" t="s">
        <v>3677</v>
      </c>
      <c r="C22" s="85" t="s">
        <v>3240</v>
      </c>
      <c r="D22" s="72">
        <v>5210</v>
      </c>
      <c r="E22" s="72"/>
      <c r="F22" s="72" t="s">
        <v>507</v>
      </c>
      <c r="G22" s="94">
        <v>42643</v>
      </c>
      <c r="H22" s="72"/>
      <c r="I22" s="82">
        <v>7.009999999999458</v>
      </c>
      <c r="J22" s="85" t="s">
        <v>26</v>
      </c>
      <c r="K22" s="85" t="s">
        <v>133</v>
      </c>
      <c r="L22" s="86">
        <v>3.1499999999996135E-2</v>
      </c>
      <c r="M22" s="86">
        <v>3.1499999999996135E-2</v>
      </c>
      <c r="N22" s="82">
        <v>2634479.9925510003</v>
      </c>
      <c r="O22" s="84">
        <v>112.94</v>
      </c>
      <c r="P22" s="82">
        <v>2975.3804414610004</v>
      </c>
      <c r="Q22" s="83">
        <f t="shared" si="0"/>
        <v>2.0661093123175269E-3</v>
      </c>
      <c r="R22" s="83">
        <f>P22/'סכום נכסי הקרן'!$C$42</f>
        <v>4.7979370503463009E-5</v>
      </c>
    </row>
    <row r="23" spans="2:18">
      <c r="B23" s="75" t="s">
        <v>3677</v>
      </c>
      <c r="C23" s="85" t="s">
        <v>3240</v>
      </c>
      <c r="D23" s="72">
        <v>6025</v>
      </c>
      <c r="E23" s="72"/>
      <c r="F23" s="72" t="s">
        <v>507</v>
      </c>
      <c r="G23" s="94">
        <v>43100</v>
      </c>
      <c r="H23" s="72"/>
      <c r="I23" s="82">
        <v>8.3300000000002772</v>
      </c>
      <c r="J23" s="85" t="s">
        <v>26</v>
      </c>
      <c r="K23" s="85" t="s">
        <v>133</v>
      </c>
      <c r="L23" s="86">
        <v>3.2500000000001306E-2</v>
      </c>
      <c r="M23" s="86">
        <v>3.2500000000001306E-2</v>
      </c>
      <c r="N23" s="82">
        <v>3356970.6782320007</v>
      </c>
      <c r="O23" s="145">
        <f>P23/N23*100000</f>
        <v>111.99683314332979</v>
      </c>
      <c r="P23" s="82">
        <v>3759.7008491700003</v>
      </c>
      <c r="Q23" s="83">
        <f t="shared" si="0"/>
        <v>2.6107427567091069E-3</v>
      </c>
      <c r="R23" s="83">
        <f>P23/'סכום נכסי הקרן'!$C$42</f>
        <v>6.0626895811661658E-5</v>
      </c>
    </row>
    <row r="24" spans="2:18">
      <c r="B24" s="75" t="s">
        <v>3677</v>
      </c>
      <c r="C24" s="85" t="s">
        <v>3240</v>
      </c>
      <c r="D24" s="72">
        <v>5022</v>
      </c>
      <c r="E24" s="72"/>
      <c r="F24" s="72" t="s">
        <v>507</v>
      </c>
      <c r="G24" s="94">
        <v>42551</v>
      </c>
      <c r="H24" s="72"/>
      <c r="I24" s="82">
        <v>6.9900000000011531</v>
      </c>
      <c r="J24" s="85" t="s">
        <v>26</v>
      </c>
      <c r="K24" s="85" t="s">
        <v>133</v>
      </c>
      <c r="L24" s="86">
        <v>2.3000000000002595E-2</v>
      </c>
      <c r="M24" s="86">
        <v>2.3000000000002595E-2</v>
      </c>
      <c r="N24" s="82">
        <v>2345647.9358990006</v>
      </c>
      <c r="O24" s="84">
        <v>114.85</v>
      </c>
      <c r="P24" s="82">
        <v>2693.9759414110008</v>
      </c>
      <c r="Q24" s="83">
        <f t="shared" si="0"/>
        <v>1.8707015419431707E-3</v>
      </c>
      <c r="R24" s="83">
        <f>P24/'סכום נכסי הקרן'!$C$42</f>
        <v>4.3441594230855995E-5</v>
      </c>
    </row>
    <row r="25" spans="2:18">
      <c r="B25" s="75" t="s">
        <v>3677</v>
      </c>
      <c r="C25" s="85" t="s">
        <v>3240</v>
      </c>
      <c r="D25" s="72">
        <v>6024</v>
      </c>
      <c r="E25" s="72"/>
      <c r="F25" s="72" t="s">
        <v>507</v>
      </c>
      <c r="G25" s="94">
        <v>43100</v>
      </c>
      <c r="H25" s="72"/>
      <c r="I25" s="82">
        <v>7.4299999999995441</v>
      </c>
      <c r="J25" s="85" t="s">
        <v>26</v>
      </c>
      <c r="K25" s="85" t="s">
        <v>133</v>
      </c>
      <c r="L25" s="86">
        <v>1.6899999999998666E-2</v>
      </c>
      <c r="M25" s="86">
        <v>1.6899999999998666E-2</v>
      </c>
      <c r="N25" s="82">
        <v>2438505.3974410007</v>
      </c>
      <c r="O25" s="84">
        <v>120.12</v>
      </c>
      <c r="P25" s="82">
        <v>2929.1329763310014</v>
      </c>
      <c r="Q25" s="83">
        <f t="shared" si="0"/>
        <v>2.0339949927351709E-3</v>
      </c>
      <c r="R25" s="83">
        <f>P25/'סכום נכסי הקרן'!$C$42</f>
        <v>4.7233608975492273E-5</v>
      </c>
    </row>
    <row r="26" spans="2:18">
      <c r="B26" s="75" t="s">
        <v>3677</v>
      </c>
      <c r="C26" s="85" t="s">
        <v>3240</v>
      </c>
      <c r="D26" s="72">
        <v>5209</v>
      </c>
      <c r="E26" s="72"/>
      <c r="F26" s="72" t="s">
        <v>507</v>
      </c>
      <c r="G26" s="94">
        <v>42643</v>
      </c>
      <c r="H26" s="72"/>
      <c r="I26" s="82">
        <v>6.0399999999985994</v>
      </c>
      <c r="J26" s="85" t="s">
        <v>26</v>
      </c>
      <c r="K26" s="85" t="s">
        <v>133</v>
      </c>
      <c r="L26" s="86">
        <v>2.0799999999996308E-2</v>
      </c>
      <c r="M26" s="86">
        <v>2.0799999999996308E-2</v>
      </c>
      <c r="N26" s="82">
        <v>1784585.3644730002</v>
      </c>
      <c r="O26" s="84">
        <v>115.24</v>
      </c>
      <c r="P26" s="82">
        <v>2056.5567717220001</v>
      </c>
      <c r="Q26" s="83">
        <f t="shared" si="0"/>
        <v>1.4280765706983255E-3</v>
      </c>
      <c r="R26" s="83">
        <f>P26/'סכום נכסי הקרן'!$C$42</f>
        <v>3.3162918575684597E-5</v>
      </c>
    </row>
    <row r="27" spans="2:18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82"/>
      <c r="O27" s="84"/>
      <c r="P27" s="72"/>
      <c r="Q27" s="83"/>
      <c r="R27" s="72"/>
    </row>
    <row r="28" spans="2:18">
      <c r="B28" s="89" t="s">
        <v>36</v>
      </c>
      <c r="C28" s="70"/>
      <c r="D28" s="70"/>
      <c r="E28" s="70"/>
      <c r="F28" s="70"/>
      <c r="G28" s="70"/>
      <c r="H28" s="70"/>
      <c r="I28" s="79">
        <v>4.6003089572689113</v>
      </c>
      <c r="J28" s="70"/>
      <c r="K28" s="70"/>
      <c r="L28" s="70"/>
      <c r="M28" s="91">
        <v>3.568244753884138E-2</v>
      </c>
      <c r="N28" s="79"/>
      <c r="O28" s="81"/>
      <c r="P28" s="79">
        <f>SUM(P29:P211)</f>
        <v>369327.81649526785</v>
      </c>
      <c r="Q28" s="80">
        <f t="shared" si="0"/>
        <v>0.25646187301818812</v>
      </c>
      <c r="R28" s="80">
        <f>P28/'סכום נכסי הקרן'!$C$42</f>
        <v>5.9555799648129534E-3</v>
      </c>
    </row>
    <row r="29" spans="2:18">
      <c r="B29" s="75" t="s">
        <v>3678</v>
      </c>
      <c r="C29" s="85" t="s">
        <v>3244</v>
      </c>
      <c r="D29" s="72" t="s">
        <v>3245</v>
      </c>
      <c r="E29" s="72"/>
      <c r="F29" s="72" t="s">
        <v>331</v>
      </c>
      <c r="G29" s="94">
        <v>42368</v>
      </c>
      <c r="H29" s="72" t="s">
        <v>309</v>
      </c>
      <c r="I29" s="82">
        <v>7.1299999999967163</v>
      </c>
      <c r="J29" s="85" t="s">
        <v>129</v>
      </c>
      <c r="K29" s="85" t="s">
        <v>133</v>
      </c>
      <c r="L29" s="86">
        <v>3.1699999999999999E-2</v>
      </c>
      <c r="M29" s="86">
        <v>2.2099999999986596E-2</v>
      </c>
      <c r="N29" s="82">
        <v>568595.0123970001</v>
      </c>
      <c r="O29" s="84">
        <v>119.45</v>
      </c>
      <c r="P29" s="82">
        <v>679.18671137100011</v>
      </c>
      <c r="Q29" s="83">
        <f t="shared" si="0"/>
        <v>4.7162842425518212E-4</v>
      </c>
      <c r="R29" s="83">
        <f>P29/'סכום נכסי הקרן'!$C$42</f>
        <v>1.0952196368507634E-5</v>
      </c>
    </row>
    <row r="30" spans="2:18">
      <c r="B30" s="75" t="s">
        <v>3678</v>
      </c>
      <c r="C30" s="85" t="s">
        <v>3244</v>
      </c>
      <c r="D30" s="72" t="s">
        <v>3246</v>
      </c>
      <c r="E30" s="72"/>
      <c r="F30" s="72" t="s">
        <v>331</v>
      </c>
      <c r="G30" s="94">
        <v>42388</v>
      </c>
      <c r="H30" s="72" t="s">
        <v>309</v>
      </c>
      <c r="I30" s="82">
        <v>7.1199999999968906</v>
      </c>
      <c r="J30" s="85" t="s">
        <v>129</v>
      </c>
      <c r="K30" s="85" t="s">
        <v>133</v>
      </c>
      <c r="L30" s="86">
        <v>3.1899999999999998E-2</v>
      </c>
      <c r="M30" s="86">
        <v>2.2199999999986769E-2</v>
      </c>
      <c r="N30" s="82">
        <v>796033.02321100014</v>
      </c>
      <c r="O30" s="84">
        <v>119.6</v>
      </c>
      <c r="P30" s="82">
        <v>952.05549528300014</v>
      </c>
      <c r="Q30" s="83">
        <f t="shared" si="0"/>
        <v>6.6110897861565616E-4</v>
      </c>
      <c r="R30" s="83">
        <f>P30/'סכום נכסי הקרן'!$C$42</f>
        <v>1.5352330314308069E-5</v>
      </c>
    </row>
    <row r="31" spans="2:18">
      <c r="B31" s="75" t="s">
        <v>3678</v>
      </c>
      <c r="C31" s="85" t="s">
        <v>3244</v>
      </c>
      <c r="D31" s="72" t="s">
        <v>3247</v>
      </c>
      <c r="E31" s="72"/>
      <c r="F31" s="72" t="s">
        <v>331</v>
      </c>
      <c r="G31" s="94">
        <v>42509</v>
      </c>
      <c r="H31" s="72" t="s">
        <v>309</v>
      </c>
      <c r="I31" s="82">
        <v>7.1800000000015043</v>
      </c>
      <c r="J31" s="85" t="s">
        <v>129</v>
      </c>
      <c r="K31" s="85" t="s">
        <v>133</v>
      </c>
      <c r="L31" s="86">
        <v>2.7400000000000001E-2</v>
      </c>
      <c r="M31" s="86">
        <v>2.3899999999999894E-2</v>
      </c>
      <c r="N31" s="82">
        <v>796033.02321100014</v>
      </c>
      <c r="O31" s="84">
        <v>115.29</v>
      </c>
      <c r="P31" s="82">
        <v>917.7465071590002</v>
      </c>
      <c r="Q31" s="83">
        <f t="shared" si="0"/>
        <v>6.372847580650967E-4</v>
      </c>
      <c r="R31" s="83">
        <f>P31/'סכום נכסי הקרן'!$C$42</f>
        <v>1.4799082188501337E-5</v>
      </c>
    </row>
    <row r="32" spans="2:18">
      <c r="B32" s="75" t="s">
        <v>3678</v>
      </c>
      <c r="C32" s="85" t="s">
        <v>3244</v>
      </c>
      <c r="D32" s="72" t="s">
        <v>3248</v>
      </c>
      <c r="E32" s="72"/>
      <c r="F32" s="72" t="s">
        <v>331</v>
      </c>
      <c r="G32" s="94">
        <v>42723</v>
      </c>
      <c r="H32" s="72" t="s">
        <v>309</v>
      </c>
      <c r="I32" s="82">
        <v>7.0800000000198775</v>
      </c>
      <c r="J32" s="85" t="s">
        <v>129</v>
      </c>
      <c r="K32" s="85" t="s">
        <v>133</v>
      </c>
      <c r="L32" s="86">
        <v>3.15E-2</v>
      </c>
      <c r="M32" s="86">
        <v>2.5500000000105407E-2</v>
      </c>
      <c r="N32" s="82">
        <v>113719.00093400001</v>
      </c>
      <c r="O32" s="84">
        <v>116.8</v>
      </c>
      <c r="P32" s="82">
        <v>132.82379709200001</v>
      </c>
      <c r="Q32" s="83">
        <f t="shared" si="0"/>
        <v>9.2233073876899697E-5</v>
      </c>
      <c r="R32" s="83">
        <f>P32/'סכום נכסי הקרן'!$C$42</f>
        <v>2.1418444792977885E-6</v>
      </c>
    </row>
    <row r="33" spans="2:18">
      <c r="B33" s="75" t="s">
        <v>3678</v>
      </c>
      <c r="C33" s="85" t="s">
        <v>3244</v>
      </c>
      <c r="D33" s="72" t="s">
        <v>3249</v>
      </c>
      <c r="E33" s="72"/>
      <c r="F33" s="72" t="s">
        <v>331</v>
      </c>
      <c r="G33" s="94">
        <v>42918</v>
      </c>
      <c r="H33" s="72" t="s">
        <v>309</v>
      </c>
      <c r="I33" s="82">
        <v>7.0499999999955314</v>
      </c>
      <c r="J33" s="85" t="s">
        <v>129</v>
      </c>
      <c r="K33" s="85" t="s">
        <v>133</v>
      </c>
      <c r="L33" s="86">
        <v>3.1899999999999998E-2</v>
      </c>
      <c r="M33" s="86">
        <v>2.8299999999976275E-2</v>
      </c>
      <c r="N33" s="82">
        <v>568595.0123970001</v>
      </c>
      <c r="O33" s="84">
        <v>114.14</v>
      </c>
      <c r="P33" s="82">
        <v>648.99435623800014</v>
      </c>
      <c r="Q33" s="83">
        <f t="shared" si="0"/>
        <v>4.5066280075647475E-4</v>
      </c>
      <c r="R33" s="83">
        <f>P33/'סכום נכסי הקרן'!$C$42</f>
        <v>1.0465330832553842E-5</v>
      </c>
    </row>
    <row r="34" spans="2:18">
      <c r="B34" s="75" t="s">
        <v>3678</v>
      </c>
      <c r="C34" s="85" t="s">
        <v>3244</v>
      </c>
      <c r="D34" s="72" t="s">
        <v>3250</v>
      </c>
      <c r="E34" s="72"/>
      <c r="F34" s="72" t="s">
        <v>331</v>
      </c>
      <c r="G34" s="94">
        <v>43915</v>
      </c>
      <c r="H34" s="72" t="s">
        <v>309</v>
      </c>
      <c r="I34" s="82">
        <v>7.0700000000001921</v>
      </c>
      <c r="J34" s="85" t="s">
        <v>129</v>
      </c>
      <c r="K34" s="85" t="s">
        <v>133</v>
      </c>
      <c r="L34" s="86">
        <v>2.6600000000000002E-2</v>
      </c>
      <c r="M34" s="86">
        <v>3.4700000000000314E-2</v>
      </c>
      <c r="N34" s="82">
        <v>1197042.1371190003</v>
      </c>
      <c r="O34" s="84">
        <v>104.59</v>
      </c>
      <c r="P34" s="82">
        <v>1251.9862655680004</v>
      </c>
      <c r="Q34" s="83">
        <f t="shared" si="0"/>
        <v>8.6938142300670748E-4</v>
      </c>
      <c r="R34" s="83">
        <f>P34/'סכום נכסי הקרן'!$C$42</f>
        <v>2.0188851168033558E-5</v>
      </c>
    </row>
    <row r="35" spans="2:18">
      <c r="B35" s="75" t="s">
        <v>3678</v>
      </c>
      <c r="C35" s="85" t="s">
        <v>3244</v>
      </c>
      <c r="D35" s="72" t="s">
        <v>3251</v>
      </c>
      <c r="E35" s="72"/>
      <c r="F35" s="72" t="s">
        <v>331</v>
      </c>
      <c r="G35" s="94">
        <v>44168</v>
      </c>
      <c r="H35" s="72" t="s">
        <v>309</v>
      </c>
      <c r="I35" s="82">
        <v>7.2000000000018716</v>
      </c>
      <c r="J35" s="85" t="s">
        <v>129</v>
      </c>
      <c r="K35" s="85" t="s">
        <v>133</v>
      </c>
      <c r="L35" s="86">
        <v>1.89E-2</v>
      </c>
      <c r="M35" s="86">
        <v>3.7200000000006124E-2</v>
      </c>
      <c r="N35" s="82">
        <v>1212356.1072380003</v>
      </c>
      <c r="O35" s="84">
        <v>96.92</v>
      </c>
      <c r="P35" s="82">
        <v>1175.0155332490003</v>
      </c>
      <c r="Q35" s="83">
        <f t="shared" si="0"/>
        <v>8.1593281367791282E-4</v>
      </c>
      <c r="R35" s="83">
        <f>P35/'סכום נכסי הקרן'!$C$42</f>
        <v>1.8947662904376493E-5</v>
      </c>
    </row>
    <row r="36" spans="2:18">
      <c r="B36" s="75" t="s">
        <v>3678</v>
      </c>
      <c r="C36" s="85" t="s">
        <v>3244</v>
      </c>
      <c r="D36" s="72" t="s">
        <v>3252</v>
      </c>
      <c r="E36" s="72"/>
      <c r="F36" s="72" t="s">
        <v>331</v>
      </c>
      <c r="G36" s="94">
        <v>44277</v>
      </c>
      <c r="H36" s="72" t="s">
        <v>309</v>
      </c>
      <c r="I36" s="82">
        <v>7.1100000000005377</v>
      </c>
      <c r="J36" s="85" t="s">
        <v>129</v>
      </c>
      <c r="K36" s="85" t="s">
        <v>133</v>
      </c>
      <c r="L36" s="86">
        <v>1.9E-2</v>
      </c>
      <c r="M36" s="86">
        <v>4.5400000000004367E-2</v>
      </c>
      <c r="N36" s="82">
        <v>1843593.6743750004</v>
      </c>
      <c r="O36" s="84">
        <v>91.77</v>
      </c>
      <c r="P36" s="82">
        <v>1691.8660024190003</v>
      </c>
      <c r="Q36" s="83">
        <f t="shared" si="0"/>
        <v>1.1748346712512805E-3</v>
      </c>
      <c r="R36" s="83">
        <f>P36/'סכום נכסי הקרן'!$C$42</f>
        <v>2.7282113117748022E-5</v>
      </c>
    </row>
    <row r="37" spans="2:18">
      <c r="B37" s="75" t="s">
        <v>3679</v>
      </c>
      <c r="C37" s="85" t="s">
        <v>3244</v>
      </c>
      <c r="D37" s="72" t="s">
        <v>3253</v>
      </c>
      <c r="E37" s="72"/>
      <c r="F37" s="72" t="s">
        <v>321</v>
      </c>
      <c r="G37" s="94">
        <v>42186</v>
      </c>
      <c r="H37" s="72" t="s">
        <v>131</v>
      </c>
      <c r="I37" s="82">
        <v>2.1800000000000002</v>
      </c>
      <c r="J37" s="85" t="s">
        <v>129</v>
      </c>
      <c r="K37" s="85" t="s">
        <v>132</v>
      </c>
      <c r="L37" s="86">
        <v>9.8519999999999996E-2</v>
      </c>
      <c r="M37" s="86">
        <v>5.79E-2</v>
      </c>
      <c r="N37" s="82">
        <v>4429583.3400000008</v>
      </c>
      <c r="O37" s="84">
        <v>108.93</v>
      </c>
      <c r="P37" s="82">
        <v>17853.036980000004</v>
      </c>
      <c r="Q37" s="83">
        <f t="shared" si="0"/>
        <v>1.2397179682815588E-2</v>
      </c>
      <c r="R37" s="83">
        <f>P37/'סכום נכסי הקרן'!$C$42</f>
        <v>2.8788838695694373E-4</v>
      </c>
    </row>
    <row r="38" spans="2:18">
      <c r="B38" s="75" t="s">
        <v>3679</v>
      </c>
      <c r="C38" s="85" t="s">
        <v>3244</v>
      </c>
      <c r="D38" s="72" t="s">
        <v>3254</v>
      </c>
      <c r="E38" s="72"/>
      <c r="F38" s="72" t="s">
        <v>321</v>
      </c>
      <c r="G38" s="94">
        <v>43100</v>
      </c>
      <c r="H38" s="72" t="s">
        <v>131</v>
      </c>
      <c r="I38" s="82">
        <v>2.1800000000000002</v>
      </c>
      <c r="J38" s="85" t="s">
        <v>129</v>
      </c>
      <c r="K38" s="85" t="s">
        <v>132</v>
      </c>
      <c r="L38" s="86">
        <v>9.8519999999999996E-2</v>
      </c>
      <c r="M38" s="86">
        <v>5.7899999999999993E-2</v>
      </c>
      <c r="N38" s="82">
        <v>9109588.7899999991</v>
      </c>
      <c r="O38" s="84">
        <v>108.93</v>
      </c>
      <c r="P38" s="82">
        <v>36715.377760000003</v>
      </c>
      <c r="Q38" s="83">
        <f t="shared" si="0"/>
        <v>2.5495221665819415E-2</v>
      </c>
      <c r="R38" s="83">
        <f>P38/'סכום נכסי הקרן'!$C$42</f>
        <v>5.9205225932609058E-4</v>
      </c>
    </row>
    <row r="39" spans="2:18">
      <c r="B39" s="75" t="s">
        <v>3679</v>
      </c>
      <c r="C39" s="85" t="s">
        <v>3244</v>
      </c>
      <c r="D39" s="72" t="s">
        <v>3255</v>
      </c>
      <c r="E39" s="72"/>
      <c r="F39" s="72" t="s">
        <v>321</v>
      </c>
      <c r="G39" s="94">
        <v>38533</v>
      </c>
      <c r="H39" s="72" t="s">
        <v>131</v>
      </c>
      <c r="I39" s="82">
        <v>2.1800000000000002</v>
      </c>
      <c r="J39" s="85" t="s">
        <v>129</v>
      </c>
      <c r="K39" s="85" t="s">
        <v>133</v>
      </c>
      <c r="L39" s="86">
        <v>3.8450999999999999E-2</v>
      </c>
      <c r="M39" s="86">
        <v>2.0599999999999997E-2</v>
      </c>
      <c r="N39" s="82">
        <v>26998035.210000005</v>
      </c>
      <c r="O39" s="84">
        <v>147.02000000000001</v>
      </c>
      <c r="P39" s="82">
        <v>39692.52754000001</v>
      </c>
      <c r="Q39" s="83">
        <f t="shared" si="0"/>
        <v>2.7562559609871272E-2</v>
      </c>
      <c r="R39" s="83">
        <f>P39/'סכום נכסי הקרן'!$C$42</f>
        <v>6.4006016122275826E-4</v>
      </c>
    </row>
    <row r="40" spans="2:18">
      <c r="B40" s="75" t="s">
        <v>3680</v>
      </c>
      <c r="C40" s="85" t="s">
        <v>3244</v>
      </c>
      <c r="D40" s="72" t="s">
        <v>3256</v>
      </c>
      <c r="E40" s="72"/>
      <c r="F40" s="72" t="s">
        <v>339</v>
      </c>
      <c r="G40" s="94">
        <v>42122</v>
      </c>
      <c r="H40" s="72" t="s">
        <v>131</v>
      </c>
      <c r="I40" s="82">
        <v>4.3200000000001628</v>
      </c>
      <c r="J40" s="85" t="s">
        <v>320</v>
      </c>
      <c r="K40" s="85" t="s">
        <v>133</v>
      </c>
      <c r="L40" s="86">
        <v>2.98E-2</v>
      </c>
      <c r="M40" s="86">
        <v>2.4700000000000791E-2</v>
      </c>
      <c r="N40" s="82">
        <v>11384222.909654003</v>
      </c>
      <c r="O40" s="84">
        <v>114.49</v>
      </c>
      <c r="P40" s="82">
        <v>13033.796303633999</v>
      </c>
      <c r="Q40" s="83">
        <f t="shared" si="0"/>
        <v>9.0506906419553206E-3</v>
      </c>
      <c r="R40" s="83">
        <f>P40/'סכום נכסי הקרן'!$C$42</f>
        <v>2.1017592681749807E-4</v>
      </c>
    </row>
    <row r="41" spans="2:18">
      <c r="B41" s="75" t="s">
        <v>3679</v>
      </c>
      <c r="C41" s="85" t="s">
        <v>3244</v>
      </c>
      <c r="D41" s="72" t="s">
        <v>3257</v>
      </c>
      <c r="E41" s="72"/>
      <c r="F41" s="72" t="s">
        <v>339</v>
      </c>
      <c r="G41" s="94">
        <v>39261</v>
      </c>
      <c r="H41" s="72" t="s">
        <v>131</v>
      </c>
      <c r="I41" s="82">
        <v>2.15</v>
      </c>
      <c r="J41" s="85" t="s">
        <v>129</v>
      </c>
      <c r="K41" s="85" t="s">
        <v>133</v>
      </c>
      <c r="L41" s="86">
        <v>4.7039999999999998E-2</v>
      </c>
      <c r="M41" s="86">
        <v>4.8000000000000001E-2</v>
      </c>
      <c r="N41" s="82">
        <v>10615763.740000002</v>
      </c>
      <c r="O41" s="84">
        <v>132.96</v>
      </c>
      <c r="P41" s="82">
        <v>14114.719640000003</v>
      </c>
      <c r="Q41" s="83">
        <f t="shared" si="0"/>
        <v>9.8012856717695634E-3</v>
      </c>
      <c r="R41" s="83">
        <f>P41/'סכום נכסי הקרן'!$C$42</f>
        <v>2.2760631001107653E-4</v>
      </c>
    </row>
    <row r="42" spans="2:18">
      <c r="B42" s="75" t="s">
        <v>3681</v>
      </c>
      <c r="C42" s="85" t="s">
        <v>3244</v>
      </c>
      <c r="D42" s="72" t="s">
        <v>3258</v>
      </c>
      <c r="E42" s="72"/>
      <c r="F42" s="72" t="s">
        <v>3259</v>
      </c>
      <c r="G42" s="94">
        <v>40742</v>
      </c>
      <c r="H42" s="72" t="s">
        <v>3239</v>
      </c>
      <c r="I42" s="82">
        <v>3.1899999999997117</v>
      </c>
      <c r="J42" s="85" t="s">
        <v>312</v>
      </c>
      <c r="K42" s="85" t="s">
        <v>133</v>
      </c>
      <c r="L42" s="86">
        <v>4.4999999999999998E-2</v>
      </c>
      <c r="M42" s="86">
        <v>1.6999999999998301E-2</v>
      </c>
      <c r="N42" s="82">
        <v>4222932.9160950007</v>
      </c>
      <c r="O42" s="84">
        <v>125.59</v>
      </c>
      <c r="P42" s="82">
        <v>5303.5815687870008</v>
      </c>
      <c r="Q42" s="83">
        <f t="shared" si="0"/>
        <v>3.6828161922466043E-3</v>
      </c>
      <c r="R42" s="83">
        <f>P42/'סכום נכסי הקרן'!$C$42</f>
        <v>8.5522678558450299E-5</v>
      </c>
    </row>
    <row r="43" spans="2:18">
      <c r="B43" s="75" t="s">
        <v>3682</v>
      </c>
      <c r="C43" s="85" t="s">
        <v>3244</v>
      </c>
      <c r="D43" s="72" t="s">
        <v>3260</v>
      </c>
      <c r="E43" s="72"/>
      <c r="F43" s="72" t="s">
        <v>397</v>
      </c>
      <c r="G43" s="94">
        <v>43431</v>
      </c>
      <c r="H43" s="72" t="s">
        <v>309</v>
      </c>
      <c r="I43" s="82">
        <v>7.9300000000029067</v>
      </c>
      <c r="J43" s="85" t="s">
        <v>320</v>
      </c>
      <c r="K43" s="85" t="s">
        <v>133</v>
      </c>
      <c r="L43" s="86">
        <v>3.6600000000000001E-2</v>
      </c>
      <c r="M43" s="86">
        <v>3.2700000000015654E-2</v>
      </c>
      <c r="N43" s="82">
        <v>354452.06959400006</v>
      </c>
      <c r="O43" s="84">
        <v>113.57</v>
      </c>
      <c r="P43" s="82">
        <v>402.55121983100003</v>
      </c>
      <c r="Q43" s="83">
        <f t="shared" si="0"/>
        <v>2.795322616186898E-4</v>
      </c>
      <c r="R43" s="83">
        <f>P43/'סכום נכסי הקרן'!$C$42</f>
        <v>6.4913225393821276E-6</v>
      </c>
    </row>
    <row r="44" spans="2:18">
      <c r="B44" s="75" t="s">
        <v>3682</v>
      </c>
      <c r="C44" s="85" t="s">
        <v>3244</v>
      </c>
      <c r="D44" s="72" t="s">
        <v>3261</v>
      </c>
      <c r="E44" s="72"/>
      <c r="F44" s="72" t="s">
        <v>397</v>
      </c>
      <c r="G44" s="94">
        <v>43276</v>
      </c>
      <c r="H44" s="72" t="s">
        <v>309</v>
      </c>
      <c r="I44" s="82">
        <v>7.9900000000086813</v>
      </c>
      <c r="J44" s="85" t="s">
        <v>320</v>
      </c>
      <c r="K44" s="85" t="s">
        <v>133</v>
      </c>
      <c r="L44" s="86">
        <v>3.2599999999999997E-2</v>
      </c>
      <c r="M44" s="86">
        <v>3.3600000000043283E-2</v>
      </c>
      <c r="N44" s="82">
        <v>353150.87575000001</v>
      </c>
      <c r="O44" s="84">
        <v>109.91</v>
      </c>
      <c r="P44" s="82">
        <v>388.14814883700006</v>
      </c>
      <c r="Q44" s="83">
        <f t="shared" si="0"/>
        <v>2.6953074426917681E-4</v>
      </c>
      <c r="R44" s="83">
        <f>P44/'סכום נכסי הקרן'!$C$42</f>
        <v>6.2590664319011361E-6</v>
      </c>
    </row>
    <row r="45" spans="2:18">
      <c r="B45" s="75" t="s">
        <v>3682</v>
      </c>
      <c r="C45" s="85" t="s">
        <v>3244</v>
      </c>
      <c r="D45" s="72" t="s">
        <v>3262</v>
      </c>
      <c r="E45" s="72"/>
      <c r="F45" s="72" t="s">
        <v>397</v>
      </c>
      <c r="G45" s="94">
        <v>43222</v>
      </c>
      <c r="H45" s="72" t="s">
        <v>309</v>
      </c>
      <c r="I45" s="82">
        <v>8.0000000000005365</v>
      </c>
      <c r="J45" s="85" t="s">
        <v>320</v>
      </c>
      <c r="K45" s="85" t="s">
        <v>133</v>
      </c>
      <c r="L45" s="86">
        <v>3.2199999999999999E-2</v>
      </c>
      <c r="M45" s="86">
        <v>3.3700000000002527E-2</v>
      </c>
      <c r="N45" s="82">
        <v>1687591.0429740003</v>
      </c>
      <c r="O45" s="84">
        <v>110.48</v>
      </c>
      <c r="P45" s="82">
        <v>1864.4506196690002</v>
      </c>
      <c r="Q45" s="83">
        <f t="shared" si="0"/>
        <v>1.2946777272498237E-3</v>
      </c>
      <c r="R45" s="83">
        <f>P45/'סכום נכסי הקרן'!$C$42</f>
        <v>3.0065119007969618E-5</v>
      </c>
    </row>
    <row r="46" spans="2:18">
      <c r="B46" s="75" t="s">
        <v>3682</v>
      </c>
      <c r="C46" s="85" t="s">
        <v>3244</v>
      </c>
      <c r="D46" s="72" t="s">
        <v>3263</v>
      </c>
      <c r="E46" s="72"/>
      <c r="F46" s="72" t="s">
        <v>397</v>
      </c>
      <c r="G46" s="94">
        <v>43922</v>
      </c>
      <c r="H46" s="72" t="s">
        <v>309</v>
      </c>
      <c r="I46" s="82">
        <v>8.1599999999973587</v>
      </c>
      <c r="J46" s="85" t="s">
        <v>320</v>
      </c>
      <c r="K46" s="85" t="s">
        <v>133</v>
      </c>
      <c r="L46" s="86">
        <v>2.7699999999999999E-2</v>
      </c>
      <c r="M46" s="86">
        <v>3.0500000000004555E-2</v>
      </c>
      <c r="N46" s="82">
        <v>406033.89395600004</v>
      </c>
      <c r="O46" s="84">
        <v>108.16</v>
      </c>
      <c r="P46" s="82">
        <v>439.16623557600008</v>
      </c>
      <c r="Q46" s="83">
        <f t="shared" si="0"/>
        <v>3.0495779172812708E-4</v>
      </c>
      <c r="R46" s="83">
        <f>P46/'סכום נכסי הקרן'!$C$42</f>
        <v>7.0817564153125836E-6</v>
      </c>
    </row>
    <row r="47" spans="2:18">
      <c r="B47" s="75" t="s">
        <v>3682</v>
      </c>
      <c r="C47" s="85" t="s">
        <v>3244</v>
      </c>
      <c r="D47" s="72" t="s">
        <v>3264</v>
      </c>
      <c r="E47" s="72"/>
      <c r="F47" s="72" t="s">
        <v>397</v>
      </c>
      <c r="G47" s="94">
        <v>43978</v>
      </c>
      <c r="H47" s="72" t="s">
        <v>309</v>
      </c>
      <c r="I47" s="82">
        <v>8.170000000014797</v>
      </c>
      <c r="J47" s="85" t="s">
        <v>320</v>
      </c>
      <c r="K47" s="85" t="s">
        <v>133</v>
      </c>
      <c r="L47" s="86">
        <v>2.3E-2</v>
      </c>
      <c r="M47" s="86">
        <v>3.5300000000039924E-2</v>
      </c>
      <c r="N47" s="82">
        <v>170328.931572</v>
      </c>
      <c r="O47" s="84">
        <v>99.99</v>
      </c>
      <c r="P47" s="82">
        <v>170.31190884400002</v>
      </c>
      <c r="Q47" s="83">
        <f t="shared" si="0"/>
        <v>1.1826488336005099E-4</v>
      </c>
      <c r="R47" s="83">
        <f>P47/'סכום נכסי הקרן'!$C$42</f>
        <v>2.7463574276793546E-6</v>
      </c>
    </row>
    <row r="48" spans="2:18">
      <c r="B48" s="75" t="s">
        <v>3682</v>
      </c>
      <c r="C48" s="85" t="s">
        <v>3244</v>
      </c>
      <c r="D48" s="72" t="s">
        <v>3265</v>
      </c>
      <c r="E48" s="72"/>
      <c r="F48" s="72" t="s">
        <v>397</v>
      </c>
      <c r="G48" s="94">
        <v>44010</v>
      </c>
      <c r="H48" s="72" t="s">
        <v>309</v>
      </c>
      <c r="I48" s="82">
        <v>8.2500000000101092</v>
      </c>
      <c r="J48" s="85" t="s">
        <v>320</v>
      </c>
      <c r="K48" s="85" t="s">
        <v>133</v>
      </c>
      <c r="L48" s="86">
        <v>2.2000000000000002E-2</v>
      </c>
      <c r="M48" s="86">
        <v>3.2200000000028671E-2</v>
      </c>
      <c r="N48" s="82">
        <v>267074.82404099999</v>
      </c>
      <c r="O48" s="84">
        <v>101.87</v>
      </c>
      <c r="P48" s="82">
        <v>272.06910810100004</v>
      </c>
      <c r="Q48" s="83">
        <f t="shared" si="0"/>
        <v>1.8892525809754274E-4</v>
      </c>
      <c r="R48" s="83">
        <f>P48/'סכום נכסי הקרן'!$C$42</f>
        <v>4.3872388075908884E-6</v>
      </c>
    </row>
    <row r="49" spans="2:18">
      <c r="B49" s="75" t="s">
        <v>3682</v>
      </c>
      <c r="C49" s="85" t="s">
        <v>3244</v>
      </c>
      <c r="D49" s="72" t="s">
        <v>3266</v>
      </c>
      <c r="E49" s="72"/>
      <c r="F49" s="72" t="s">
        <v>397</v>
      </c>
      <c r="G49" s="94">
        <v>44133</v>
      </c>
      <c r="H49" s="72" t="s">
        <v>309</v>
      </c>
      <c r="I49" s="82">
        <v>8.1499999999924349</v>
      </c>
      <c r="J49" s="85" t="s">
        <v>320</v>
      </c>
      <c r="K49" s="85" t="s">
        <v>133</v>
      </c>
      <c r="L49" s="86">
        <v>2.3799999999999998E-2</v>
      </c>
      <c r="M49" s="86">
        <v>3.5499999999970028E-2</v>
      </c>
      <c r="N49" s="82">
        <v>347300.53589500004</v>
      </c>
      <c r="O49" s="84">
        <v>100.85</v>
      </c>
      <c r="P49" s="82">
        <v>350.25258789099996</v>
      </c>
      <c r="Q49" s="83">
        <f t="shared" si="0"/>
        <v>2.4321600136269279E-4</v>
      </c>
      <c r="R49" s="83">
        <f>P49/'סכום נכסי הקרן'!$C$42</f>
        <v>5.6479831789064673E-6</v>
      </c>
    </row>
    <row r="50" spans="2:18">
      <c r="B50" s="75" t="s">
        <v>3682</v>
      </c>
      <c r="C50" s="85" t="s">
        <v>3244</v>
      </c>
      <c r="D50" s="72" t="s">
        <v>3267</v>
      </c>
      <c r="E50" s="72"/>
      <c r="F50" s="72" t="s">
        <v>397</v>
      </c>
      <c r="G50" s="94">
        <v>44251</v>
      </c>
      <c r="H50" s="72" t="s">
        <v>309</v>
      </c>
      <c r="I50" s="82">
        <v>8.0399999999993987</v>
      </c>
      <c r="J50" s="85" t="s">
        <v>320</v>
      </c>
      <c r="K50" s="85" t="s">
        <v>133</v>
      </c>
      <c r="L50" s="86">
        <v>2.3599999999999999E-2</v>
      </c>
      <c r="M50" s="86">
        <v>4.0399999999993996E-2</v>
      </c>
      <c r="N50" s="82">
        <v>1031177.1179620001</v>
      </c>
      <c r="O50" s="84">
        <v>96.95</v>
      </c>
      <c r="P50" s="82">
        <v>999.72617399000012</v>
      </c>
      <c r="Q50" s="83">
        <f t="shared" si="0"/>
        <v>6.9421158016151651E-4</v>
      </c>
      <c r="R50" s="83">
        <f>P50/'סכום נכסי הקרן'!$C$42</f>
        <v>1.6121041812159956E-5</v>
      </c>
    </row>
    <row r="51" spans="2:18">
      <c r="B51" s="75" t="s">
        <v>3682</v>
      </c>
      <c r="C51" s="85" t="s">
        <v>3244</v>
      </c>
      <c r="D51" s="72" t="s">
        <v>3268</v>
      </c>
      <c r="E51" s="72"/>
      <c r="F51" s="72" t="s">
        <v>397</v>
      </c>
      <c r="G51" s="94">
        <v>44294</v>
      </c>
      <c r="H51" s="72" t="s">
        <v>309</v>
      </c>
      <c r="I51" s="82">
        <v>8.0100000000014653</v>
      </c>
      <c r="J51" s="85" t="s">
        <v>320</v>
      </c>
      <c r="K51" s="85" t="s">
        <v>133</v>
      </c>
      <c r="L51" s="86">
        <v>2.3199999999999998E-2</v>
      </c>
      <c r="M51" s="86">
        <v>4.2700000000011534E-2</v>
      </c>
      <c r="N51" s="82">
        <v>741919.45204500016</v>
      </c>
      <c r="O51" s="84">
        <v>94.68</v>
      </c>
      <c r="P51" s="82">
        <v>702.44929629700005</v>
      </c>
      <c r="Q51" s="83">
        <f t="shared" si="0"/>
        <v>4.8778200336541697E-4</v>
      </c>
      <c r="R51" s="83">
        <f>P51/'סכום נכסי הקרן'!$C$42</f>
        <v>1.132731619032268E-5</v>
      </c>
    </row>
    <row r="52" spans="2:18">
      <c r="B52" s="75" t="s">
        <v>3682</v>
      </c>
      <c r="C52" s="85" t="s">
        <v>3244</v>
      </c>
      <c r="D52" s="72" t="s">
        <v>3269</v>
      </c>
      <c r="E52" s="72"/>
      <c r="F52" s="72" t="s">
        <v>397</v>
      </c>
      <c r="G52" s="94">
        <v>44602</v>
      </c>
      <c r="H52" s="72" t="s">
        <v>309</v>
      </c>
      <c r="I52" s="82">
        <v>7.9100000000021513</v>
      </c>
      <c r="J52" s="85" t="s">
        <v>320</v>
      </c>
      <c r="K52" s="85" t="s">
        <v>133</v>
      </c>
      <c r="L52" s="86">
        <v>2.0899999999999998E-2</v>
      </c>
      <c r="M52" s="86">
        <v>5.0200000000009931E-2</v>
      </c>
      <c r="N52" s="82">
        <v>1062934.5169850001</v>
      </c>
      <c r="O52" s="84">
        <v>85.33</v>
      </c>
      <c r="P52" s="82">
        <v>907.00201045500012</v>
      </c>
      <c r="Q52" s="83">
        <f t="shared" si="0"/>
        <v>6.2982376101511979E-4</v>
      </c>
      <c r="R52" s="83">
        <f>P52/'סכום נכסי הקרן'!$C$42</f>
        <v>1.462582226481194E-5</v>
      </c>
    </row>
    <row r="53" spans="2:18">
      <c r="B53" s="75" t="s">
        <v>3682</v>
      </c>
      <c r="C53" s="85" t="s">
        <v>3244</v>
      </c>
      <c r="D53" s="72" t="s">
        <v>3270</v>
      </c>
      <c r="E53" s="72"/>
      <c r="F53" s="72" t="s">
        <v>397</v>
      </c>
      <c r="G53" s="94">
        <v>43500</v>
      </c>
      <c r="H53" s="72" t="s">
        <v>309</v>
      </c>
      <c r="I53" s="82">
        <v>8.0099999999988132</v>
      </c>
      <c r="J53" s="85" t="s">
        <v>320</v>
      </c>
      <c r="K53" s="85" t="s">
        <v>133</v>
      </c>
      <c r="L53" s="86">
        <v>3.4500000000000003E-2</v>
      </c>
      <c r="M53" s="86">
        <v>3.0899999999998689E-2</v>
      </c>
      <c r="N53" s="82">
        <v>665308.47820200014</v>
      </c>
      <c r="O53" s="84">
        <v>113.9</v>
      </c>
      <c r="P53" s="82">
        <v>757.78635849</v>
      </c>
      <c r="Q53" s="83">
        <f t="shared" si="0"/>
        <v>5.262081548316512E-4</v>
      </c>
      <c r="R53" s="83">
        <f>P53/'סכום נכסי הקרן'!$C$42</f>
        <v>1.2219651628350704E-5</v>
      </c>
    </row>
    <row r="54" spans="2:18">
      <c r="B54" s="75" t="s">
        <v>3682</v>
      </c>
      <c r="C54" s="85" t="s">
        <v>3244</v>
      </c>
      <c r="D54" s="72" t="s">
        <v>3271</v>
      </c>
      <c r="E54" s="72"/>
      <c r="F54" s="72" t="s">
        <v>397</v>
      </c>
      <c r="G54" s="94">
        <v>43556</v>
      </c>
      <c r="H54" s="72" t="s">
        <v>309</v>
      </c>
      <c r="I54" s="82">
        <v>8.0899999999975716</v>
      </c>
      <c r="J54" s="85" t="s">
        <v>320</v>
      </c>
      <c r="K54" s="85" t="s">
        <v>133</v>
      </c>
      <c r="L54" s="86">
        <v>3.0499999999999999E-2</v>
      </c>
      <c r="M54" s="86">
        <v>3.0899999999989203E-2</v>
      </c>
      <c r="N54" s="82">
        <v>670914.27030400012</v>
      </c>
      <c r="O54" s="84">
        <v>110.41</v>
      </c>
      <c r="P54" s="82">
        <v>740.75644552000006</v>
      </c>
      <c r="Q54" s="83">
        <f t="shared" si="0"/>
        <v>5.1438255388161047E-4</v>
      </c>
      <c r="R54" s="83">
        <f>P54/'סכום נכסי הקרן'!$C$42</f>
        <v>1.1945036492536965E-5</v>
      </c>
    </row>
    <row r="55" spans="2:18">
      <c r="B55" s="75" t="s">
        <v>3682</v>
      </c>
      <c r="C55" s="85" t="s">
        <v>3244</v>
      </c>
      <c r="D55" s="72" t="s">
        <v>3272</v>
      </c>
      <c r="E55" s="72"/>
      <c r="F55" s="72" t="s">
        <v>397</v>
      </c>
      <c r="G55" s="94">
        <v>43647</v>
      </c>
      <c r="H55" s="72" t="s">
        <v>309</v>
      </c>
      <c r="I55" s="82">
        <v>8.0699999999942911</v>
      </c>
      <c r="J55" s="85" t="s">
        <v>320</v>
      </c>
      <c r="K55" s="85" t="s">
        <v>133</v>
      </c>
      <c r="L55" s="86">
        <v>2.8999999999999998E-2</v>
      </c>
      <c r="M55" s="86">
        <v>3.3599999999976801E-2</v>
      </c>
      <c r="N55" s="82">
        <v>622812.05204800004</v>
      </c>
      <c r="O55" s="84">
        <v>105.2</v>
      </c>
      <c r="P55" s="82">
        <v>655.19826038200017</v>
      </c>
      <c r="Q55" s="83">
        <f t="shared" si="0"/>
        <v>4.5497080249837961E-4</v>
      </c>
      <c r="R55" s="83">
        <f>P55/'סכום נכסי הקרן'!$C$42</f>
        <v>1.0565371624428775E-5</v>
      </c>
    </row>
    <row r="56" spans="2:18">
      <c r="B56" s="75" t="s">
        <v>3682</v>
      </c>
      <c r="C56" s="85" t="s">
        <v>3244</v>
      </c>
      <c r="D56" s="72" t="s">
        <v>3273</v>
      </c>
      <c r="E56" s="72"/>
      <c r="F56" s="72" t="s">
        <v>397</v>
      </c>
      <c r="G56" s="94">
        <v>43703</v>
      </c>
      <c r="H56" s="72" t="s">
        <v>309</v>
      </c>
      <c r="I56" s="82">
        <v>8.1999999999381679</v>
      </c>
      <c r="J56" s="85" t="s">
        <v>320</v>
      </c>
      <c r="K56" s="85" t="s">
        <v>133</v>
      </c>
      <c r="L56" s="86">
        <v>2.3799999999999998E-2</v>
      </c>
      <c r="M56" s="86">
        <v>3.2699999999695258E-2</v>
      </c>
      <c r="N56" s="82">
        <v>44226.597375000005</v>
      </c>
      <c r="O56" s="84">
        <v>102.39</v>
      </c>
      <c r="P56" s="82">
        <v>45.28361309400001</v>
      </c>
      <c r="Q56" s="83">
        <f t="shared" si="0"/>
        <v>3.1445019065513567E-5</v>
      </c>
      <c r="R56" s="83">
        <f>P56/'סכום נכסי הקרן'!$C$42</f>
        <v>7.3021897304186261E-7</v>
      </c>
    </row>
    <row r="57" spans="2:18">
      <c r="B57" s="75" t="s">
        <v>3682</v>
      </c>
      <c r="C57" s="85" t="s">
        <v>3244</v>
      </c>
      <c r="D57" s="72" t="s">
        <v>3274</v>
      </c>
      <c r="E57" s="72"/>
      <c r="F57" s="72" t="s">
        <v>397</v>
      </c>
      <c r="G57" s="94">
        <v>43740</v>
      </c>
      <c r="H57" s="72" t="s">
        <v>309</v>
      </c>
      <c r="I57" s="82">
        <v>8.1099999999972603</v>
      </c>
      <c r="J57" s="85" t="s">
        <v>320</v>
      </c>
      <c r="K57" s="85" t="s">
        <v>133</v>
      </c>
      <c r="L57" s="86">
        <v>2.4300000000000002E-2</v>
      </c>
      <c r="M57" s="86">
        <v>3.6699999999989831E-2</v>
      </c>
      <c r="N57" s="82">
        <v>653582.92415800015</v>
      </c>
      <c r="O57" s="84">
        <v>99.38</v>
      </c>
      <c r="P57" s="82">
        <v>649.53067849800016</v>
      </c>
      <c r="Q57" s="83">
        <f t="shared" si="0"/>
        <v>4.5103522385919737E-4</v>
      </c>
      <c r="R57" s="83">
        <f>P57/'סכום נכסי הקרן'!$C$42</f>
        <v>1.0473979274300391E-5</v>
      </c>
    </row>
    <row r="58" spans="2:18">
      <c r="B58" s="75" t="s">
        <v>3682</v>
      </c>
      <c r="C58" s="85" t="s">
        <v>3244</v>
      </c>
      <c r="D58" s="72" t="s">
        <v>3275</v>
      </c>
      <c r="E58" s="72"/>
      <c r="F58" s="72" t="s">
        <v>397</v>
      </c>
      <c r="G58" s="94">
        <v>43831</v>
      </c>
      <c r="H58" s="72" t="s">
        <v>309</v>
      </c>
      <c r="I58" s="82">
        <v>8.0800000000045742</v>
      </c>
      <c r="J58" s="85" t="s">
        <v>320</v>
      </c>
      <c r="K58" s="85" t="s">
        <v>133</v>
      </c>
      <c r="L58" s="86">
        <v>2.3799999999999998E-2</v>
      </c>
      <c r="M58" s="86">
        <v>3.8200000000024971E-2</v>
      </c>
      <c r="N58" s="82">
        <v>678352.40984400001</v>
      </c>
      <c r="O58" s="84">
        <v>98.01</v>
      </c>
      <c r="P58" s="82">
        <v>664.85319718700009</v>
      </c>
      <c r="Q58" s="83">
        <f t="shared" si="0"/>
        <v>4.616752072745475E-4</v>
      </c>
      <c r="R58" s="83">
        <f>P58/'סכום נכסי הקרן'!$C$42</f>
        <v>1.0721061896401912E-5</v>
      </c>
    </row>
    <row r="59" spans="2:18">
      <c r="B59" s="75" t="s">
        <v>3683</v>
      </c>
      <c r="C59" s="85" t="s">
        <v>3244</v>
      </c>
      <c r="D59" s="72">
        <v>7936</v>
      </c>
      <c r="E59" s="72"/>
      <c r="F59" s="72" t="s">
        <v>3276</v>
      </c>
      <c r="G59" s="94">
        <v>44087</v>
      </c>
      <c r="H59" s="72" t="s">
        <v>3239</v>
      </c>
      <c r="I59" s="82">
        <v>5.3899999999999508</v>
      </c>
      <c r="J59" s="85" t="s">
        <v>312</v>
      </c>
      <c r="K59" s="85" t="s">
        <v>133</v>
      </c>
      <c r="L59" s="86">
        <v>1.7947999999999999E-2</v>
      </c>
      <c r="M59" s="86">
        <v>2.809999999999873E-2</v>
      </c>
      <c r="N59" s="82">
        <v>3227119.3264140002</v>
      </c>
      <c r="O59" s="84">
        <v>104.82</v>
      </c>
      <c r="P59" s="82">
        <v>3382.6664377030002</v>
      </c>
      <c r="Q59" s="83">
        <f t="shared" si="0"/>
        <v>2.348929410845471E-3</v>
      </c>
      <c r="R59" s="83">
        <f>P59/'סכום נכסי הקרן'!$C$42</f>
        <v>5.4547043478073136E-5</v>
      </c>
    </row>
    <row r="60" spans="2:18">
      <c r="B60" s="75" t="s">
        <v>3684</v>
      </c>
      <c r="C60" s="85" t="s">
        <v>3240</v>
      </c>
      <c r="D60" s="72">
        <v>8063</v>
      </c>
      <c r="E60" s="72"/>
      <c r="F60" s="72" t="s">
        <v>400</v>
      </c>
      <c r="G60" s="94">
        <v>44147</v>
      </c>
      <c r="H60" s="72" t="s">
        <v>131</v>
      </c>
      <c r="I60" s="82">
        <v>7.8499999999988628</v>
      </c>
      <c r="J60" s="85" t="s">
        <v>480</v>
      </c>
      <c r="K60" s="85" t="s">
        <v>133</v>
      </c>
      <c r="L60" s="86">
        <v>1.6250000000000001E-2</v>
      </c>
      <c r="M60" s="86">
        <v>2.9099999999997885E-2</v>
      </c>
      <c r="N60" s="82">
        <v>2545893.6360140005</v>
      </c>
      <c r="O60" s="84">
        <v>100.04</v>
      </c>
      <c r="P60" s="82">
        <v>2546.912056094</v>
      </c>
      <c r="Q60" s="83">
        <f t="shared" si="0"/>
        <v>1.7685801262327641E-3</v>
      </c>
      <c r="R60" s="83">
        <f>P60/'סכום נכסי הקרן'!$C$42</f>
        <v>4.1070121815772684E-5</v>
      </c>
    </row>
    <row r="61" spans="2:18">
      <c r="B61" s="75" t="s">
        <v>3684</v>
      </c>
      <c r="C61" s="85" t="s">
        <v>3240</v>
      </c>
      <c r="D61" s="72">
        <v>8145</v>
      </c>
      <c r="E61" s="72"/>
      <c r="F61" s="72" t="s">
        <v>400</v>
      </c>
      <c r="G61" s="94">
        <v>44185</v>
      </c>
      <c r="H61" s="72" t="s">
        <v>131</v>
      </c>
      <c r="I61" s="82">
        <v>7.8600000000010537</v>
      </c>
      <c r="J61" s="85" t="s">
        <v>480</v>
      </c>
      <c r="K61" s="85" t="s">
        <v>133</v>
      </c>
      <c r="L61" s="86">
        <v>1.4990000000000002E-2</v>
      </c>
      <c r="M61" s="86">
        <v>3.0200000000005788E-2</v>
      </c>
      <c r="N61" s="82">
        <v>1196774.0211250002</v>
      </c>
      <c r="O61" s="84">
        <v>98.1</v>
      </c>
      <c r="P61" s="82">
        <v>1174.0352676160003</v>
      </c>
      <c r="Q61" s="83">
        <f t="shared" si="0"/>
        <v>8.1525211553099225E-4</v>
      </c>
      <c r="R61" s="83">
        <f>P61/'סכום נכסי הקרן'!$C$42</f>
        <v>1.8931855672688692E-5</v>
      </c>
    </row>
    <row r="62" spans="2:18">
      <c r="B62" s="75" t="s">
        <v>3685</v>
      </c>
      <c r="C62" s="85" t="s">
        <v>3240</v>
      </c>
      <c r="D62" s="72">
        <v>4069</v>
      </c>
      <c r="E62" s="72"/>
      <c r="F62" s="72" t="s">
        <v>400</v>
      </c>
      <c r="G62" s="94">
        <v>42052</v>
      </c>
      <c r="H62" s="72" t="s">
        <v>131</v>
      </c>
      <c r="I62" s="82">
        <v>4.1299999999999573</v>
      </c>
      <c r="J62" s="85" t="s">
        <v>517</v>
      </c>
      <c r="K62" s="85" t="s">
        <v>133</v>
      </c>
      <c r="L62" s="86">
        <v>2.9779E-2</v>
      </c>
      <c r="M62" s="86">
        <v>2.0100000000000329E-2</v>
      </c>
      <c r="N62" s="82">
        <v>1792005.6635540002</v>
      </c>
      <c r="O62" s="84">
        <v>116.82</v>
      </c>
      <c r="P62" s="82">
        <v>2093.4211301930004</v>
      </c>
      <c r="Q62" s="83">
        <f t="shared" si="0"/>
        <v>1.4536752448269172E-3</v>
      </c>
      <c r="R62" s="83">
        <f>P62/'סכום נכסי הקרן'!$C$42</f>
        <v>3.3757373217116631E-5</v>
      </c>
    </row>
    <row r="63" spans="2:18">
      <c r="B63" s="75" t="s">
        <v>3686</v>
      </c>
      <c r="C63" s="85" t="s">
        <v>3240</v>
      </c>
      <c r="D63" s="72">
        <v>8224</v>
      </c>
      <c r="E63" s="72"/>
      <c r="F63" s="72" t="s">
        <v>400</v>
      </c>
      <c r="G63" s="94">
        <v>44223</v>
      </c>
      <c r="H63" s="72" t="s">
        <v>131</v>
      </c>
      <c r="I63" s="82">
        <v>12.679999999999742</v>
      </c>
      <c r="J63" s="85" t="s">
        <v>312</v>
      </c>
      <c r="K63" s="85" t="s">
        <v>133</v>
      </c>
      <c r="L63" s="86">
        <v>2.1537000000000001E-2</v>
      </c>
      <c r="M63" s="86">
        <v>3.7099999999998676E-2</v>
      </c>
      <c r="N63" s="82">
        <v>5459543.6494750008</v>
      </c>
      <c r="O63" s="84">
        <v>91.16</v>
      </c>
      <c r="P63" s="82">
        <v>4976.9202232460011</v>
      </c>
      <c r="Q63" s="83">
        <f t="shared" si="0"/>
        <v>3.4559819902764428E-3</v>
      </c>
      <c r="R63" s="83">
        <f>P63/'סכום נכסי הקרן'!$C$42</f>
        <v>8.0255114952642819E-5</v>
      </c>
    </row>
    <row r="64" spans="2:18">
      <c r="B64" s="75" t="s">
        <v>3686</v>
      </c>
      <c r="C64" s="85" t="s">
        <v>3240</v>
      </c>
      <c r="D64" s="72">
        <v>2963</v>
      </c>
      <c r="E64" s="72"/>
      <c r="F64" s="72" t="s">
        <v>400</v>
      </c>
      <c r="G64" s="94">
        <v>41423</v>
      </c>
      <c r="H64" s="72" t="s">
        <v>131</v>
      </c>
      <c r="I64" s="82">
        <v>3.060000000000394</v>
      </c>
      <c r="J64" s="85" t="s">
        <v>312</v>
      </c>
      <c r="K64" s="85" t="s">
        <v>133</v>
      </c>
      <c r="L64" s="86">
        <v>0.05</v>
      </c>
      <c r="M64" s="86">
        <v>2.2000000000000002E-2</v>
      </c>
      <c r="N64" s="82">
        <v>1045138.6650280001</v>
      </c>
      <c r="O64" s="84">
        <v>121.47</v>
      </c>
      <c r="P64" s="82">
        <v>1269.5299304250002</v>
      </c>
      <c r="Q64" s="83">
        <f t="shared" si="0"/>
        <v>8.8156377415351639E-4</v>
      </c>
      <c r="R64" s="83">
        <f>P64/'סכום נכסי הקרן'!$C$42</f>
        <v>2.0471750788005941E-5</v>
      </c>
    </row>
    <row r="65" spans="2:18">
      <c r="B65" s="75" t="s">
        <v>3686</v>
      </c>
      <c r="C65" s="85" t="s">
        <v>3240</v>
      </c>
      <c r="D65" s="72">
        <v>2968</v>
      </c>
      <c r="E65" s="72"/>
      <c r="F65" s="72" t="s">
        <v>400</v>
      </c>
      <c r="G65" s="94">
        <v>41423</v>
      </c>
      <c r="H65" s="72" t="s">
        <v>131</v>
      </c>
      <c r="I65" s="82">
        <v>3.0600000000008327</v>
      </c>
      <c r="J65" s="85" t="s">
        <v>312</v>
      </c>
      <c r="K65" s="85" t="s">
        <v>133</v>
      </c>
      <c r="L65" s="86">
        <v>0.05</v>
      </c>
      <c r="M65" s="86">
        <v>2.1999999999995103E-2</v>
      </c>
      <c r="N65" s="82">
        <v>336137.36865000008</v>
      </c>
      <c r="O65" s="84">
        <v>121.47</v>
      </c>
      <c r="P65" s="82">
        <v>408.30605951100006</v>
      </c>
      <c r="Q65" s="83">
        <f t="shared" si="0"/>
        <v>2.8352843222197041E-4</v>
      </c>
      <c r="R65" s="83">
        <f>P65/'סכום נכסי הקרן'!$C$42</f>
        <v>6.5841219613811417E-6</v>
      </c>
    </row>
    <row r="66" spans="2:18">
      <c r="B66" s="75" t="s">
        <v>3686</v>
      </c>
      <c r="C66" s="85" t="s">
        <v>3240</v>
      </c>
      <c r="D66" s="72">
        <v>4605</v>
      </c>
      <c r="E66" s="72"/>
      <c r="F66" s="72" t="s">
        <v>400</v>
      </c>
      <c r="G66" s="94">
        <v>42352</v>
      </c>
      <c r="H66" s="72" t="s">
        <v>131</v>
      </c>
      <c r="I66" s="82">
        <v>5.3200000000009631</v>
      </c>
      <c r="J66" s="85" t="s">
        <v>312</v>
      </c>
      <c r="K66" s="85" t="s">
        <v>133</v>
      </c>
      <c r="L66" s="86">
        <v>0.05</v>
      </c>
      <c r="M66" s="86">
        <v>2.5000000000003082E-2</v>
      </c>
      <c r="N66" s="82">
        <v>1284588.6108620001</v>
      </c>
      <c r="O66" s="84">
        <v>126.15</v>
      </c>
      <c r="P66" s="82">
        <v>1620.5084726170003</v>
      </c>
      <c r="Q66" s="83">
        <f t="shared" si="0"/>
        <v>1.1252838794353964E-3</v>
      </c>
      <c r="R66" s="83">
        <f>P66/'סכום נכסי הקרן'!$C$42</f>
        <v>2.6131440312054332E-5</v>
      </c>
    </row>
    <row r="67" spans="2:18">
      <c r="B67" s="75" t="s">
        <v>3686</v>
      </c>
      <c r="C67" s="85" t="s">
        <v>3240</v>
      </c>
      <c r="D67" s="72">
        <v>4606</v>
      </c>
      <c r="E67" s="72"/>
      <c r="F67" s="72" t="s">
        <v>400</v>
      </c>
      <c r="G67" s="94">
        <v>42352</v>
      </c>
      <c r="H67" s="72" t="s">
        <v>131</v>
      </c>
      <c r="I67" s="82">
        <v>7.0799999999997691</v>
      </c>
      <c r="J67" s="85" t="s">
        <v>312</v>
      </c>
      <c r="K67" s="85" t="s">
        <v>133</v>
      </c>
      <c r="L67" s="86">
        <v>4.0999999999999995E-2</v>
      </c>
      <c r="M67" s="86">
        <v>2.4899999999998746E-2</v>
      </c>
      <c r="N67" s="82">
        <v>3928009.4192410004</v>
      </c>
      <c r="O67" s="84">
        <v>124.01</v>
      </c>
      <c r="P67" s="82">
        <v>4871.1245398890014</v>
      </c>
      <c r="Q67" s="83">
        <f t="shared" si="0"/>
        <v>3.3825172852118487E-3</v>
      </c>
      <c r="R67" s="83">
        <f>P67/'סכום נכסי הקרן'!$C$42</f>
        <v>7.8549111169489612E-5</v>
      </c>
    </row>
    <row r="68" spans="2:18">
      <c r="B68" s="75" t="s">
        <v>3686</v>
      </c>
      <c r="C68" s="85" t="s">
        <v>3240</v>
      </c>
      <c r="D68" s="72">
        <v>5150</v>
      </c>
      <c r="E68" s="72"/>
      <c r="F68" s="72" t="s">
        <v>400</v>
      </c>
      <c r="G68" s="94">
        <v>42631</v>
      </c>
      <c r="H68" s="72" t="s">
        <v>131</v>
      </c>
      <c r="I68" s="82">
        <v>7.0300000000000429</v>
      </c>
      <c r="J68" s="85" t="s">
        <v>312</v>
      </c>
      <c r="K68" s="85" t="s">
        <v>133</v>
      </c>
      <c r="L68" s="86">
        <v>4.0999999999999995E-2</v>
      </c>
      <c r="M68" s="86">
        <v>2.7500000000003511E-2</v>
      </c>
      <c r="N68" s="82">
        <v>1165639.7296550001</v>
      </c>
      <c r="O68" s="84">
        <v>122.26</v>
      </c>
      <c r="P68" s="82">
        <v>1425.111137998</v>
      </c>
      <c r="Q68" s="83">
        <f t="shared" si="0"/>
        <v>9.8959963313440718E-4</v>
      </c>
      <c r="R68" s="83">
        <f>P68/'סכום נכסי הקרן'!$C$42</f>
        <v>2.2980568920135547E-5</v>
      </c>
    </row>
    <row r="69" spans="2:18">
      <c r="B69" s="75" t="s">
        <v>3687</v>
      </c>
      <c r="C69" s="85" t="s">
        <v>3244</v>
      </c>
      <c r="D69" s="72" t="s">
        <v>3277</v>
      </c>
      <c r="E69" s="72"/>
      <c r="F69" s="72" t="s">
        <v>397</v>
      </c>
      <c r="G69" s="94">
        <v>42033</v>
      </c>
      <c r="H69" s="72" t="s">
        <v>309</v>
      </c>
      <c r="I69" s="82">
        <v>3.9400000000064748</v>
      </c>
      <c r="J69" s="85" t="s">
        <v>320</v>
      </c>
      <c r="K69" s="85" t="s">
        <v>133</v>
      </c>
      <c r="L69" s="86">
        <v>5.0999999999999997E-2</v>
      </c>
      <c r="M69" s="86">
        <v>2.540000000002628E-2</v>
      </c>
      <c r="N69" s="82">
        <v>254959.08994700003</v>
      </c>
      <c r="O69" s="84">
        <v>122.37</v>
      </c>
      <c r="P69" s="82">
        <v>311.99345631700004</v>
      </c>
      <c r="Q69" s="83">
        <f t="shared" si="0"/>
        <v>2.1664879438481534E-4</v>
      </c>
      <c r="R69" s="83">
        <f>P69/'סכום נכסי הקרן'!$C$42</f>
        <v>5.0310371832447075E-6</v>
      </c>
    </row>
    <row r="70" spans="2:18">
      <c r="B70" s="75" t="s">
        <v>3687</v>
      </c>
      <c r="C70" s="85" t="s">
        <v>3244</v>
      </c>
      <c r="D70" s="72" t="s">
        <v>3278</v>
      </c>
      <c r="E70" s="72"/>
      <c r="F70" s="72" t="s">
        <v>397</v>
      </c>
      <c r="G70" s="94">
        <v>42054</v>
      </c>
      <c r="H70" s="72" t="s">
        <v>309</v>
      </c>
      <c r="I70" s="82">
        <v>3.9299999999988122</v>
      </c>
      <c r="J70" s="85" t="s">
        <v>320</v>
      </c>
      <c r="K70" s="85" t="s">
        <v>133</v>
      </c>
      <c r="L70" s="86">
        <v>5.0999999999999997E-2</v>
      </c>
      <c r="M70" s="86">
        <v>2.5399999999984709E-2</v>
      </c>
      <c r="N70" s="82">
        <v>498039.80231000006</v>
      </c>
      <c r="O70" s="84">
        <v>123.45</v>
      </c>
      <c r="P70" s="82">
        <v>614.83016926100015</v>
      </c>
      <c r="Q70" s="83">
        <f t="shared" si="0"/>
        <v>4.2693913037223421E-4</v>
      </c>
      <c r="R70" s="83">
        <f>P70/'סכום נכסי הקרן'!$C$42</f>
        <v>9.914417691471895E-6</v>
      </c>
    </row>
    <row r="71" spans="2:18">
      <c r="B71" s="75" t="s">
        <v>3687</v>
      </c>
      <c r="C71" s="85" t="s">
        <v>3244</v>
      </c>
      <c r="D71" s="72" t="s">
        <v>3279</v>
      </c>
      <c r="E71" s="72"/>
      <c r="F71" s="72" t="s">
        <v>397</v>
      </c>
      <c r="G71" s="94">
        <v>42565</v>
      </c>
      <c r="H71" s="72" t="s">
        <v>309</v>
      </c>
      <c r="I71" s="82">
        <v>3.929999999996908</v>
      </c>
      <c r="J71" s="85" t="s">
        <v>320</v>
      </c>
      <c r="K71" s="85" t="s">
        <v>133</v>
      </c>
      <c r="L71" s="86">
        <v>5.0999999999999997E-2</v>
      </c>
      <c r="M71" s="86">
        <v>2.5399999999990177E-2</v>
      </c>
      <c r="N71" s="82">
        <v>607901.87105200009</v>
      </c>
      <c r="O71" s="84">
        <v>123.95</v>
      </c>
      <c r="P71" s="82">
        <v>753.49441088100014</v>
      </c>
      <c r="Q71" s="83">
        <f t="shared" si="0"/>
        <v>5.2322781900656962E-4</v>
      </c>
      <c r="R71" s="83">
        <f>P71/'סכום נכסי הקרן'!$C$42</f>
        <v>1.2150442010096798E-5</v>
      </c>
    </row>
    <row r="72" spans="2:18">
      <c r="B72" s="75" t="s">
        <v>3687</v>
      </c>
      <c r="C72" s="85" t="s">
        <v>3244</v>
      </c>
      <c r="D72" s="72" t="s">
        <v>3280</v>
      </c>
      <c r="E72" s="72"/>
      <c r="F72" s="72" t="s">
        <v>397</v>
      </c>
      <c r="G72" s="94">
        <v>40570</v>
      </c>
      <c r="H72" s="72" t="s">
        <v>309</v>
      </c>
      <c r="I72" s="82">
        <v>3.9599999999999205</v>
      </c>
      <c r="J72" s="85" t="s">
        <v>320</v>
      </c>
      <c r="K72" s="85" t="s">
        <v>133</v>
      </c>
      <c r="L72" s="86">
        <v>5.0999999999999997E-2</v>
      </c>
      <c r="M72" s="86">
        <v>2.1199999999999903E-2</v>
      </c>
      <c r="N72" s="82">
        <v>3082332.1438230006</v>
      </c>
      <c r="O72" s="84">
        <v>131.22</v>
      </c>
      <c r="P72" s="82">
        <v>4044.6363215670008</v>
      </c>
      <c r="Q72" s="83">
        <f t="shared" si="0"/>
        <v>2.8086024403736146E-3</v>
      </c>
      <c r="R72" s="83">
        <f>P72/'סכום נכסי הקרן'!$C$42</f>
        <v>6.5221610628366601E-5</v>
      </c>
    </row>
    <row r="73" spans="2:18">
      <c r="B73" s="75" t="s">
        <v>3687</v>
      </c>
      <c r="C73" s="85" t="s">
        <v>3244</v>
      </c>
      <c r="D73" s="72" t="s">
        <v>3281</v>
      </c>
      <c r="E73" s="72"/>
      <c r="F73" s="72" t="s">
        <v>397</v>
      </c>
      <c r="G73" s="94">
        <v>41207</v>
      </c>
      <c r="H73" s="72" t="s">
        <v>309</v>
      </c>
      <c r="I73" s="82">
        <v>3.9599999999985496</v>
      </c>
      <c r="J73" s="85" t="s">
        <v>320</v>
      </c>
      <c r="K73" s="85" t="s">
        <v>133</v>
      </c>
      <c r="L73" s="86">
        <v>5.0999999999999997E-2</v>
      </c>
      <c r="M73" s="86">
        <v>2.1100000000085276E-2</v>
      </c>
      <c r="N73" s="82">
        <v>43813.267099000004</v>
      </c>
      <c r="O73" s="84">
        <v>125.8</v>
      </c>
      <c r="P73" s="82">
        <v>55.117091123000002</v>
      </c>
      <c r="Q73" s="83">
        <f t="shared" si="0"/>
        <v>3.8273403175684838E-5</v>
      </c>
      <c r="R73" s="83">
        <f>P73/'סכום נכסי הקרן'!$C$42</f>
        <v>8.8878830391350861E-7</v>
      </c>
    </row>
    <row r="74" spans="2:18">
      <c r="B74" s="75" t="s">
        <v>3687</v>
      </c>
      <c r="C74" s="85" t="s">
        <v>3244</v>
      </c>
      <c r="D74" s="72" t="s">
        <v>3282</v>
      </c>
      <c r="E74" s="72"/>
      <c r="F74" s="72" t="s">
        <v>397</v>
      </c>
      <c r="G74" s="94">
        <v>41239</v>
      </c>
      <c r="H74" s="72" t="s">
        <v>309</v>
      </c>
      <c r="I74" s="82">
        <v>3.9400000000039248</v>
      </c>
      <c r="J74" s="85" t="s">
        <v>320</v>
      </c>
      <c r="K74" s="85" t="s">
        <v>133</v>
      </c>
      <c r="L74" s="86">
        <v>5.0999999999999997E-2</v>
      </c>
      <c r="M74" s="86">
        <v>2.5400000000022547E-2</v>
      </c>
      <c r="N74" s="82">
        <v>386379.18801500008</v>
      </c>
      <c r="O74" s="84">
        <v>123.98</v>
      </c>
      <c r="P74" s="82">
        <v>479.03292739800008</v>
      </c>
      <c r="Q74" s="83">
        <f t="shared" si="0"/>
        <v>3.3264129131592489E-4</v>
      </c>
      <c r="R74" s="83">
        <f>P74/'סכום נכסי הקרן'!$C$42</f>
        <v>7.7246250552421664E-6</v>
      </c>
    </row>
    <row r="75" spans="2:18">
      <c r="B75" s="75" t="s">
        <v>3687</v>
      </c>
      <c r="C75" s="85" t="s">
        <v>3244</v>
      </c>
      <c r="D75" s="72" t="s">
        <v>3283</v>
      </c>
      <c r="E75" s="72"/>
      <c r="F75" s="72" t="s">
        <v>397</v>
      </c>
      <c r="G75" s="94">
        <v>41269</v>
      </c>
      <c r="H75" s="72" t="s">
        <v>309</v>
      </c>
      <c r="I75" s="82">
        <v>3.9599999999933924</v>
      </c>
      <c r="J75" s="85" t="s">
        <v>320</v>
      </c>
      <c r="K75" s="85" t="s">
        <v>133</v>
      </c>
      <c r="L75" s="86">
        <v>5.0999999999999997E-2</v>
      </c>
      <c r="M75" s="86">
        <v>2.1199999999972973E-2</v>
      </c>
      <c r="N75" s="82">
        <v>105193.74167900001</v>
      </c>
      <c r="O75" s="84">
        <v>126.61</v>
      </c>
      <c r="P75" s="82">
        <v>133.18579650300001</v>
      </c>
      <c r="Q75" s="83">
        <f t="shared" ref="Q75:Q138" si="1">IFERROR(P75/$P$10,0)</f>
        <v>9.2484446892497431E-5</v>
      </c>
      <c r="R75" s="83">
        <f>P75/'סכום נכסי הקרן'!$C$42</f>
        <v>2.1476818853721109E-6</v>
      </c>
    </row>
    <row r="76" spans="2:18">
      <c r="B76" s="75" t="s">
        <v>3687</v>
      </c>
      <c r="C76" s="85" t="s">
        <v>3244</v>
      </c>
      <c r="D76" s="72" t="s">
        <v>3284</v>
      </c>
      <c r="E76" s="72"/>
      <c r="F76" s="72" t="s">
        <v>397</v>
      </c>
      <c r="G76" s="94">
        <v>41298</v>
      </c>
      <c r="H76" s="72" t="s">
        <v>309</v>
      </c>
      <c r="I76" s="82">
        <v>3.930000000004648</v>
      </c>
      <c r="J76" s="85" t="s">
        <v>320</v>
      </c>
      <c r="K76" s="85" t="s">
        <v>133</v>
      </c>
      <c r="L76" s="86">
        <v>5.0999999999999997E-2</v>
      </c>
      <c r="M76" s="86">
        <v>2.5400000000035523E-2</v>
      </c>
      <c r="N76" s="82">
        <v>212858.34228600003</v>
      </c>
      <c r="O76" s="84">
        <v>124.32</v>
      </c>
      <c r="P76" s="82">
        <v>264.62549288900004</v>
      </c>
      <c r="Q76" s="83">
        <f t="shared" si="1"/>
        <v>1.8375639885100217E-4</v>
      </c>
      <c r="R76" s="83">
        <f>P76/'סכום נכסי הקרן'!$C$42</f>
        <v>4.2672071077231578E-6</v>
      </c>
    </row>
    <row r="77" spans="2:18">
      <c r="B77" s="75" t="s">
        <v>3687</v>
      </c>
      <c r="C77" s="85" t="s">
        <v>3244</v>
      </c>
      <c r="D77" s="72" t="s">
        <v>3285</v>
      </c>
      <c r="E77" s="72"/>
      <c r="F77" s="72" t="s">
        <v>397</v>
      </c>
      <c r="G77" s="94">
        <v>41330</v>
      </c>
      <c r="H77" s="72" t="s">
        <v>309</v>
      </c>
      <c r="I77" s="82">
        <v>3.9399999999999511</v>
      </c>
      <c r="J77" s="85" t="s">
        <v>320</v>
      </c>
      <c r="K77" s="85" t="s">
        <v>133</v>
      </c>
      <c r="L77" s="86">
        <v>5.0999999999999997E-2</v>
      </c>
      <c r="M77" s="86">
        <v>2.5400000000004377E-2</v>
      </c>
      <c r="N77" s="82">
        <v>329966.71906800003</v>
      </c>
      <c r="O77" s="84">
        <v>124.55</v>
      </c>
      <c r="P77" s="82">
        <v>410.97357378300006</v>
      </c>
      <c r="Q77" s="83">
        <f t="shared" si="1"/>
        <v>2.8538075873501721E-4</v>
      </c>
      <c r="R77" s="83">
        <f>P77/'סכום נכסי הקרן'!$C$42</f>
        <v>6.6271368490896591E-6</v>
      </c>
    </row>
    <row r="78" spans="2:18">
      <c r="B78" s="75" t="s">
        <v>3687</v>
      </c>
      <c r="C78" s="85" t="s">
        <v>3244</v>
      </c>
      <c r="D78" s="72" t="s">
        <v>3286</v>
      </c>
      <c r="E78" s="72"/>
      <c r="F78" s="72" t="s">
        <v>397</v>
      </c>
      <c r="G78" s="94">
        <v>41389</v>
      </c>
      <c r="H78" s="72" t="s">
        <v>309</v>
      </c>
      <c r="I78" s="82">
        <v>3.9599999999910134</v>
      </c>
      <c r="J78" s="85" t="s">
        <v>320</v>
      </c>
      <c r="K78" s="85" t="s">
        <v>133</v>
      </c>
      <c r="L78" s="86">
        <v>5.0999999999999997E-2</v>
      </c>
      <c r="M78" s="86">
        <v>2.1199999999940818E-2</v>
      </c>
      <c r="N78" s="82">
        <v>144431.38671900003</v>
      </c>
      <c r="O78" s="84">
        <v>126.34</v>
      </c>
      <c r="P78" s="82">
        <v>182.47461758399999</v>
      </c>
      <c r="Q78" s="83">
        <f t="shared" si="1"/>
        <v>1.2671068929483102E-4</v>
      </c>
      <c r="R78" s="83">
        <f>P78/'סכום נכסי הקרן'!$C$42</f>
        <v>2.9424866691136435E-6</v>
      </c>
    </row>
    <row r="79" spans="2:18">
      <c r="B79" s="75" t="s">
        <v>3687</v>
      </c>
      <c r="C79" s="85" t="s">
        <v>3244</v>
      </c>
      <c r="D79" s="72" t="s">
        <v>3287</v>
      </c>
      <c r="E79" s="72"/>
      <c r="F79" s="72" t="s">
        <v>397</v>
      </c>
      <c r="G79" s="94">
        <v>41422</v>
      </c>
      <c r="H79" s="72" t="s">
        <v>309</v>
      </c>
      <c r="I79" s="82">
        <v>3.9600000000138253</v>
      </c>
      <c r="J79" s="85" t="s">
        <v>320</v>
      </c>
      <c r="K79" s="85" t="s">
        <v>133</v>
      </c>
      <c r="L79" s="86">
        <v>5.0999999999999997E-2</v>
      </c>
      <c r="M79" s="86">
        <v>2.1300000000001498E-2</v>
      </c>
      <c r="N79" s="82">
        <v>52898.66002000001</v>
      </c>
      <c r="O79" s="84">
        <v>125.79</v>
      </c>
      <c r="P79" s="82">
        <v>66.541226223000024</v>
      </c>
      <c r="Q79" s="83">
        <f t="shared" si="1"/>
        <v>4.6206342300502617E-5</v>
      </c>
      <c r="R79" s="83">
        <f>P79/'סכום נכסי הקרן'!$C$42</f>
        <v>1.0730077075926472E-6</v>
      </c>
    </row>
    <row r="80" spans="2:18">
      <c r="B80" s="75" t="s">
        <v>3687</v>
      </c>
      <c r="C80" s="85" t="s">
        <v>3244</v>
      </c>
      <c r="D80" s="72" t="s">
        <v>3288</v>
      </c>
      <c r="E80" s="72"/>
      <c r="F80" s="72" t="s">
        <v>397</v>
      </c>
      <c r="G80" s="94">
        <v>41450</v>
      </c>
      <c r="H80" s="72" t="s">
        <v>309</v>
      </c>
      <c r="I80" s="82">
        <v>3.9600000000157105</v>
      </c>
      <c r="J80" s="85" t="s">
        <v>320</v>
      </c>
      <c r="K80" s="85" t="s">
        <v>133</v>
      </c>
      <c r="L80" s="86">
        <v>5.0999999999999997E-2</v>
      </c>
      <c r="M80" s="86">
        <v>2.1400000000043842E-2</v>
      </c>
      <c r="N80" s="82">
        <v>87146.475626000014</v>
      </c>
      <c r="O80" s="84">
        <v>125.63</v>
      </c>
      <c r="P80" s="82">
        <v>109.48212436800002</v>
      </c>
      <c r="Q80" s="83">
        <f t="shared" si="1"/>
        <v>7.6024576063274301E-5</v>
      </c>
      <c r="R80" s="83">
        <f>P80/'סכום נכסי הקרן'!$C$42</f>
        <v>1.7654493305666708E-6</v>
      </c>
    </row>
    <row r="81" spans="2:18">
      <c r="B81" s="75" t="s">
        <v>3687</v>
      </c>
      <c r="C81" s="85" t="s">
        <v>3244</v>
      </c>
      <c r="D81" s="72" t="s">
        <v>3289</v>
      </c>
      <c r="E81" s="72"/>
      <c r="F81" s="72" t="s">
        <v>397</v>
      </c>
      <c r="G81" s="94">
        <v>41480</v>
      </c>
      <c r="H81" s="72" t="s">
        <v>309</v>
      </c>
      <c r="I81" s="82">
        <v>3.9500000000173539</v>
      </c>
      <c r="J81" s="85" t="s">
        <v>320</v>
      </c>
      <c r="K81" s="85" t="s">
        <v>133</v>
      </c>
      <c r="L81" s="86">
        <v>5.0999999999999997E-2</v>
      </c>
      <c r="M81" s="86">
        <v>2.2200000000056796E-2</v>
      </c>
      <c r="N81" s="82">
        <v>76531.768530000016</v>
      </c>
      <c r="O81" s="84">
        <v>124.24</v>
      </c>
      <c r="P81" s="82">
        <v>95.083072092999998</v>
      </c>
      <c r="Q81" s="83">
        <f t="shared" si="1"/>
        <v>6.6025849319168846E-5</v>
      </c>
      <c r="R81" s="83">
        <f>P81/'סכום נכסי הקרן'!$C$42</f>
        <v>1.5332580267676427E-6</v>
      </c>
    </row>
    <row r="82" spans="2:18">
      <c r="B82" s="75" t="s">
        <v>3687</v>
      </c>
      <c r="C82" s="85" t="s">
        <v>3244</v>
      </c>
      <c r="D82" s="72" t="s">
        <v>3290</v>
      </c>
      <c r="E82" s="72"/>
      <c r="F82" s="72" t="s">
        <v>397</v>
      </c>
      <c r="G82" s="94">
        <v>41512</v>
      </c>
      <c r="H82" s="72" t="s">
        <v>309</v>
      </c>
      <c r="I82" s="82">
        <v>3.8900000000049872</v>
      </c>
      <c r="J82" s="85" t="s">
        <v>320</v>
      </c>
      <c r="K82" s="85" t="s">
        <v>133</v>
      </c>
      <c r="L82" s="86">
        <v>5.0999999999999997E-2</v>
      </c>
      <c r="M82" s="86">
        <v>3.380000000004315E-2</v>
      </c>
      <c r="N82" s="82">
        <v>238601.65381500003</v>
      </c>
      <c r="O82" s="84">
        <v>118.49</v>
      </c>
      <c r="P82" s="82">
        <v>282.7191167310001</v>
      </c>
      <c r="Q82" s="83">
        <f t="shared" si="1"/>
        <v>1.9632064246590287E-4</v>
      </c>
      <c r="R82" s="83">
        <f>P82/'סכום נכסי הקרן'!$C$42</f>
        <v>4.5589750678699081E-6</v>
      </c>
    </row>
    <row r="83" spans="2:18">
      <c r="B83" s="75" t="s">
        <v>3687</v>
      </c>
      <c r="C83" s="85" t="s">
        <v>3244</v>
      </c>
      <c r="D83" s="72" t="s">
        <v>3291</v>
      </c>
      <c r="E83" s="72"/>
      <c r="F83" s="72" t="s">
        <v>397</v>
      </c>
      <c r="G83" s="94">
        <v>40871</v>
      </c>
      <c r="H83" s="72" t="s">
        <v>309</v>
      </c>
      <c r="I83" s="82">
        <v>3.9299999999979627</v>
      </c>
      <c r="J83" s="85" t="s">
        <v>320</v>
      </c>
      <c r="K83" s="85" t="s">
        <v>133</v>
      </c>
      <c r="L83" s="86">
        <v>5.1879999999999996E-2</v>
      </c>
      <c r="M83" s="86">
        <v>2.5399999999988168E-2</v>
      </c>
      <c r="N83" s="82">
        <v>120078.95603500001</v>
      </c>
      <c r="O83" s="84">
        <v>126.67</v>
      </c>
      <c r="P83" s="82">
        <v>152.10401196699999</v>
      </c>
      <c r="Q83" s="83">
        <f t="shared" si="1"/>
        <v>1.0562128835247788E-4</v>
      </c>
      <c r="R83" s="83">
        <f>P83/'סכום נכסי הקרן'!$C$42</f>
        <v>2.4527467625768221E-6</v>
      </c>
    </row>
    <row r="84" spans="2:18">
      <c r="B84" s="75" t="s">
        <v>3687</v>
      </c>
      <c r="C84" s="85" t="s">
        <v>3244</v>
      </c>
      <c r="D84" s="72" t="s">
        <v>3292</v>
      </c>
      <c r="E84" s="72"/>
      <c r="F84" s="72" t="s">
        <v>397</v>
      </c>
      <c r="G84" s="94">
        <v>41547</v>
      </c>
      <c r="H84" s="72" t="s">
        <v>309</v>
      </c>
      <c r="I84" s="82">
        <v>3.8900000000032451</v>
      </c>
      <c r="J84" s="85" t="s">
        <v>320</v>
      </c>
      <c r="K84" s="85" t="s">
        <v>133</v>
      </c>
      <c r="L84" s="86">
        <v>5.0999999999999997E-2</v>
      </c>
      <c r="M84" s="86">
        <v>3.3900000000056663E-2</v>
      </c>
      <c r="N84" s="82">
        <v>174586.92765700002</v>
      </c>
      <c r="O84" s="84">
        <v>118.25</v>
      </c>
      <c r="P84" s="82">
        <v>206.44904229700003</v>
      </c>
      <c r="Q84" s="83">
        <f t="shared" si="1"/>
        <v>1.4335857118137803E-4</v>
      </c>
      <c r="R84" s="83">
        <f>P84/'סכום נכסי הקרן'!$C$42</f>
        <v>3.3290852330766401E-6</v>
      </c>
    </row>
    <row r="85" spans="2:18">
      <c r="B85" s="75" t="s">
        <v>3687</v>
      </c>
      <c r="C85" s="85" t="s">
        <v>3244</v>
      </c>
      <c r="D85" s="72" t="s">
        <v>3293</v>
      </c>
      <c r="E85" s="72"/>
      <c r="F85" s="72" t="s">
        <v>397</v>
      </c>
      <c r="G85" s="94">
        <v>41571</v>
      </c>
      <c r="H85" s="72" t="s">
        <v>309</v>
      </c>
      <c r="I85" s="82">
        <v>3.9499999999923738</v>
      </c>
      <c r="J85" s="85" t="s">
        <v>320</v>
      </c>
      <c r="K85" s="85" t="s">
        <v>133</v>
      </c>
      <c r="L85" s="86">
        <v>5.0999999999999997E-2</v>
      </c>
      <c r="M85" s="86">
        <v>2.2999999999980935E-2</v>
      </c>
      <c r="N85" s="82">
        <v>85127.753655000008</v>
      </c>
      <c r="O85" s="84">
        <v>123.24</v>
      </c>
      <c r="P85" s="82">
        <v>104.91144448400001</v>
      </c>
      <c r="Q85" s="83">
        <f t="shared" si="1"/>
        <v>7.285068806550359E-5</v>
      </c>
      <c r="R85" s="83">
        <f>P85/'סכום נכסי הקרן'!$C$42</f>
        <v>1.6917450268913132E-6</v>
      </c>
    </row>
    <row r="86" spans="2:18">
      <c r="B86" s="75" t="s">
        <v>3687</v>
      </c>
      <c r="C86" s="85" t="s">
        <v>3244</v>
      </c>
      <c r="D86" s="72" t="s">
        <v>3294</v>
      </c>
      <c r="E86" s="72"/>
      <c r="F86" s="72" t="s">
        <v>397</v>
      </c>
      <c r="G86" s="94">
        <v>41597</v>
      </c>
      <c r="H86" s="72" t="s">
        <v>309</v>
      </c>
      <c r="I86" s="82">
        <v>3.9499999999833251</v>
      </c>
      <c r="J86" s="85" t="s">
        <v>320</v>
      </c>
      <c r="K86" s="85" t="s">
        <v>133</v>
      </c>
      <c r="L86" s="86">
        <v>5.0999999999999997E-2</v>
      </c>
      <c r="M86" s="86">
        <v>2.329999999976657E-2</v>
      </c>
      <c r="N86" s="82">
        <v>21985.052442000004</v>
      </c>
      <c r="O86" s="84">
        <v>122.76</v>
      </c>
      <c r="P86" s="82">
        <v>26.988850411000008</v>
      </c>
      <c r="Q86" s="83">
        <f t="shared" si="1"/>
        <v>1.8741104292374483E-5</v>
      </c>
      <c r="R86" s="83">
        <f>P86/'סכום נכסי הקרן'!$C$42</f>
        <v>4.3520755708674043E-7</v>
      </c>
    </row>
    <row r="87" spans="2:18">
      <c r="B87" s="75" t="s">
        <v>3687</v>
      </c>
      <c r="C87" s="85" t="s">
        <v>3244</v>
      </c>
      <c r="D87" s="72" t="s">
        <v>3295</v>
      </c>
      <c r="E87" s="72"/>
      <c r="F87" s="72" t="s">
        <v>397</v>
      </c>
      <c r="G87" s="94">
        <v>41630</v>
      </c>
      <c r="H87" s="72" t="s">
        <v>309</v>
      </c>
      <c r="I87" s="82">
        <v>3.9299999999970887</v>
      </c>
      <c r="J87" s="85" t="s">
        <v>320</v>
      </c>
      <c r="K87" s="85" t="s">
        <v>133</v>
      </c>
      <c r="L87" s="86">
        <v>5.0999999999999997E-2</v>
      </c>
      <c r="M87" s="86">
        <v>2.539999999998626E-2</v>
      </c>
      <c r="N87" s="82">
        <v>250118.92291300002</v>
      </c>
      <c r="O87" s="84">
        <v>122.22</v>
      </c>
      <c r="P87" s="82">
        <v>305.69535687300004</v>
      </c>
      <c r="Q87" s="83">
        <f t="shared" si="1"/>
        <v>2.1227538326406444E-4</v>
      </c>
      <c r="R87" s="83">
        <f>P87/'סכום נכסי הקרן'!$C$42</f>
        <v>4.9294774490740576E-6</v>
      </c>
    </row>
    <row r="88" spans="2:18">
      <c r="B88" s="75" t="s">
        <v>3687</v>
      </c>
      <c r="C88" s="85" t="s">
        <v>3244</v>
      </c>
      <c r="D88" s="72" t="s">
        <v>3296</v>
      </c>
      <c r="E88" s="72"/>
      <c r="F88" s="72" t="s">
        <v>397</v>
      </c>
      <c r="G88" s="94">
        <v>41666</v>
      </c>
      <c r="H88" s="72" t="s">
        <v>309</v>
      </c>
      <c r="I88" s="82">
        <v>3.9400000000182804</v>
      </c>
      <c r="J88" s="85" t="s">
        <v>320</v>
      </c>
      <c r="K88" s="85" t="s">
        <v>133</v>
      </c>
      <c r="L88" s="86">
        <v>5.0999999999999997E-2</v>
      </c>
      <c r="M88" s="86">
        <v>2.5400000000047399E-2</v>
      </c>
      <c r="N88" s="82">
        <v>48377.949606000009</v>
      </c>
      <c r="O88" s="84">
        <v>122.12</v>
      </c>
      <c r="P88" s="82">
        <v>59.079152068000013</v>
      </c>
      <c r="Q88" s="83">
        <f t="shared" si="1"/>
        <v>4.1024665132093519E-5</v>
      </c>
      <c r="R88" s="83">
        <f>P88/'סכום נכסי הקרן'!$C$42</f>
        <v>9.5267834882625705E-7</v>
      </c>
    </row>
    <row r="89" spans="2:18">
      <c r="B89" s="75" t="s">
        <v>3687</v>
      </c>
      <c r="C89" s="85" t="s">
        <v>3244</v>
      </c>
      <c r="D89" s="72" t="s">
        <v>3297</v>
      </c>
      <c r="E89" s="72"/>
      <c r="F89" s="72" t="s">
        <v>397</v>
      </c>
      <c r="G89" s="94">
        <v>41696</v>
      </c>
      <c r="H89" s="72" t="s">
        <v>309</v>
      </c>
      <c r="I89" s="82">
        <v>3.9399999999846171</v>
      </c>
      <c r="J89" s="85" t="s">
        <v>320</v>
      </c>
      <c r="K89" s="85" t="s">
        <v>133</v>
      </c>
      <c r="L89" s="86">
        <v>5.0999999999999997E-2</v>
      </c>
      <c r="M89" s="86">
        <v>2.539999999998601E-2</v>
      </c>
      <c r="N89" s="82">
        <v>46563.758579000008</v>
      </c>
      <c r="O89" s="84">
        <v>122.85</v>
      </c>
      <c r="P89" s="82">
        <v>57.203578702000009</v>
      </c>
      <c r="Q89" s="83">
        <f t="shared" si="1"/>
        <v>3.9722263750600086E-5</v>
      </c>
      <c r="R89" s="83">
        <f>P89/'סכום נכסי הקרן'!$C$42</f>
        <v>9.2243387044635809E-7</v>
      </c>
    </row>
    <row r="90" spans="2:18">
      <c r="B90" s="75" t="s">
        <v>3687</v>
      </c>
      <c r="C90" s="85" t="s">
        <v>3244</v>
      </c>
      <c r="D90" s="72" t="s">
        <v>3298</v>
      </c>
      <c r="E90" s="72"/>
      <c r="F90" s="72" t="s">
        <v>397</v>
      </c>
      <c r="G90" s="94">
        <v>41725</v>
      </c>
      <c r="H90" s="72" t="s">
        <v>309</v>
      </c>
      <c r="I90" s="82">
        <v>3.9399999999922901</v>
      </c>
      <c r="J90" s="85" t="s">
        <v>320</v>
      </c>
      <c r="K90" s="85" t="s">
        <v>133</v>
      </c>
      <c r="L90" s="86">
        <v>5.0999999999999997E-2</v>
      </c>
      <c r="M90" s="86">
        <v>2.5399999999905377E-2</v>
      </c>
      <c r="N90" s="82">
        <v>92733.147199000014</v>
      </c>
      <c r="O90" s="84">
        <v>123.08</v>
      </c>
      <c r="P90" s="82">
        <v>114.13595875200002</v>
      </c>
      <c r="Q90" s="83">
        <f t="shared" si="1"/>
        <v>7.9256206689321069E-5</v>
      </c>
      <c r="R90" s="83">
        <f>P90/'סכום נכסי הקרן'!$C$42</f>
        <v>1.8404945385878848E-6</v>
      </c>
    </row>
    <row r="91" spans="2:18">
      <c r="B91" s="75" t="s">
        <v>3687</v>
      </c>
      <c r="C91" s="85" t="s">
        <v>3244</v>
      </c>
      <c r="D91" s="72" t="s">
        <v>3299</v>
      </c>
      <c r="E91" s="72"/>
      <c r="F91" s="72" t="s">
        <v>397</v>
      </c>
      <c r="G91" s="94">
        <v>41787</v>
      </c>
      <c r="H91" s="72" t="s">
        <v>309</v>
      </c>
      <c r="I91" s="82">
        <v>3.9400000000206767</v>
      </c>
      <c r="J91" s="85" t="s">
        <v>320</v>
      </c>
      <c r="K91" s="85" t="s">
        <v>133</v>
      </c>
      <c r="L91" s="86">
        <v>5.0999999999999997E-2</v>
      </c>
      <c r="M91" s="86">
        <v>2.5400000000094999E-2</v>
      </c>
      <c r="N91" s="82">
        <v>58381.730954000006</v>
      </c>
      <c r="O91" s="84">
        <v>122.6</v>
      </c>
      <c r="P91" s="82">
        <v>71.57600650800002</v>
      </c>
      <c r="Q91" s="83">
        <f t="shared" si="1"/>
        <v>4.9702502417493676E-5</v>
      </c>
      <c r="R91" s="83">
        <f>P91/'סכום נכסי הקרן'!$C$42</f>
        <v>1.1541958425052133E-6</v>
      </c>
    </row>
    <row r="92" spans="2:18">
      <c r="B92" s="75" t="s">
        <v>3687</v>
      </c>
      <c r="C92" s="85" t="s">
        <v>3244</v>
      </c>
      <c r="D92" s="72" t="s">
        <v>3300</v>
      </c>
      <c r="E92" s="72"/>
      <c r="F92" s="72" t="s">
        <v>397</v>
      </c>
      <c r="G92" s="94">
        <v>41815</v>
      </c>
      <c r="H92" s="72" t="s">
        <v>309</v>
      </c>
      <c r="I92" s="82">
        <v>3.9399999999825899</v>
      </c>
      <c r="J92" s="85" t="s">
        <v>320</v>
      </c>
      <c r="K92" s="85" t="s">
        <v>133</v>
      </c>
      <c r="L92" s="86">
        <v>5.0999999999999997E-2</v>
      </c>
      <c r="M92" s="86">
        <v>2.5399999999825909E-2</v>
      </c>
      <c r="N92" s="82">
        <v>32825.353886000004</v>
      </c>
      <c r="O92" s="84">
        <v>122.49</v>
      </c>
      <c r="P92" s="82">
        <v>40.207776655000011</v>
      </c>
      <c r="Q92" s="83">
        <f t="shared" si="1"/>
        <v>2.7920349484345991E-5</v>
      </c>
      <c r="R92" s="83">
        <f>P92/'סכום נכסי הקרן'!$C$42</f>
        <v>6.4836878886770836E-7</v>
      </c>
    </row>
    <row r="93" spans="2:18">
      <c r="B93" s="75" t="s">
        <v>3687</v>
      </c>
      <c r="C93" s="85" t="s">
        <v>3244</v>
      </c>
      <c r="D93" s="72" t="s">
        <v>3301</v>
      </c>
      <c r="E93" s="72"/>
      <c r="F93" s="72" t="s">
        <v>397</v>
      </c>
      <c r="G93" s="94">
        <v>41836</v>
      </c>
      <c r="H93" s="72" t="s">
        <v>309</v>
      </c>
      <c r="I93" s="82">
        <v>3.9399999999936228</v>
      </c>
      <c r="J93" s="85" t="s">
        <v>320</v>
      </c>
      <c r="K93" s="85" t="s">
        <v>133</v>
      </c>
      <c r="L93" s="86">
        <v>5.0999999999999997E-2</v>
      </c>
      <c r="M93" s="86">
        <v>2.5399999999902664E-2</v>
      </c>
      <c r="N93" s="82">
        <v>97585.928284000009</v>
      </c>
      <c r="O93" s="84">
        <v>122.13</v>
      </c>
      <c r="P93" s="82">
        <v>119.18169485400003</v>
      </c>
      <c r="Q93" s="83">
        <f t="shared" si="1"/>
        <v>8.2759974544540266E-5</v>
      </c>
      <c r="R93" s="83">
        <f>P93/'סכום נכסי הקרן'!$C$42</f>
        <v>1.9218593410605675E-6</v>
      </c>
    </row>
    <row r="94" spans="2:18">
      <c r="B94" s="75" t="s">
        <v>3687</v>
      </c>
      <c r="C94" s="85" t="s">
        <v>3244</v>
      </c>
      <c r="D94" s="72" t="s">
        <v>3302</v>
      </c>
      <c r="E94" s="72"/>
      <c r="F94" s="72" t="s">
        <v>397</v>
      </c>
      <c r="G94" s="94">
        <v>40903</v>
      </c>
      <c r="H94" s="72" t="s">
        <v>309</v>
      </c>
      <c r="I94" s="82">
        <v>3.8900000000100143</v>
      </c>
      <c r="J94" s="85" t="s">
        <v>320</v>
      </c>
      <c r="K94" s="85" t="s">
        <v>133</v>
      </c>
      <c r="L94" s="86">
        <v>5.2619999999999993E-2</v>
      </c>
      <c r="M94" s="86">
        <v>3.3700000000076426E-2</v>
      </c>
      <c r="N94" s="82">
        <v>123202.71869300002</v>
      </c>
      <c r="O94" s="84">
        <v>123.19</v>
      </c>
      <c r="P94" s="82">
        <v>151.77343403200001</v>
      </c>
      <c r="Q94" s="83">
        <f t="shared" si="1"/>
        <v>1.0539173446402966E-4</v>
      </c>
      <c r="R94" s="83">
        <f>P94/'סכום נכסי הקרן'!$C$42</f>
        <v>2.4474160421746116E-6</v>
      </c>
    </row>
    <row r="95" spans="2:18">
      <c r="B95" s="75" t="s">
        <v>3687</v>
      </c>
      <c r="C95" s="85" t="s">
        <v>3244</v>
      </c>
      <c r="D95" s="72" t="s">
        <v>3303</v>
      </c>
      <c r="E95" s="72"/>
      <c r="F95" s="72" t="s">
        <v>397</v>
      </c>
      <c r="G95" s="94">
        <v>41911</v>
      </c>
      <c r="H95" s="72" t="s">
        <v>309</v>
      </c>
      <c r="I95" s="82">
        <v>3.9400000000342037</v>
      </c>
      <c r="J95" s="85" t="s">
        <v>320</v>
      </c>
      <c r="K95" s="85" t="s">
        <v>133</v>
      </c>
      <c r="L95" s="86">
        <v>5.0999999999999997E-2</v>
      </c>
      <c r="M95" s="86">
        <v>2.5400000000128261E-2</v>
      </c>
      <c r="N95" s="82">
        <v>38302.343269000005</v>
      </c>
      <c r="O95" s="84">
        <v>122.13</v>
      </c>
      <c r="P95" s="82">
        <v>46.778651660000008</v>
      </c>
      <c r="Q95" s="83">
        <f t="shared" si="1"/>
        <v>3.2483176425306419E-5</v>
      </c>
      <c r="R95" s="83">
        <f>P95/'סכום נכסי הקרן'!$C$42</f>
        <v>7.543271537220642E-7</v>
      </c>
    </row>
    <row r="96" spans="2:18">
      <c r="B96" s="75" t="s">
        <v>3687</v>
      </c>
      <c r="C96" s="85" t="s">
        <v>3244</v>
      </c>
      <c r="D96" s="72" t="s">
        <v>3304</v>
      </c>
      <c r="E96" s="72"/>
      <c r="F96" s="72" t="s">
        <v>397</v>
      </c>
      <c r="G96" s="94">
        <v>40933</v>
      </c>
      <c r="H96" s="72" t="s">
        <v>309</v>
      </c>
      <c r="I96" s="82">
        <v>3.9300000000017232</v>
      </c>
      <c r="J96" s="85" t="s">
        <v>320</v>
      </c>
      <c r="K96" s="85" t="s">
        <v>133</v>
      </c>
      <c r="L96" s="86">
        <v>5.1330999999999995E-2</v>
      </c>
      <c r="M96" s="86">
        <v>2.5400000000021229E-2</v>
      </c>
      <c r="N96" s="82">
        <v>454316.75814900006</v>
      </c>
      <c r="O96" s="84">
        <v>126.53</v>
      </c>
      <c r="P96" s="82">
        <v>574.84700575699992</v>
      </c>
      <c r="Q96" s="83">
        <f t="shared" si="1"/>
        <v>3.9917475264749345E-4</v>
      </c>
      <c r="R96" s="83">
        <f>P96/'סכום נכסי הקרן'!$C$42</f>
        <v>9.2696708923980295E-6</v>
      </c>
    </row>
    <row r="97" spans="2:18">
      <c r="B97" s="75" t="s">
        <v>3687</v>
      </c>
      <c r="C97" s="85" t="s">
        <v>3244</v>
      </c>
      <c r="D97" s="72" t="s">
        <v>3305</v>
      </c>
      <c r="E97" s="72"/>
      <c r="F97" s="72" t="s">
        <v>397</v>
      </c>
      <c r="G97" s="94">
        <v>40993</v>
      </c>
      <c r="H97" s="72" t="s">
        <v>309</v>
      </c>
      <c r="I97" s="82">
        <v>3.9299999999974911</v>
      </c>
      <c r="J97" s="85" t="s">
        <v>320</v>
      </c>
      <c r="K97" s="85" t="s">
        <v>133</v>
      </c>
      <c r="L97" s="86">
        <v>5.1451999999999998E-2</v>
      </c>
      <c r="M97" s="86">
        <v>2.5399999999984466E-2</v>
      </c>
      <c r="N97" s="82">
        <v>264400.54589500005</v>
      </c>
      <c r="O97" s="84">
        <v>126.6</v>
      </c>
      <c r="P97" s="82">
        <v>334.73110338800007</v>
      </c>
      <c r="Q97" s="83">
        <f t="shared" si="1"/>
        <v>2.3243785574280244E-4</v>
      </c>
      <c r="R97" s="83">
        <f>P97/'סכום נכסי הקרן'!$C$42</f>
        <v>5.3976921420508521E-6</v>
      </c>
    </row>
    <row r="98" spans="2:18">
      <c r="B98" s="75" t="s">
        <v>3687</v>
      </c>
      <c r="C98" s="85" t="s">
        <v>3244</v>
      </c>
      <c r="D98" s="72" t="s">
        <v>3306</v>
      </c>
      <c r="E98" s="72"/>
      <c r="F98" s="72" t="s">
        <v>397</v>
      </c>
      <c r="G98" s="94">
        <v>41053</v>
      </c>
      <c r="H98" s="72" t="s">
        <v>309</v>
      </c>
      <c r="I98" s="82">
        <v>3.9300000000004736</v>
      </c>
      <c r="J98" s="85" t="s">
        <v>320</v>
      </c>
      <c r="K98" s="85" t="s">
        <v>133</v>
      </c>
      <c r="L98" s="86">
        <v>5.0999999999999997E-2</v>
      </c>
      <c r="M98" s="86">
        <v>2.5399999999981934E-2</v>
      </c>
      <c r="N98" s="82">
        <v>186237.53298500003</v>
      </c>
      <c r="O98" s="84">
        <v>124.8</v>
      </c>
      <c r="P98" s="82">
        <v>232.42444977300002</v>
      </c>
      <c r="Q98" s="83">
        <f t="shared" si="1"/>
        <v>1.6139593895107853E-4</v>
      </c>
      <c r="R98" s="83">
        <f>P98/'סכום נכסי הקרן'!$C$42</f>
        <v>3.747950559306137E-6</v>
      </c>
    </row>
    <row r="99" spans="2:18">
      <c r="B99" s="75" t="s">
        <v>3687</v>
      </c>
      <c r="C99" s="85" t="s">
        <v>3244</v>
      </c>
      <c r="D99" s="72" t="s">
        <v>3307</v>
      </c>
      <c r="E99" s="72"/>
      <c r="F99" s="72" t="s">
        <v>397</v>
      </c>
      <c r="G99" s="94">
        <v>41085</v>
      </c>
      <c r="H99" s="72" t="s">
        <v>309</v>
      </c>
      <c r="I99" s="82">
        <v>3.929999999999509</v>
      </c>
      <c r="J99" s="85" t="s">
        <v>320</v>
      </c>
      <c r="K99" s="85" t="s">
        <v>133</v>
      </c>
      <c r="L99" s="86">
        <v>5.0999999999999997E-2</v>
      </c>
      <c r="M99" s="86">
        <v>2.539999999999111E-2</v>
      </c>
      <c r="N99" s="82">
        <v>342689.95346400008</v>
      </c>
      <c r="O99" s="84">
        <v>124.8</v>
      </c>
      <c r="P99" s="82">
        <v>427.67707839700006</v>
      </c>
      <c r="Q99" s="83">
        <f t="shared" si="1"/>
        <v>2.969797011594616E-4</v>
      </c>
      <c r="R99" s="83">
        <f>P99/'סכום נכסי הקרן'!$C$42</f>
        <v>6.8964885008696531E-6</v>
      </c>
    </row>
    <row r="100" spans="2:18">
      <c r="B100" s="75" t="s">
        <v>3687</v>
      </c>
      <c r="C100" s="85" t="s">
        <v>3244</v>
      </c>
      <c r="D100" s="72" t="s">
        <v>3308</v>
      </c>
      <c r="E100" s="72"/>
      <c r="F100" s="72" t="s">
        <v>397</v>
      </c>
      <c r="G100" s="94">
        <v>41115</v>
      </c>
      <c r="H100" s="72" t="s">
        <v>309</v>
      </c>
      <c r="I100" s="82">
        <v>3.9300000000016833</v>
      </c>
      <c r="J100" s="85" t="s">
        <v>320</v>
      </c>
      <c r="K100" s="85" t="s">
        <v>133</v>
      </c>
      <c r="L100" s="86">
        <v>5.0999999999999997E-2</v>
      </c>
      <c r="M100" s="86">
        <v>2.5600000000023146E-2</v>
      </c>
      <c r="N100" s="82">
        <v>151965.97306800002</v>
      </c>
      <c r="O100" s="84">
        <v>125.08</v>
      </c>
      <c r="P100" s="82">
        <v>190.07904497600003</v>
      </c>
      <c r="Q100" s="83">
        <f t="shared" si="1"/>
        <v>1.3199121679663141E-4</v>
      </c>
      <c r="R100" s="83">
        <f>P100/'סכום נכסי הקרן'!$C$42</f>
        <v>3.0651115389364413E-6</v>
      </c>
    </row>
    <row r="101" spans="2:18">
      <c r="B101" s="75" t="s">
        <v>3687</v>
      </c>
      <c r="C101" s="85" t="s">
        <v>3244</v>
      </c>
      <c r="D101" s="72" t="s">
        <v>3309</v>
      </c>
      <c r="E101" s="72"/>
      <c r="F101" s="72" t="s">
        <v>397</v>
      </c>
      <c r="G101" s="94">
        <v>41179</v>
      </c>
      <c r="H101" s="72" t="s">
        <v>309</v>
      </c>
      <c r="I101" s="82">
        <v>3.9299999999937163</v>
      </c>
      <c r="J101" s="85" t="s">
        <v>320</v>
      </c>
      <c r="K101" s="85" t="s">
        <v>133</v>
      </c>
      <c r="L101" s="86">
        <v>5.0999999999999997E-2</v>
      </c>
      <c r="M101" s="86">
        <v>2.5399999999948554E-2</v>
      </c>
      <c r="N101" s="82">
        <v>191629.10497799999</v>
      </c>
      <c r="O101" s="84">
        <v>123.74</v>
      </c>
      <c r="P101" s="82">
        <v>237.12186019300003</v>
      </c>
      <c r="Q101" s="83">
        <f t="shared" si="1"/>
        <v>1.6465782885171046E-4</v>
      </c>
      <c r="R101" s="83">
        <f>P101/'סכום נכסי הקרן'!$C$42</f>
        <v>3.8236984508387375E-6</v>
      </c>
    </row>
    <row r="102" spans="2:18">
      <c r="B102" s="75" t="s">
        <v>3688</v>
      </c>
      <c r="C102" s="85" t="s">
        <v>3240</v>
      </c>
      <c r="D102" s="72">
        <v>4099</v>
      </c>
      <c r="E102" s="72"/>
      <c r="F102" s="72" t="s">
        <v>400</v>
      </c>
      <c r="G102" s="94">
        <v>42052</v>
      </c>
      <c r="H102" s="72" t="s">
        <v>131</v>
      </c>
      <c r="I102" s="82">
        <v>4.1300000000001509</v>
      </c>
      <c r="J102" s="85" t="s">
        <v>517</v>
      </c>
      <c r="K102" s="85" t="s">
        <v>133</v>
      </c>
      <c r="L102" s="86">
        <v>2.9779E-2</v>
      </c>
      <c r="M102" s="86">
        <v>3.0700000000003981E-2</v>
      </c>
      <c r="N102" s="82">
        <v>1301272.193887</v>
      </c>
      <c r="O102" s="84">
        <v>111.94</v>
      </c>
      <c r="P102" s="82">
        <v>1456.6441776060003</v>
      </c>
      <c r="Q102" s="83">
        <f t="shared" si="1"/>
        <v>1.0114962302457922E-3</v>
      </c>
      <c r="R102" s="83">
        <f>P102/'סכום נכסי הקרן'!$C$42</f>
        <v>2.3489053606453415E-5</v>
      </c>
    </row>
    <row r="103" spans="2:18">
      <c r="B103" s="75" t="s">
        <v>3688</v>
      </c>
      <c r="C103" s="85" t="s">
        <v>3240</v>
      </c>
      <c r="D103" s="72" t="s">
        <v>3310</v>
      </c>
      <c r="E103" s="72"/>
      <c r="F103" s="72" t="s">
        <v>400</v>
      </c>
      <c r="G103" s="94">
        <v>42054</v>
      </c>
      <c r="H103" s="72" t="s">
        <v>131</v>
      </c>
      <c r="I103" s="82">
        <v>4.1300000000322843</v>
      </c>
      <c r="J103" s="85" t="s">
        <v>517</v>
      </c>
      <c r="K103" s="85" t="s">
        <v>133</v>
      </c>
      <c r="L103" s="86">
        <v>2.9779E-2</v>
      </c>
      <c r="M103" s="86">
        <v>3.070000000021119E-2</v>
      </c>
      <c r="N103" s="82">
        <v>36800.685182000008</v>
      </c>
      <c r="O103" s="84">
        <v>111.94</v>
      </c>
      <c r="P103" s="82">
        <v>41.19468945900001</v>
      </c>
      <c r="Q103" s="83">
        <f t="shared" si="1"/>
        <v>2.8605663438278067E-5</v>
      </c>
      <c r="R103" s="83">
        <f>P103/'סכום נכסי הקרן'!$C$42</f>
        <v>6.6428320922817713E-7</v>
      </c>
    </row>
    <row r="104" spans="2:18">
      <c r="B104" s="75" t="s">
        <v>3689</v>
      </c>
      <c r="C104" s="85" t="s">
        <v>3240</v>
      </c>
      <c r="D104" s="72">
        <v>9079</v>
      </c>
      <c r="E104" s="72"/>
      <c r="F104" s="72" t="s">
        <v>3276</v>
      </c>
      <c r="G104" s="94">
        <v>44705</v>
      </c>
      <c r="H104" s="72" t="s">
        <v>3239</v>
      </c>
      <c r="I104" s="82">
        <v>7.7900000000000604</v>
      </c>
      <c r="J104" s="85" t="s">
        <v>312</v>
      </c>
      <c r="K104" s="85" t="s">
        <v>133</v>
      </c>
      <c r="L104" s="86">
        <v>2.3671999999999999E-2</v>
      </c>
      <c r="M104" s="86">
        <v>2.3800000000000848E-2</v>
      </c>
      <c r="N104" s="82">
        <v>5393544.6827080008</v>
      </c>
      <c r="O104" s="84">
        <v>105.23</v>
      </c>
      <c r="P104" s="82">
        <v>5675.6266314539998</v>
      </c>
      <c r="Q104" s="83">
        <f t="shared" si="1"/>
        <v>3.9411649256948207E-3</v>
      </c>
      <c r="R104" s="83">
        <f>P104/'סכום נכסי הקרן'!$C$42</f>
        <v>9.1522075360601408E-5</v>
      </c>
    </row>
    <row r="105" spans="2:18">
      <c r="B105" s="75" t="s">
        <v>3689</v>
      </c>
      <c r="C105" s="85" t="s">
        <v>3240</v>
      </c>
      <c r="D105" s="72">
        <v>9017</v>
      </c>
      <c r="E105" s="72"/>
      <c r="F105" s="72" t="s">
        <v>3276</v>
      </c>
      <c r="G105" s="94">
        <v>44651</v>
      </c>
      <c r="H105" s="72" t="s">
        <v>3239</v>
      </c>
      <c r="I105" s="82">
        <v>7.8800000000001909</v>
      </c>
      <c r="J105" s="85" t="s">
        <v>312</v>
      </c>
      <c r="K105" s="85" t="s">
        <v>133</v>
      </c>
      <c r="L105" s="86">
        <v>1.797E-2</v>
      </c>
      <c r="M105" s="86">
        <v>3.6600000000000611E-2</v>
      </c>
      <c r="N105" s="82">
        <v>13214787.006406002</v>
      </c>
      <c r="O105" s="84">
        <v>92.42</v>
      </c>
      <c r="P105" s="82">
        <v>12213.106033811002</v>
      </c>
      <c r="Q105" s="83">
        <f t="shared" si="1"/>
        <v>8.4808019025586646E-3</v>
      </c>
      <c r="R105" s="83">
        <f>P105/'סכום נכסי הקרן'!$C$42</f>
        <v>1.9694192084779768E-4</v>
      </c>
    </row>
    <row r="106" spans="2:18">
      <c r="B106" s="75" t="s">
        <v>3689</v>
      </c>
      <c r="C106" s="85" t="s">
        <v>3240</v>
      </c>
      <c r="D106" s="72">
        <v>9080</v>
      </c>
      <c r="E106" s="72"/>
      <c r="F106" s="72" t="s">
        <v>3276</v>
      </c>
      <c r="G106" s="94">
        <v>44705</v>
      </c>
      <c r="H106" s="72" t="s">
        <v>3239</v>
      </c>
      <c r="I106" s="82">
        <v>7.420000000000055</v>
      </c>
      <c r="J106" s="85" t="s">
        <v>312</v>
      </c>
      <c r="K106" s="85" t="s">
        <v>133</v>
      </c>
      <c r="L106" s="86">
        <v>2.3184999999999997E-2</v>
      </c>
      <c r="M106" s="86">
        <v>2.5500000000001383E-2</v>
      </c>
      <c r="N106" s="82">
        <v>3833074.6713310005</v>
      </c>
      <c r="O106" s="84">
        <v>103.58</v>
      </c>
      <c r="P106" s="82">
        <v>3970.2988246590007</v>
      </c>
      <c r="Q106" s="83">
        <f t="shared" si="1"/>
        <v>2.756982354257643E-3</v>
      </c>
      <c r="R106" s="83">
        <f>P106/'סכום נכסי הקרן'!$C$42</f>
        <v>6.402288449010589E-5</v>
      </c>
    </row>
    <row r="107" spans="2:18">
      <c r="B107" s="75" t="s">
        <v>3689</v>
      </c>
      <c r="C107" s="85" t="s">
        <v>3240</v>
      </c>
      <c r="D107" s="72">
        <v>9019</v>
      </c>
      <c r="E107" s="72"/>
      <c r="F107" s="72" t="s">
        <v>3276</v>
      </c>
      <c r="G107" s="94">
        <v>44651</v>
      </c>
      <c r="H107" s="72" t="s">
        <v>3239</v>
      </c>
      <c r="I107" s="82">
        <v>7.4700000000002458</v>
      </c>
      <c r="J107" s="85" t="s">
        <v>312</v>
      </c>
      <c r="K107" s="85" t="s">
        <v>133</v>
      </c>
      <c r="L107" s="86">
        <v>1.8769999999999998E-2</v>
      </c>
      <c r="M107" s="86">
        <v>3.8700000000001122E-2</v>
      </c>
      <c r="N107" s="82">
        <v>8163149.8595180009</v>
      </c>
      <c r="O107" s="84">
        <v>92.26</v>
      </c>
      <c r="P107" s="82">
        <v>7531.3222649450017</v>
      </c>
      <c r="Q107" s="83">
        <f t="shared" si="1"/>
        <v>5.2297631754366549E-3</v>
      </c>
      <c r="R107" s="83">
        <f>P107/'סכום נכסי הקרן'!$C$42</f>
        <v>1.2144601621207934E-4</v>
      </c>
    </row>
    <row r="108" spans="2:18">
      <c r="B108" s="75" t="s">
        <v>3690</v>
      </c>
      <c r="C108" s="85" t="s">
        <v>3240</v>
      </c>
      <c r="D108" s="72">
        <v>4100</v>
      </c>
      <c r="E108" s="72"/>
      <c r="F108" s="72" t="s">
        <v>400</v>
      </c>
      <c r="G108" s="94">
        <v>42052</v>
      </c>
      <c r="H108" s="72" t="s">
        <v>131</v>
      </c>
      <c r="I108" s="82">
        <v>4.179999999998981</v>
      </c>
      <c r="J108" s="85" t="s">
        <v>517</v>
      </c>
      <c r="K108" s="85" t="s">
        <v>133</v>
      </c>
      <c r="L108" s="86">
        <v>2.9779E-2</v>
      </c>
      <c r="M108" s="86">
        <v>1.9799999999997916E-2</v>
      </c>
      <c r="N108" s="82">
        <v>1475898.7610010002</v>
      </c>
      <c r="O108" s="84">
        <v>117.01</v>
      </c>
      <c r="P108" s="82">
        <v>1726.9492377820004</v>
      </c>
      <c r="Q108" s="83">
        <f t="shared" si="1"/>
        <v>1.1991965304204997E-3</v>
      </c>
      <c r="R108" s="83">
        <f>P108/'סכום נכסי הקרן'!$C$42</f>
        <v>2.7847846334410238E-5</v>
      </c>
    </row>
    <row r="109" spans="2:18">
      <c r="B109" s="75" t="s">
        <v>3691</v>
      </c>
      <c r="C109" s="85" t="s">
        <v>3244</v>
      </c>
      <c r="D109" s="72" t="s">
        <v>3311</v>
      </c>
      <c r="E109" s="72"/>
      <c r="F109" s="72" t="s">
        <v>400</v>
      </c>
      <c r="G109" s="94">
        <v>41767</v>
      </c>
      <c r="H109" s="72" t="s">
        <v>131</v>
      </c>
      <c r="I109" s="82">
        <v>4.4899999999997355</v>
      </c>
      <c r="J109" s="85" t="s">
        <v>517</v>
      </c>
      <c r="K109" s="85" t="s">
        <v>133</v>
      </c>
      <c r="L109" s="86">
        <v>5.3499999999999999E-2</v>
      </c>
      <c r="M109" s="86">
        <v>2.4699999999992079E-2</v>
      </c>
      <c r="N109" s="82">
        <v>89341.30473600002</v>
      </c>
      <c r="O109" s="84">
        <v>127.24</v>
      </c>
      <c r="P109" s="82">
        <v>113.67787524700003</v>
      </c>
      <c r="Q109" s="83">
        <f t="shared" si="1"/>
        <v>7.8938112713064775E-5</v>
      </c>
      <c r="R109" s="83">
        <f>P109/'סכום נכסי הקרן'!$C$42</f>
        <v>1.8331077325506953E-6</v>
      </c>
    </row>
    <row r="110" spans="2:18">
      <c r="B110" s="75" t="s">
        <v>3691</v>
      </c>
      <c r="C110" s="85" t="s">
        <v>3244</v>
      </c>
      <c r="D110" s="72" t="s">
        <v>3312</v>
      </c>
      <c r="E110" s="72"/>
      <c r="F110" s="72" t="s">
        <v>400</v>
      </c>
      <c r="G110" s="94">
        <v>41269</v>
      </c>
      <c r="H110" s="72" t="s">
        <v>131</v>
      </c>
      <c r="I110" s="82">
        <v>4.5299999999992879</v>
      </c>
      <c r="J110" s="85" t="s">
        <v>517</v>
      </c>
      <c r="K110" s="85" t="s">
        <v>133</v>
      </c>
      <c r="L110" s="86">
        <v>5.3499999999999999E-2</v>
      </c>
      <c r="M110" s="86">
        <v>1.8500000000001703E-2</v>
      </c>
      <c r="N110" s="82">
        <v>443718.82573700004</v>
      </c>
      <c r="O110" s="84">
        <v>132.72999999999999</v>
      </c>
      <c r="P110" s="82">
        <v>588.94799581400002</v>
      </c>
      <c r="Q110" s="83">
        <f t="shared" si="1"/>
        <v>4.0896650447313864E-4</v>
      </c>
      <c r="R110" s="83">
        <f>P110/'סכום נכסי הקרן'!$C$42</f>
        <v>9.4970558066035712E-6</v>
      </c>
    </row>
    <row r="111" spans="2:18">
      <c r="B111" s="75" t="s">
        <v>3691</v>
      </c>
      <c r="C111" s="85" t="s">
        <v>3244</v>
      </c>
      <c r="D111" s="72" t="s">
        <v>3313</v>
      </c>
      <c r="E111" s="72"/>
      <c r="F111" s="72" t="s">
        <v>400</v>
      </c>
      <c r="G111" s="94">
        <v>41767</v>
      </c>
      <c r="H111" s="72" t="s">
        <v>131</v>
      </c>
      <c r="I111" s="82">
        <v>5.159999999998651</v>
      </c>
      <c r="J111" s="85" t="s">
        <v>517</v>
      </c>
      <c r="K111" s="85" t="s">
        <v>133</v>
      </c>
      <c r="L111" s="86">
        <v>5.3499999999999999E-2</v>
      </c>
      <c r="M111" s="86">
        <v>2.8699999999961784E-2</v>
      </c>
      <c r="N111" s="82">
        <v>69919.286387000015</v>
      </c>
      <c r="O111" s="84">
        <v>127.24</v>
      </c>
      <c r="P111" s="82">
        <v>88.965299382000012</v>
      </c>
      <c r="Q111" s="83">
        <f t="shared" si="1"/>
        <v>6.1777657392951668E-5</v>
      </c>
      <c r="R111" s="83">
        <f>P111/'סכום נכסי הקרן'!$C$42</f>
        <v>1.4346061436447862E-6</v>
      </c>
    </row>
    <row r="112" spans="2:18">
      <c r="B112" s="75" t="s">
        <v>3691</v>
      </c>
      <c r="C112" s="85" t="s">
        <v>3244</v>
      </c>
      <c r="D112" s="72" t="s">
        <v>3314</v>
      </c>
      <c r="E112" s="72"/>
      <c r="F112" s="72" t="s">
        <v>400</v>
      </c>
      <c r="G112" s="94">
        <v>41767</v>
      </c>
      <c r="H112" s="72" t="s">
        <v>131</v>
      </c>
      <c r="I112" s="82">
        <v>4.4899999999921709</v>
      </c>
      <c r="J112" s="85" t="s">
        <v>517</v>
      </c>
      <c r="K112" s="85" t="s">
        <v>133</v>
      </c>
      <c r="L112" s="86">
        <v>5.3499999999999999E-2</v>
      </c>
      <c r="M112" s="86">
        <v>2.4699999999941057E-2</v>
      </c>
      <c r="N112" s="82">
        <v>89341.300670000011</v>
      </c>
      <c r="O112" s="84">
        <v>127.24</v>
      </c>
      <c r="P112" s="82">
        <v>113.67786996100003</v>
      </c>
      <c r="Q112" s="83">
        <f t="shared" si="1"/>
        <v>7.8938109042457242E-5</v>
      </c>
      <c r="R112" s="83">
        <f>P112/'סכום נכסי הקרן'!$C$42</f>
        <v>1.8331076473115275E-6</v>
      </c>
    </row>
    <row r="113" spans="2:18">
      <c r="B113" s="75" t="s">
        <v>3691</v>
      </c>
      <c r="C113" s="85" t="s">
        <v>3244</v>
      </c>
      <c r="D113" s="72" t="s">
        <v>3315</v>
      </c>
      <c r="E113" s="72"/>
      <c r="F113" s="72" t="s">
        <v>400</v>
      </c>
      <c r="G113" s="94">
        <v>41269</v>
      </c>
      <c r="H113" s="72" t="s">
        <v>131</v>
      </c>
      <c r="I113" s="82">
        <v>4.5299999999970284</v>
      </c>
      <c r="J113" s="85" t="s">
        <v>517</v>
      </c>
      <c r="K113" s="85" t="s">
        <v>133</v>
      </c>
      <c r="L113" s="86">
        <v>5.3499999999999999E-2</v>
      </c>
      <c r="M113" s="86">
        <v>1.8499999999988817E-2</v>
      </c>
      <c r="N113" s="82">
        <v>471451.22611800005</v>
      </c>
      <c r="O113" s="84">
        <v>132.72999999999999</v>
      </c>
      <c r="P113" s="82">
        <v>625.75721086199997</v>
      </c>
      <c r="Q113" s="83">
        <f t="shared" si="1"/>
        <v>4.3452688691365349E-4</v>
      </c>
      <c r="R113" s="83">
        <f>P113/'סכום נכסי הקרן'!$C$42</f>
        <v>1.0090621235118129E-5</v>
      </c>
    </row>
    <row r="114" spans="2:18">
      <c r="B114" s="75" t="s">
        <v>3691</v>
      </c>
      <c r="C114" s="85" t="s">
        <v>3244</v>
      </c>
      <c r="D114" s="72" t="s">
        <v>3316</v>
      </c>
      <c r="E114" s="72"/>
      <c r="F114" s="72" t="s">
        <v>400</v>
      </c>
      <c r="G114" s="94">
        <v>41281</v>
      </c>
      <c r="H114" s="72" t="s">
        <v>131</v>
      </c>
      <c r="I114" s="82">
        <v>4.530000000000876</v>
      </c>
      <c r="J114" s="85" t="s">
        <v>517</v>
      </c>
      <c r="K114" s="85" t="s">
        <v>133</v>
      </c>
      <c r="L114" s="86">
        <v>5.3499999999999999E-2</v>
      </c>
      <c r="M114" s="86">
        <v>1.8600000000009897E-2</v>
      </c>
      <c r="N114" s="82">
        <v>593960.53306300007</v>
      </c>
      <c r="O114" s="84">
        <v>132.68</v>
      </c>
      <c r="P114" s="82">
        <v>788.06683062700006</v>
      </c>
      <c r="Q114" s="83">
        <f t="shared" si="1"/>
        <v>5.4723496692997474E-4</v>
      </c>
      <c r="R114" s="83">
        <f>P114/'סכום נכסי הקרן'!$C$42</f>
        <v>1.2707938091297112E-5</v>
      </c>
    </row>
    <row r="115" spans="2:18">
      <c r="B115" s="75" t="s">
        <v>3691</v>
      </c>
      <c r="C115" s="85" t="s">
        <v>3244</v>
      </c>
      <c r="D115" s="72" t="s">
        <v>3317</v>
      </c>
      <c r="E115" s="72"/>
      <c r="F115" s="72" t="s">
        <v>400</v>
      </c>
      <c r="G115" s="94">
        <v>41767</v>
      </c>
      <c r="H115" s="72" t="s">
        <v>131</v>
      </c>
      <c r="I115" s="82">
        <v>4.4900000000000748</v>
      </c>
      <c r="J115" s="85" t="s">
        <v>517</v>
      </c>
      <c r="K115" s="85" t="s">
        <v>133</v>
      </c>
      <c r="L115" s="86">
        <v>5.3499999999999999E-2</v>
      </c>
      <c r="M115" s="86">
        <v>2.4700000000002248E-2</v>
      </c>
      <c r="N115" s="82">
        <v>104878.91900900002</v>
      </c>
      <c r="O115" s="84">
        <v>127.24</v>
      </c>
      <c r="P115" s="82">
        <v>133.44793545100003</v>
      </c>
      <c r="Q115" s="83">
        <f t="shared" si="1"/>
        <v>9.266647663028721E-5</v>
      </c>
      <c r="R115" s="83">
        <f>P115/'סכום נכסי הקרן'!$C$42</f>
        <v>2.151908995806199E-6</v>
      </c>
    </row>
    <row r="116" spans="2:18">
      <c r="B116" s="75" t="s">
        <v>3691</v>
      </c>
      <c r="C116" s="85" t="s">
        <v>3244</v>
      </c>
      <c r="D116" s="72" t="s">
        <v>3318</v>
      </c>
      <c r="E116" s="72"/>
      <c r="F116" s="72" t="s">
        <v>400</v>
      </c>
      <c r="G116" s="94">
        <v>41281</v>
      </c>
      <c r="H116" s="72" t="s">
        <v>131</v>
      </c>
      <c r="I116" s="82">
        <v>4.5300000000000527</v>
      </c>
      <c r="J116" s="85" t="s">
        <v>517</v>
      </c>
      <c r="K116" s="85" t="s">
        <v>133</v>
      </c>
      <c r="L116" s="86">
        <v>5.3499999999999999E-2</v>
      </c>
      <c r="M116" s="86">
        <v>1.8599999999997535E-2</v>
      </c>
      <c r="N116" s="82">
        <v>427852.92732700007</v>
      </c>
      <c r="O116" s="84">
        <v>132.68</v>
      </c>
      <c r="P116" s="82">
        <v>567.67526094900018</v>
      </c>
      <c r="Q116" s="83">
        <f t="shared" si="1"/>
        <v>3.9419468067858002E-4</v>
      </c>
      <c r="R116" s="83">
        <f>P116/'סכום נכסי הקרן'!$C$42</f>
        <v>9.1540232271433811E-6</v>
      </c>
    </row>
    <row r="117" spans="2:18">
      <c r="B117" s="75" t="s">
        <v>3691</v>
      </c>
      <c r="C117" s="85" t="s">
        <v>3244</v>
      </c>
      <c r="D117" s="72" t="s">
        <v>3319</v>
      </c>
      <c r="E117" s="72"/>
      <c r="F117" s="72" t="s">
        <v>400</v>
      </c>
      <c r="G117" s="94">
        <v>41767</v>
      </c>
      <c r="H117" s="72" t="s">
        <v>131</v>
      </c>
      <c r="I117" s="82">
        <v>4.4900000000136133</v>
      </c>
      <c r="J117" s="85" t="s">
        <v>517</v>
      </c>
      <c r="K117" s="85" t="s">
        <v>133</v>
      </c>
      <c r="L117" s="86">
        <v>5.3499999999999999E-2</v>
      </c>
      <c r="M117" s="86">
        <v>2.4700000000040471E-2</v>
      </c>
      <c r="N117" s="82">
        <v>85437.312914000009</v>
      </c>
      <c r="O117" s="84">
        <v>127.24</v>
      </c>
      <c r="P117" s="82">
        <v>108.71043604800003</v>
      </c>
      <c r="Q117" s="83">
        <f t="shared" si="1"/>
        <v>7.5488714362383462E-5</v>
      </c>
      <c r="R117" s="83">
        <f>P117/'סכום נכסי הקרן'!$C$42</f>
        <v>1.7530055034504673E-6</v>
      </c>
    </row>
    <row r="118" spans="2:18">
      <c r="B118" s="75" t="s">
        <v>3691</v>
      </c>
      <c r="C118" s="85" t="s">
        <v>3244</v>
      </c>
      <c r="D118" s="72" t="s">
        <v>3320</v>
      </c>
      <c r="E118" s="72"/>
      <c r="F118" s="72" t="s">
        <v>400</v>
      </c>
      <c r="G118" s="94">
        <v>41281</v>
      </c>
      <c r="H118" s="72" t="s">
        <v>131</v>
      </c>
      <c r="I118" s="82">
        <v>4.5300000000024498</v>
      </c>
      <c r="J118" s="85" t="s">
        <v>517</v>
      </c>
      <c r="K118" s="85" t="s">
        <v>133</v>
      </c>
      <c r="L118" s="86">
        <v>5.3499999999999999E-2</v>
      </c>
      <c r="M118" s="86">
        <v>1.8600000000007919E-2</v>
      </c>
      <c r="N118" s="82">
        <v>513842.99114300014</v>
      </c>
      <c r="O118" s="84">
        <v>132.68</v>
      </c>
      <c r="P118" s="82">
        <v>681.76687676100016</v>
      </c>
      <c r="Q118" s="83">
        <f t="shared" si="1"/>
        <v>4.7342009555385509E-4</v>
      </c>
      <c r="R118" s="83">
        <f>P118/'סכום נכסי הקרן'!$C$42</f>
        <v>1.0993802715542111E-5</v>
      </c>
    </row>
    <row r="119" spans="2:18">
      <c r="B119" s="75" t="s">
        <v>3692</v>
      </c>
      <c r="C119" s="85" t="s">
        <v>3240</v>
      </c>
      <c r="D119" s="72">
        <v>9533</v>
      </c>
      <c r="E119" s="72"/>
      <c r="F119" s="72" t="s">
        <v>3276</v>
      </c>
      <c r="G119" s="94">
        <v>45015</v>
      </c>
      <c r="H119" s="72" t="s">
        <v>3239</v>
      </c>
      <c r="I119" s="82">
        <v>4.1299999999999857</v>
      </c>
      <c r="J119" s="85" t="s">
        <v>480</v>
      </c>
      <c r="K119" s="85" t="s">
        <v>133</v>
      </c>
      <c r="L119" s="86">
        <v>3.3593000000000005E-2</v>
      </c>
      <c r="M119" s="86">
        <v>3.1699999999998708E-2</v>
      </c>
      <c r="N119" s="82">
        <v>4108530.569118001</v>
      </c>
      <c r="O119" s="84">
        <v>102.23</v>
      </c>
      <c r="P119" s="82">
        <v>4200.1507467620013</v>
      </c>
      <c r="Q119" s="83">
        <f t="shared" si="1"/>
        <v>2.9165919255559952E-3</v>
      </c>
      <c r="R119" s="83">
        <f>P119/'סכום נכסי הקרן'!$C$42</f>
        <v>6.7729351864105914E-5</v>
      </c>
    </row>
    <row r="120" spans="2:18">
      <c r="B120" s="75" t="s">
        <v>3693</v>
      </c>
      <c r="C120" s="85" t="s">
        <v>3244</v>
      </c>
      <c r="D120" s="72">
        <v>7127</v>
      </c>
      <c r="E120" s="72"/>
      <c r="F120" s="72" t="s">
        <v>3276</v>
      </c>
      <c r="G120" s="94">
        <v>43631</v>
      </c>
      <c r="H120" s="72" t="s">
        <v>3239</v>
      </c>
      <c r="I120" s="82">
        <v>4.9999999999993401</v>
      </c>
      <c r="J120" s="85" t="s">
        <v>312</v>
      </c>
      <c r="K120" s="85" t="s">
        <v>133</v>
      </c>
      <c r="L120" s="86">
        <v>3.1E-2</v>
      </c>
      <c r="M120" s="86">
        <v>2.7399999999997961E-2</v>
      </c>
      <c r="N120" s="82">
        <v>2693729.6699569998</v>
      </c>
      <c r="O120" s="84">
        <v>112.48</v>
      </c>
      <c r="P120" s="82">
        <v>3029.9069846630005</v>
      </c>
      <c r="Q120" s="83">
        <f t="shared" si="1"/>
        <v>2.1039726379979292E-3</v>
      </c>
      <c r="R120" s="83">
        <f>P120/'סכום נכסי הקרן'!$C$42</f>
        <v>4.8858635952044517E-5</v>
      </c>
    </row>
    <row r="121" spans="2:18">
      <c r="B121" s="75" t="s">
        <v>3693</v>
      </c>
      <c r="C121" s="85" t="s">
        <v>3244</v>
      </c>
      <c r="D121" s="72">
        <v>7128</v>
      </c>
      <c r="E121" s="72"/>
      <c r="F121" s="72" t="s">
        <v>3276</v>
      </c>
      <c r="G121" s="94">
        <v>43634</v>
      </c>
      <c r="H121" s="72" t="s">
        <v>3239</v>
      </c>
      <c r="I121" s="82">
        <v>5.0200000000013194</v>
      </c>
      <c r="J121" s="85" t="s">
        <v>312</v>
      </c>
      <c r="K121" s="85" t="s">
        <v>133</v>
      </c>
      <c r="L121" s="86">
        <v>2.4900000000000002E-2</v>
      </c>
      <c r="M121" s="86">
        <v>2.7500000000009933E-2</v>
      </c>
      <c r="N121" s="82">
        <v>1133129.929153</v>
      </c>
      <c r="O121" s="84">
        <v>111.02</v>
      </c>
      <c r="P121" s="82">
        <v>1258.0007552170002</v>
      </c>
      <c r="Q121" s="83">
        <f t="shared" si="1"/>
        <v>8.7355789499646557E-4</v>
      </c>
      <c r="R121" s="83">
        <f>P121/'סכום נכסי הקרן'!$C$42</f>
        <v>2.0285837564541868E-5</v>
      </c>
    </row>
    <row r="122" spans="2:18">
      <c r="B122" s="75" t="s">
        <v>3693</v>
      </c>
      <c r="C122" s="85" t="s">
        <v>3244</v>
      </c>
      <c r="D122" s="72">
        <v>7130</v>
      </c>
      <c r="E122" s="72"/>
      <c r="F122" s="72" t="s">
        <v>3276</v>
      </c>
      <c r="G122" s="94">
        <v>43634</v>
      </c>
      <c r="H122" s="72" t="s">
        <v>3239</v>
      </c>
      <c r="I122" s="82">
        <v>5.2900000000011005</v>
      </c>
      <c r="J122" s="85" t="s">
        <v>312</v>
      </c>
      <c r="K122" s="85" t="s">
        <v>133</v>
      </c>
      <c r="L122" s="86">
        <v>3.6000000000000004E-2</v>
      </c>
      <c r="M122" s="86">
        <v>2.7700000000004055E-2</v>
      </c>
      <c r="N122" s="82">
        <v>747205.35284100007</v>
      </c>
      <c r="O122" s="84">
        <v>115.54</v>
      </c>
      <c r="P122" s="82">
        <v>863.32107114500013</v>
      </c>
      <c r="Q122" s="83">
        <f t="shared" si="1"/>
        <v>5.9949164139049373E-4</v>
      </c>
      <c r="R122" s="83">
        <f>P122/'סכום נכסי הקרן'!$C$42</f>
        <v>1.3921447139570922E-5</v>
      </c>
    </row>
    <row r="123" spans="2:18">
      <c r="B123" s="75" t="s">
        <v>3686</v>
      </c>
      <c r="C123" s="85" t="s">
        <v>3240</v>
      </c>
      <c r="D123" s="72">
        <v>9922</v>
      </c>
      <c r="E123" s="72"/>
      <c r="F123" s="72" t="s">
        <v>400</v>
      </c>
      <c r="G123" s="94">
        <v>40489</v>
      </c>
      <c r="H123" s="72" t="s">
        <v>131</v>
      </c>
      <c r="I123" s="82">
        <v>1.8600000000006198</v>
      </c>
      <c r="J123" s="85" t="s">
        <v>312</v>
      </c>
      <c r="K123" s="85" t="s">
        <v>133</v>
      </c>
      <c r="L123" s="86">
        <v>5.7000000000000002E-2</v>
      </c>
      <c r="M123" s="86">
        <v>2.3500000000006644E-2</v>
      </c>
      <c r="N123" s="82">
        <v>723883.44352700014</v>
      </c>
      <c r="O123" s="84">
        <v>124.81</v>
      </c>
      <c r="P123" s="82">
        <v>903.47893200400006</v>
      </c>
      <c r="Q123" s="83">
        <f t="shared" si="1"/>
        <v>6.2737732925997186E-4</v>
      </c>
      <c r="R123" s="83">
        <f>P123/'סכום נכסי הקרן'!$C$42</f>
        <v>1.4569011013397551E-5</v>
      </c>
    </row>
    <row r="124" spans="2:18">
      <c r="B124" s="75" t="s">
        <v>3694</v>
      </c>
      <c r="C124" s="85" t="s">
        <v>3244</v>
      </c>
      <c r="D124" s="72" t="s">
        <v>3321</v>
      </c>
      <c r="E124" s="72"/>
      <c r="F124" s="72" t="s">
        <v>443</v>
      </c>
      <c r="G124" s="94">
        <v>43801</v>
      </c>
      <c r="H124" s="72" t="s">
        <v>309</v>
      </c>
      <c r="I124" s="82">
        <v>4.709999999998951</v>
      </c>
      <c r="J124" s="85" t="s">
        <v>320</v>
      </c>
      <c r="K124" s="85" t="s">
        <v>134</v>
      </c>
      <c r="L124" s="86">
        <v>2.3629999999999998E-2</v>
      </c>
      <c r="M124" s="86">
        <v>5.8999999999987091E-2</v>
      </c>
      <c r="N124" s="82">
        <v>521943.90121000004</v>
      </c>
      <c r="O124" s="84">
        <v>84.99</v>
      </c>
      <c r="P124" s="82">
        <v>1782.6071703970003</v>
      </c>
      <c r="Q124" s="83">
        <f t="shared" si="1"/>
        <v>1.2378454948614055E-3</v>
      </c>
      <c r="R124" s="83">
        <f>P124/'סכום נכסי הקרן'!$C$42</f>
        <v>2.874535595475331E-5</v>
      </c>
    </row>
    <row r="125" spans="2:18">
      <c r="B125" s="75" t="s">
        <v>3695</v>
      </c>
      <c r="C125" s="85" t="s">
        <v>3244</v>
      </c>
      <c r="D125" s="72" t="s">
        <v>3322</v>
      </c>
      <c r="E125" s="72"/>
      <c r="F125" s="72" t="s">
        <v>450</v>
      </c>
      <c r="G125" s="94">
        <v>44074</v>
      </c>
      <c r="H125" s="72" t="s">
        <v>131</v>
      </c>
      <c r="I125" s="82">
        <v>8.939999999998836</v>
      </c>
      <c r="J125" s="85" t="s">
        <v>517</v>
      </c>
      <c r="K125" s="85" t="s">
        <v>133</v>
      </c>
      <c r="L125" s="86">
        <v>2.35E-2</v>
      </c>
      <c r="M125" s="86">
        <v>3.7799999999994366E-2</v>
      </c>
      <c r="N125" s="82">
        <v>3136233.4755720003</v>
      </c>
      <c r="O125" s="84">
        <v>97.49</v>
      </c>
      <c r="P125" s="82">
        <v>3057.5139496240004</v>
      </c>
      <c r="Q125" s="83">
        <f t="shared" si="1"/>
        <v>2.123142962100328E-3</v>
      </c>
      <c r="R125" s="83">
        <f>P125/'סכום נכסי הקרן'!$C$42</f>
        <v>4.9303810888964359E-5</v>
      </c>
    </row>
    <row r="126" spans="2:18">
      <c r="B126" s="75" t="s">
        <v>3695</v>
      </c>
      <c r="C126" s="85" t="s">
        <v>3244</v>
      </c>
      <c r="D126" s="72" t="s">
        <v>3323</v>
      </c>
      <c r="E126" s="72"/>
      <c r="F126" s="72" t="s">
        <v>450</v>
      </c>
      <c r="G126" s="94">
        <v>44189</v>
      </c>
      <c r="H126" s="72" t="s">
        <v>131</v>
      </c>
      <c r="I126" s="82">
        <v>8.8400000000062313</v>
      </c>
      <c r="J126" s="85" t="s">
        <v>517</v>
      </c>
      <c r="K126" s="85" t="s">
        <v>133</v>
      </c>
      <c r="L126" s="86">
        <v>2.4700000000000003E-2</v>
      </c>
      <c r="M126" s="86">
        <v>4.0300000000036175E-2</v>
      </c>
      <c r="N126" s="82">
        <v>392242.06018800003</v>
      </c>
      <c r="O126" s="84">
        <v>96.55</v>
      </c>
      <c r="P126" s="82">
        <v>378.70968812100006</v>
      </c>
      <c r="Q126" s="83">
        <f t="shared" si="1"/>
        <v>2.6297666086272169E-4</v>
      </c>
      <c r="R126" s="83">
        <f>P126/'סכום נכסי הקרן'!$C$42</f>
        <v>6.10686693587535E-6</v>
      </c>
    </row>
    <row r="127" spans="2:18">
      <c r="B127" s="75" t="s">
        <v>3695</v>
      </c>
      <c r="C127" s="85" t="s">
        <v>3244</v>
      </c>
      <c r="D127" s="72" t="s">
        <v>3324</v>
      </c>
      <c r="E127" s="72"/>
      <c r="F127" s="72" t="s">
        <v>450</v>
      </c>
      <c r="G127" s="94">
        <v>44322</v>
      </c>
      <c r="H127" s="72" t="s">
        <v>131</v>
      </c>
      <c r="I127" s="82">
        <v>8.7100000000013722</v>
      </c>
      <c r="J127" s="85" t="s">
        <v>517</v>
      </c>
      <c r="K127" s="85" t="s">
        <v>133</v>
      </c>
      <c r="L127" s="86">
        <v>2.5600000000000001E-2</v>
      </c>
      <c r="M127" s="86">
        <v>4.4100000000004254E-2</v>
      </c>
      <c r="N127" s="82">
        <v>1805240.5430900005</v>
      </c>
      <c r="O127" s="84">
        <v>93.66</v>
      </c>
      <c r="P127" s="82">
        <v>1690.7882307080004</v>
      </c>
      <c r="Q127" s="83">
        <f t="shared" si="1"/>
        <v>1.1740862647155583E-3</v>
      </c>
      <c r="R127" s="83">
        <f>P127/'סכום נכסי הקרן'!$C$42</f>
        <v>2.7264733555954968E-5</v>
      </c>
    </row>
    <row r="128" spans="2:18">
      <c r="B128" s="75" t="s">
        <v>3695</v>
      </c>
      <c r="C128" s="85" t="s">
        <v>3244</v>
      </c>
      <c r="D128" s="72" t="s">
        <v>3325</v>
      </c>
      <c r="E128" s="72"/>
      <c r="F128" s="72" t="s">
        <v>450</v>
      </c>
      <c r="G128" s="94">
        <v>44418</v>
      </c>
      <c r="H128" s="72" t="s">
        <v>131</v>
      </c>
      <c r="I128" s="82">
        <v>8.8299999999980816</v>
      </c>
      <c r="J128" s="85" t="s">
        <v>517</v>
      </c>
      <c r="K128" s="85" t="s">
        <v>133</v>
      </c>
      <c r="L128" s="86">
        <v>2.2700000000000001E-2</v>
      </c>
      <c r="M128" s="86">
        <v>4.2199999999989232E-2</v>
      </c>
      <c r="N128" s="82">
        <v>1800362.7237980003</v>
      </c>
      <c r="O128" s="84">
        <v>91.79</v>
      </c>
      <c r="P128" s="82">
        <v>1652.5529385990003</v>
      </c>
      <c r="Q128" s="83">
        <f t="shared" si="1"/>
        <v>1.1475356119033098E-3</v>
      </c>
      <c r="R128" s="83">
        <f>P128/'סכום נכסי הקרן'!$C$42</f>
        <v>2.6648171982570068E-5</v>
      </c>
    </row>
    <row r="129" spans="2:18">
      <c r="B129" s="75" t="s">
        <v>3695</v>
      </c>
      <c r="C129" s="85" t="s">
        <v>3244</v>
      </c>
      <c r="D129" s="72" t="s">
        <v>3326</v>
      </c>
      <c r="E129" s="72"/>
      <c r="F129" s="72" t="s">
        <v>450</v>
      </c>
      <c r="G129" s="94">
        <v>44530</v>
      </c>
      <c r="H129" s="72" t="s">
        <v>131</v>
      </c>
      <c r="I129" s="82">
        <v>8.8900000000018533</v>
      </c>
      <c r="J129" s="85" t="s">
        <v>517</v>
      </c>
      <c r="K129" s="85" t="s">
        <v>133</v>
      </c>
      <c r="L129" s="86">
        <v>1.7899999999999999E-2</v>
      </c>
      <c r="M129" s="86">
        <v>4.4900000000012173E-2</v>
      </c>
      <c r="N129" s="82">
        <v>1485306.4000200003</v>
      </c>
      <c r="O129" s="84">
        <v>84.61</v>
      </c>
      <c r="P129" s="82">
        <v>1256.7177926030004</v>
      </c>
      <c r="Q129" s="83">
        <f t="shared" si="1"/>
        <v>8.7266700354366074E-4</v>
      </c>
      <c r="R129" s="83">
        <f>P129/'סכום נכסי הקרן'!$C$42</f>
        <v>2.0265149205587352E-5</v>
      </c>
    </row>
    <row r="130" spans="2:18">
      <c r="B130" s="75" t="s">
        <v>3695</v>
      </c>
      <c r="C130" s="85" t="s">
        <v>3244</v>
      </c>
      <c r="D130" s="72" t="s">
        <v>3327</v>
      </c>
      <c r="E130" s="72"/>
      <c r="F130" s="72" t="s">
        <v>450</v>
      </c>
      <c r="G130" s="94">
        <v>44612</v>
      </c>
      <c r="H130" s="72" t="s">
        <v>131</v>
      </c>
      <c r="I130" s="82">
        <v>8.7100000000023456</v>
      </c>
      <c r="J130" s="85" t="s">
        <v>517</v>
      </c>
      <c r="K130" s="85" t="s">
        <v>133</v>
      </c>
      <c r="L130" s="86">
        <v>2.3599999999999999E-2</v>
      </c>
      <c r="M130" s="86">
        <v>4.6000000000010394E-2</v>
      </c>
      <c r="N130" s="82">
        <v>1739380.2694900003</v>
      </c>
      <c r="O130" s="84">
        <v>88.49</v>
      </c>
      <c r="P130" s="82">
        <v>1539.1776485090002</v>
      </c>
      <c r="Q130" s="83">
        <f t="shared" si="1"/>
        <v>1.0688076148453508E-3</v>
      </c>
      <c r="R130" s="83">
        <f>P130/'סכום נכסי הקרן'!$C$42</f>
        <v>2.4819943574072945E-5</v>
      </c>
    </row>
    <row r="131" spans="2:18">
      <c r="B131" s="75" t="s">
        <v>3695</v>
      </c>
      <c r="C131" s="85" t="s">
        <v>3244</v>
      </c>
      <c r="D131" s="72" t="s">
        <v>3328</v>
      </c>
      <c r="E131" s="72"/>
      <c r="F131" s="72" t="s">
        <v>450</v>
      </c>
      <c r="G131" s="94">
        <v>44662</v>
      </c>
      <c r="H131" s="72" t="s">
        <v>131</v>
      </c>
      <c r="I131" s="82">
        <v>8.7599999999981115</v>
      </c>
      <c r="J131" s="85" t="s">
        <v>517</v>
      </c>
      <c r="K131" s="85" t="s">
        <v>133</v>
      </c>
      <c r="L131" s="86">
        <v>2.4E-2</v>
      </c>
      <c r="M131" s="86">
        <v>4.3899999999988532E-2</v>
      </c>
      <c r="N131" s="82">
        <v>1980819.3249130002</v>
      </c>
      <c r="O131" s="84">
        <v>89.79</v>
      </c>
      <c r="P131" s="82">
        <v>1778.5775183360001</v>
      </c>
      <c r="Q131" s="83">
        <f t="shared" si="1"/>
        <v>1.2350472975174236E-3</v>
      </c>
      <c r="R131" s="83">
        <f>P131/'סכום נכסי הקרן'!$C$42</f>
        <v>2.8680375972180109E-5</v>
      </c>
    </row>
    <row r="132" spans="2:18">
      <c r="B132" s="75" t="s">
        <v>3696</v>
      </c>
      <c r="C132" s="85" t="s">
        <v>3240</v>
      </c>
      <c r="D132" s="72">
        <v>7491</v>
      </c>
      <c r="E132" s="72"/>
      <c r="F132" s="72" t="s">
        <v>295</v>
      </c>
      <c r="G132" s="94">
        <v>43899</v>
      </c>
      <c r="H132" s="72" t="s">
        <v>3239</v>
      </c>
      <c r="I132" s="82">
        <v>3.3799999999998556</v>
      </c>
      <c r="J132" s="85" t="s">
        <v>129</v>
      </c>
      <c r="K132" s="85" t="s">
        <v>133</v>
      </c>
      <c r="L132" s="86">
        <v>1.2969999999999999E-2</v>
      </c>
      <c r="M132" s="86">
        <v>2.2299999999999209E-2</v>
      </c>
      <c r="N132" s="82">
        <v>2846406.0136600006</v>
      </c>
      <c r="O132" s="84">
        <v>106.87</v>
      </c>
      <c r="P132" s="82">
        <v>3041.9543114880007</v>
      </c>
      <c r="Q132" s="83">
        <f t="shared" si="1"/>
        <v>2.1123383225318515E-3</v>
      </c>
      <c r="R132" s="83">
        <f>P132/'סכום נכסי הקרן'!$C$42</f>
        <v>4.9052904607325845E-5</v>
      </c>
    </row>
    <row r="133" spans="2:18">
      <c r="B133" s="75" t="s">
        <v>3697</v>
      </c>
      <c r="C133" s="85" t="s">
        <v>3244</v>
      </c>
      <c r="D133" s="72" t="s">
        <v>3329</v>
      </c>
      <c r="E133" s="72"/>
      <c r="F133" s="72" t="s">
        <v>450</v>
      </c>
      <c r="G133" s="94">
        <v>43924</v>
      </c>
      <c r="H133" s="72" t="s">
        <v>131</v>
      </c>
      <c r="I133" s="82">
        <v>8.0700000000007908</v>
      </c>
      <c r="J133" s="85" t="s">
        <v>517</v>
      </c>
      <c r="K133" s="85" t="s">
        <v>133</v>
      </c>
      <c r="L133" s="86">
        <v>3.1400000000000004E-2</v>
      </c>
      <c r="M133" s="86">
        <v>2.9099999999995952E-2</v>
      </c>
      <c r="N133" s="82">
        <v>426892.8898810001</v>
      </c>
      <c r="O133" s="84">
        <v>109.79</v>
      </c>
      <c r="P133" s="82">
        <v>468.68569300900003</v>
      </c>
      <c r="Q133" s="83">
        <f t="shared" si="1"/>
        <v>3.2545615390292649E-4</v>
      </c>
      <c r="R133" s="83">
        <f>P133/'סכום נכסי הקרן'!$C$42</f>
        <v>7.5577711680827038E-6</v>
      </c>
    </row>
    <row r="134" spans="2:18">
      <c r="B134" s="75" t="s">
        <v>3697</v>
      </c>
      <c r="C134" s="85" t="s">
        <v>3244</v>
      </c>
      <c r="D134" s="72" t="s">
        <v>3330</v>
      </c>
      <c r="E134" s="72"/>
      <c r="F134" s="72" t="s">
        <v>450</v>
      </c>
      <c r="G134" s="94">
        <v>44015</v>
      </c>
      <c r="H134" s="72" t="s">
        <v>131</v>
      </c>
      <c r="I134" s="82">
        <v>7.7900000000053495</v>
      </c>
      <c r="J134" s="85" t="s">
        <v>517</v>
      </c>
      <c r="K134" s="85" t="s">
        <v>133</v>
      </c>
      <c r="L134" s="86">
        <v>3.1E-2</v>
      </c>
      <c r="M134" s="86">
        <v>4.0600000000041325E-2</v>
      </c>
      <c r="N134" s="82">
        <v>351922.33113200008</v>
      </c>
      <c r="O134" s="84">
        <v>100.39</v>
      </c>
      <c r="P134" s="82">
        <v>353.29480670900006</v>
      </c>
      <c r="Q134" s="83">
        <f t="shared" si="1"/>
        <v>2.4532852335900301E-4</v>
      </c>
      <c r="R134" s="83">
        <f>P134/'סכום נכסי הקרן'!$C$42</f>
        <v>5.6970403488022809E-6</v>
      </c>
    </row>
    <row r="135" spans="2:18">
      <c r="B135" s="75" t="s">
        <v>3697</v>
      </c>
      <c r="C135" s="85" t="s">
        <v>3244</v>
      </c>
      <c r="D135" s="72" t="s">
        <v>3331</v>
      </c>
      <c r="E135" s="72"/>
      <c r="F135" s="72" t="s">
        <v>450</v>
      </c>
      <c r="G135" s="94">
        <v>44108</v>
      </c>
      <c r="H135" s="72" t="s">
        <v>131</v>
      </c>
      <c r="I135" s="82">
        <v>7.6899999999938826</v>
      </c>
      <c r="J135" s="85" t="s">
        <v>517</v>
      </c>
      <c r="K135" s="85" t="s">
        <v>133</v>
      </c>
      <c r="L135" s="86">
        <v>3.1E-2</v>
      </c>
      <c r="M135" s="86">
        <v>4.499999999997293E-2</v>
      </c>
      <c r="N135" s="82">
        <v>570819.69298800011</v>
      </c>
      <c r="O135" s="84">
        <v>97.08</v>
      </c>
      <c r="P135" s="82">
        <v>554.15174893100016</v>
      </c>
      <c r="Q135" s="83">
        <f t="shared" si="1"/>
        <v>3.8480393059960592E-4</v>
      </c>
      <c r="R135" s="83">
        <f>P135/'סכום נכסי הקרן'!$C$42</f>
        <v>8.9359504104446702E-6</v>
      </c>
    </row>
    <row r="136" spans="2:18">
      <c r="B136" s="75" t="s">
        <v>3697</v>
      </c>
      <c r="C136" s="85" t="s">
        <v>3244</v>
      </c>
      <c r="D136" s="72" t="s">
        <v>3332</v>
      </c>
      <c r="E136" s="72"/>
      <c r="F136" s="72" t="s">
        <v>450</v>
      </c>
      <c r="G136" s="94">
        <v>44200</v>
      </c>
      <c r="H136" s="72" t="s">
        <v>131</v>
      </c>
      <c r="I136" s="82">
        <v>7.5899999999872367</v>
      </c>
      <c r="J136" s="85" t="s">
        <v>517</v>
      </c>
      <c r="K136" s="85" t="s">
        <v>133</v>
      </c>
      <c r="L136" s="86">
        <v>3.1E-2</v>
      </c>
      <c r="M136" s="86">
        <v>4.8799999999919921E-2</v>
      </c>
      <c r="N136" s="82">
        <v>296148.93807600008</v>
      </c>
      <c r="O136" s="84">
        <v>94.44</v>
      </c>
      <c r="P136" s="82">
        <v>279.68305062300004</v>
      </c>
      <c r="Q136" s="83">
        <f t="shared" si="1"/>
        <v>1.9421239292203264E-4</v>
      </c>
      <c r="R136" s="83">
        <f>P136/'סכום נכסי הקרן'!$C$42</f>
        <v>4.5100171132369826E-6</v>
      </c>
    </row>
    <row r="137" spans="2:18">
      <c r="B137" s="75" t="s">
        <v>3697</v>
      </c>
      <c r="C137" s="85" t="s">
        <v>3244</v>
      </c>
      <c r="D137" s="72" t="s">
        <v>3333</v>
      </c>
      <c r="E137" s="72"/>
      <c r="F137" s="72" t="s">
        <v>450</v>
      </c>
      <c r="G137" s="94">
        <v>44290</v>
      </c>
      <c r="H137" s="72" t="s">
        <v>131</v>
      </c>
      <c r="I137" s="82">
        <v>7.5400000000047083</v>
      </c>
      <c r="J137" s="85" t="s">
        <v>517</v>
      </c>
      <c r="K137" s="85" t="s">
        <v>133</v>
      </c>
      <c r="L137" s="86">
        <v>3.1E-2</v>
      </c>
      <c r="M137" s="86">
        <v>5.1300000000029621E-2</v>
      </c>
      <c r="N137" s="82">
        <v>568827.41290899995</v>
      </c>
      <c r="O137" s="84">
        <v>92.64</v>
      </c>
      <c r="P137" s="82">
        <v>526.96172958800003</v>
      </c>
      <c r="Q137" s="83">
        <f t="shared" si="1"/>
        <v>3.6592313425375063E-4</v>
      </c>
      <c r="R137" s="83">
        <f>P137/'סכום נכסי הקרן'!$C$42</f>
        <v>8.4974989123184156E-6</v>
      </c>
    </row>
    <row r="138" spans="2:18">
      <c r="B138" s="75" t="s">
        <v>3697</v>
      </c>
      <c r="C138" s="85" t="s">
        <v>3244</v>
      </c>
      <c r="D138" s="72" t="s">
        <v>3334</v>
      </c>
      <c r="E138" s="72"/>
      <c r="F138" s="72" t="s">
        <v>450</v>
      </c>
      <c r="G138" s="94">
        <v>44496</v>
      </c>
      <c r="H138" s="72" t="s">
        <v>131</v>
      </c>
      <c r="I138" s="82">
        <v>7.0499999999972962</v>
      </c>
      <c r="J138" s="85" t="s">
        <v>517</v>
      </c>
      <c r="K138" s="85" t="s">
        <v>133</v>
      </c>
      <c r="L138" s="86">
        <v>3.1E-2</v>
      </c>
      <c r="M138" s="86">
        <v>7.2399999999986392E-2</v>
      </c>
      <c r="N138" s="82">
        <v>637208.38559900015</v>
      </c>
      <c r="O138" s="84">
        <v>78.36</v>
      </c>
      <c r="P138" s="82">
        <v>499.31647680700007</v>
      </c>
      <c r="Q138" s="83">
        <f t="shared" si="1"/>
        <v>3.4672622302308145E-4</v>
      </c>
      <c r="R138" s="83">
        <f>P138/'סכום נכסי הקרן'!$C$42</f>
        <v>8.0517065667889195E-6</v>
      </c>
    </row>
    <row r="139" spans="2:18">
      <c r="B139" s="75" t="s">
        <v>3697</v>
      </c>
      <c r="C139" s="85" t="s">
        <v>3244</v>
      </c>
      <c r="D139" s="72" t="s">
        <v>3335</v>
      </c>
      <c r="E139" s="72"/>
      <c r="F139" s="72" t="s">
        <v>450</v>
      </c>
      <c r="G139" s="94">
        <v>44615</v>
      </c>
      <c r="H139" s="72" t="s">
        <v>131</v>
      </c>
      <c r="I139" s="82">
        <v>7.2900000000011262</v>
      </c>
      <c r="J139" s="85" t="s">
        <v>517</v>
      </c>
      <c r="K139" s="85" t="s">
        <v>133</v>
      </c>
      <c r="L139" s="86">
        <v>3.1E-2</v>
      </c>
      <c r="M139" s="86">
        <v>6.1800000000010194E-2</v>
      </c>
      <c r="N139" s="82">
        <v>773512.82895500015</v>
      </c>
      <c r="O139" s="84">
        <v>83.72</v>
      </c>
      <c r="P139" s="82">
        <v>647.5849436630001</v>
      </c>
      <c r="Q139" s="83">
        <f t="shared" ref="Q139:Q202" si="2">IFERROR(P139/$P$10,0)</f>
        <v>4.4968410223257267E-4</v>
      </c>
      <c r="R139" s="83">
        <f>P139/'סכום נכסי הקרן'!$C$42</f>
        <v>1.0442603410142286E-5</v>
      </c>
    </row>
    <row r="140" spans="2:18">
      <c r="B140" s="75" t="s">
        <v>3697</v>
      </c>
      <c r="C140" s="85" t="s">
        <v>3244</v>
      </c>
      <c r="D140" s="72" t="s">
        <v>3336</v>
      </c>
      <c r="E140" s="72"/>
      <c r="F140" s="72" t="s">
        <v>450</v>
      </c>
      <c r="G140" s="94">
        <v>44753</v>
      </c>
      <c r="H140" s="72" t="s">
        <v>131</v>
      </c>
      <c r="I140" s="82">
        <v>7.7999999999998204</v>
      </c>
      <c r="J140" s="85" t="s">
        <v>517</v>
      </c>
      <c r="K140" s="85" t="s">
        <v>133</v>
      </c>
      <c r="L140" s="86">
        <v>3.2599999999999997E-2</v>
      </c>
      <c r="M140" s="86">
        <v>3.8999999999999105E-2</v>
      </c>
      <c r="N140" s="82">
        <v>1141852.2959250002</v>
      </c>
      <c r="O140" s="84">
        <v>97.4</v>
      </c>
      <c r="P140" s="82">
        <v>1112.1641535590002</v>
      </c>
      <c r="Q140" s="83">
        <f t="shared" si="2"/>
        <v>7.7228870717644304E-4</v>
      </c>
      <c r="R140" s="83">
        <f>P140/'סכום נכסי הקרן'!$C$42</f>
        <v>1.793415565979717E-5</v>
      </c>
    </row>
    <row r="141" spans="2:18">
      <c r="B141" s="75" t="s">
        <v>3697</v>
      </c>
      <c r="C141" s="85" t="s">
        <v>3244</v>
      </c>
      <c r="D141" s="72" t="s">
        <v>3337</v>
      </c>
      <c r="E141" s="72"/>
      <c r="F141" s="72" t="s">
        <v>450</v>
      </c>
      <c r="G141" s="94">
        <v>44959</v>
      </c>
      <c r="H141" s="72" t="s">
        <v>131</v>
      </c>
      <c r="I141" s="82">
        <v>7.6500000000016666</v>
      </c>
      <c r="J141" s="85" t="s">
        <v>517</v>
      </c>
      <c r="K141" s="85" t="s">
        <v>133</v>
      </c>
      <c r="L141" s="86">
        <v>3.8100000000000002E-2</v>
      </c>
      <c r="M141" s="86">
        <v>4.1200000000009639E-2</v>
      </c>
      <c r="N141" s="82">
        <v>552509.16324900009</v>
      </c>
      <c r="O141" s="84">
        <v>97.79</v>
      </c>
      <c r="P141" s="82">
        <v>540.29871865399991</v>
      </c>
      <c r="Q141" s="83">
        <f t="shared" si="2"/>
        <v>3.7518436247302624E-4</v>
      </c>
      <c r="R141" s="83">
        <f>P141/'סכום נכסי הקרן'!$C$42</f>
        <v>8.7125639611039202E-6</v>
      </c>
    </row>
    <row r="142" spans="2:18">
      <c r="B142" s="75" t="s">
        <v>3697</v>
      </c>
      <c r="C142" s="85" t="s">
        <v>3244</v>
      </c>
      <c r="D142" s="72" t="s">
        <v>3338</v>
      </c>
      <c r="E142" s="72"/>
      <c r="F142" s="72" t="s">
        <v>450</v>
      </c>
      <c r="G142" s="94">
        <v>43011</v>
      </c>
      <c r="H142" s="72" t="s">
        <v>131</v>
      </c>
      <c r="I142" s="82">
        <v>7.7900000000078533</v>
      </c>
      <c r="J142" s="85" t="s">
        <v>517</v>
      </c>
      <c r="K142" s="85" t="s">
        <v>133</v>
      </c>
      <c r="L142" s="86">
        <v>3.9E-2</v>
      </c>
      <c r="M142" s="86">
        <v>3.4900000000035604E-2</v>
      </c>
      <c r="N142" s="82">
        <v>351381.29969700007</v>
      </c>
      <c r="O142" s="84">
        <v>112.71</v>
      </c>
      <c r="P142" s="82">
        <v>396.04186989100003</v>
      </c>
      <c r="Q142" s="83">
        <f t="shared" si="2"/>
        <v>2.7501215778902169E-4</v>
      </c>
      <c r="R142" s="83">
        <f>P142/'סכום נכסי הקרן'!$C$42</f>
        <v>6.3863562943413429E-6</v>
      </c>
    </row>
    <row r="143" spans="2:18">
      <c r="B143" s="75" t="s">
        <v>3697</v>
      </c>
      <c r="C143" s="85" t="s">
        <v>3244</v>
      </c>
      <c r="D143" s="72" t="s">
        <v>3339</v>
      </c>
      <c r="E143" s="72"/>
      <c r="F143" s="72" t="s">
        <v>450</v>
      </c>
      <c r="G143" s="94">
        <v>43104</v>
      </c>
      <c r="H143" s="72" t="s">
        <v>131</v>
      </c>
      <c r="I143" s="82">
        <v>7.6000000000042638</v>
      </c>
      <c r="J143" s="85" t="s">
        <v>517</v>
      </c>
      <c r="K143" s="85" t="s">
        <v>133</v>
      </c>
      <c r="L143" s="86">
        <v>3.8199999999999998E-2</v>
      </c>
      <c r="M143" s="86">
        <v>4.3200000000017662E-2</v>
      </c>
      <c r="N143" s="82">
        <v>624366.42598100007</v>
      </c>
      <c r="O143" s="84">
        <v>105.19</v>
      </c>
      <c r="P143" s="82">
        <v>656.77107821200013</v>
      </c>
      <c r="Q143" s="83">
        <f t="shared" si="2"/>
        <v>4.5606296991329559E-4</v>
      </c>
      <c r="R143" s="83">
        <f>P143/'סכום נכסי הקרן'!$C$42</f>
        <v>1.0590734031315797E-5</v>
      </c>
    </row>
    <row r="144" spans="2:18">
      <c r="B144" s="75" t="s">
        <v>3697</v>
      </c>
      <c r="C144" s="85" t="s">
        <v>3244</v>
      </c>
      <c r="D144" s="72" t="s">
        <v>3340</v>
      </c>
      <c r="E144" s="72"/>
      <c r="F144" s="72" t="s">
        <v>450</v>
      </c>
      <c r="G144" s="94">
        <v>43194</v>
      </c>
      <c r="H144" s="72" t="s">
        <v>131</v>
      </c>
      <c r="I144" s="82">
        <v>7.7899999999975496</v>
      </c>
      <c r="J144" s="85" t="s">
        <v>517</v>
      </c>
      <c r="K144" s="85" t="s">
        <v>133</v>
      </c>
      <c r="L144" s="86">
        <v>3.7900000000000003E-2</v>
      </c>
      <c r="M144" s="86">
        <v>3.5499999999988867E-2</v>
      </c>
      <c r="N144" s="82">
        <v>402839.63802000007</v>
      </c>
      <c r="O144" s="84">
        <v>111.45</v>
      </c>
      <c r="P144" s="82">
        <v>448.96479349000009</v>
      </c>
      <c r="Q144" s="83">
        <f t="shared" si="2"/>
        <v>3.1176192725019066E-4</v>
      </c>
      <c r="R144" s="83">
        <f>P144/'סכום נכסי הקרן'!$C$42</f>
        <v>7.2397626433580288E-6</v>
      </c>
    </row>
    <row r="145" spans="2:18">
      <c r="B145" s="75" t="s">
        <v>3697</v>
      </c>
      <c r="C145" s="85" t="s">
        <v>3244</v>
      </c>
      <c r="D145" s="72" t="s">
        <v>3341</v>
      </c>
      <c r="E145" s="72"/>
      <c r="F145" s="72" t="s">
        <v>450</v>
      </c>
      <c r="G145" s="94">
        <v>43285</v>
      </c>
      <c r="H145" s="72" t="s">
        <v>131</v>
      </c>
      <c r="I145" s="82">
        <v>7.7500000000041549</v>
      </c>
      <c r="J145" s="85" t="s">
        <v>517</v>
      </c>
      <c r="K145" s="85" t="s">
        <v>133</v>
      </c>
      <c r="L145" s="86">
        <v>4.0099999999999997E-2</v>
      </c>
      <c r="M145" s="86">
        <v>3.5600000000023273E-2</v>
      </c>
      <c r="N145" s="82">
        <v>537415.37564700015</v>
      </c>
      <c r="O145" s="84">
        <v>111.97</v>
      </c>
      <c r="P145" s="82">
        <v>601.74395751000009</v>
      </c>
      <c r="Q145" s="83">
        <f t="shared" si="2"/>
        <v>4.1785204235318945E-4</v>
      </c>
      <c r="R145" s="83">
        <f>P145/'סכום נכסי הקרן'!$C$42</f>
        <v>9.7033965415917467E-6</v>
      </c>
    </row>
    <row r="146" spans="2:18">
      <c r="B146" s="75" t="s">
        <v>3697</v>
      </c>
      <c r="C146" s="85" t="s">
        <v>3244</v>
      </c>
      <c r="D146" s="72" t="s">
        <v>3342</v>
      </c>
      <c r="E146" s="72"/>
      <c r="F146" s="72" t="s">
        <v>450</v>
      </c>
      <c r="G146" s="94">
        <v>43377</v>
      </c>
      <c r="H146" s="72" t="s">
        <v>131</v>
      </c>
      <c r="I146" s="82">
        <v>7.7199999999980706</v>
      </c>
      <c r="J146" s="85" t="s">
        <v>517</v>
      </c>
      <c r="K146" s="85" t="s">
        <v>133</v>
      </c>
      <c r="L146" s="86">
        <v>3.9699999999999999E-2</v>
      </c>
      <c r="M146" s="86">
        <v>3.7199999999989172E-2</v>
      </c>
      <c r="N146" s="82">
        <v>1074467.0111020003</v>
      </c>
      <c r="O146" s="84">
        <v>110.03</v>
      </c>
      <c r="P146" s="82">
        <v>1182.2360971740002</v>
      </c>
      <c r="Q146" s="83">
        <f t="shared" si="2"/>
        <v>8.2094678572590439E-4</v>
      </c>
      <c r="R146" s="83">
        <f>P146/'סכום נכסי הקרן'!$C$42</f>
        <v>1.906409780022174E-5</v>
      </c>
    </row>
    <row r="147" spans="2:18">
      <c r="B147" s="75" t="s">
        <v>3697</v>
      </c>
      <c r="C147" s="85" t="s">
        <v>3244</v>
      </c>
      <c r="D147" s="72" t="s">
        <v>3343</v>
      </c>
      <c r="E147" s="72"/>
      <c r="F147" s="72" t="s">
        <v>450</v>
      </c>
      <c r="G147" s="94">
        <v>43469</v>
      </c>
      <c r="H147" s="72" t="s">
        <v>131</v>
      </c>
      <c r="I147" s="82">
        <v>7.8099999999957861</v>
      </c>
      <c r="J147" s="85" t="s">
        <v>517</v>
      </c>
      <c r="K147" s="85" t="s">
        <v>133</v>
      </c>
      <c r="L147" s="86">
        <v>4.1700000000000001E-2</v>
      </c>
      <c r="M147" s="86">
        <v>3.2099999999987396E-2</v>
      </c>
      <c r="N147" s="82">
        <v>759010.32811900007</v>
      </c>
      <c r="O147" s="84">
        <v>116</v>
      </c>
      <c r="P147" s="82">
        <v>880.45193719100007</v>
      </c>
      <c r="Q147" s="83">
        <f t="shared" si="2"/>
        <v>6.1138734433069494E-4</v>
      </c>
      <c r="R147" s="83">
        <f>P147/'סכום נכסי הקרן'!$C$42</f>
        <v>1.4197690189909263E-5</v>
      </c>
    </row>
    <row r="148" spans="2:18">
      <c r="B148" s="75" t="s">
        <v>3697</v>
      </c>
      <c r="C148" s="85" t="s">
        <v>3244</v>
      </c>
      <c r="D148" s="72" t="s">
        <v>3344</v>
      </c>
      <c r="E148" s="72"/>
      <c r="F148" s="72" t="s">
        <v>450</v>
      </c>
      <c r="G148" s="94">
        <v>43559</v>
      </c>
      <c r="H148" s="72" t="s">
        <v>131</v>
      </c>
      <c r="I148" s="82">
        <v>7.8099999999986727</v>
      </c>
      <c r="J148" s="85" t="s">
        <v>517</v>
      </c>
      <c r="K148" s="85" t="s">
        <v>133</v>
      </c>
      <c r="L148" s="86">
        <v>3.7200000000000004E-2</v>
      </c>
      <c r="M148" s="86">
        <v>3.4999999999997478E-2</v>
      </c>
      <c r="N148" s="82">
        <v>1802280.5366100005</v>
      </c>
      <c r="O148" s="84">
        <v>109.97</v>
      </c>
      <c r="P148" s="82">
        <v>1981.9680144230001</v>
      </c>
      <c r="Q148" s="83">
        <f t="shared" si="2"/>
        <v>1.376282008933315E-3</v>
      </c>
      <c r="R148" s="83">
        <f>P148/'סכום נכסי הקרן'!$C$42</f>
        <v>3.1960140748697086E-5</v>
      </c>
    </row>
    <row r="149" spans="2:18">
      <c r="B149" s="75" t="s">
        <v>3697</v>
      </c>
      <c r="C149" s="85" t="s">
        <v>3244</v>
      </c>
      <c r="D149" s="72" t="s">
        <v>3345</v>
      </c>
      <c r="E149" s="72"/>
      <c r="F149" s="72" t="s">
        <v>450</v>
      </c>
      <c r="G149" s="94">
        <v>43742</v>
      </c>
      <c r="H149" s="72" t="s">
        <v>131</v>
      </c>
      <c r="I149" s="82">
        <v>7.6800000000020425</v>
      </c>
      <c r="J149" s="85" t="s">
        <v>517</v>
      </c>
      <c r="K149" s="85" t="s">
        <v>133</v>
      </c>
      <c r="L149" s="86">
        <v>3.1E-2</v>
      </c>
      <c r="M149" s="86">
        <v>4.530000000001249E-2</v>
      </c>
      <c r="N149" s="82">
        <v>2098237.8399950005</v>
      </c>
      <c r="O149" s="84">
        <v>96.11</v>
      </c>
      <c r="P149" s="82">
        <v>2016.6164336160004</v>
      </c>
      <c r="Q149" s="83">
        <f t="shared" si="2"/>
        <v>1.4003419310038478E-3</v>
      </c>
      <c r="R149" s="83">
        <f>P149/'סכום נכסי הקרן'!$C$42</f>
        <v>3.2518862355741045E-5</v>
      </c>
    </row>
    <row r="150" spans="2:18">
      <c r="B150" s="75" t="s">
        <v>3697</v>
      </c>
      <c r="C150" s="85" t="s">
        <v>3244</v>
      </c>
      <c r="D150" s="72" t="s">
        <v>3346</v>
      </c>
      <c r="E150" s="72"/>
      <c r="F150" s="72" t="s">
        <v>450</v>
      </c>
      <c r="G150" s="94">
        <v>42935</v>
      </c>
      <c r="H150" s="72" t="s">
        <v>131</v>
      </c>
      <c r="I150" s="82">
        <v>7.7699999999983955</v>
      </c>
      <c r="J150" s="85" t="s">
        <v>517</v>
      </c>
      <c r="K150" s="85" t="s">
        <v>133</v>
      </c>
      <c r="L150" s="86">
        <v>4.0800000000000003E-2</v>
      </c>
      <c r="M150" s="86">
        <v>3.4699999999992952E-2</v>
      </c>
      <c r="N150" s="82">
        <v>1645880.4277870003</v>
      </c>
      <c r="O150" s="84">
        <v>114.69</v>
      </c>
      <c r="P150" s="82">
        <v>1887.660316339</v>
      </c>
      <c r="Q150" s="83">
        <f t="shared" si="2"/>
        <v>1.3107945806638379E-3</v>
      </c>
      <c r="R150" s="83">
        <f>P150/'סכום נכסי הקרן'!$C$42</f>
        <v>3.0439385982466537E-5</v>
      </c>
    </row>
    <row r="151" spans="2:18">
      <c r="B151" s="75" t="s">
        <v>3681</v>
      </c>
      <c r="C151" s="85" t="s">
        <v>3244</v>
      </c>
      <c r="D151" s="72" t="s">
        <v>3347</v>
      </c>
      <c r="E151" s="72"/>
      <c r="F151" s="72" t="s">
        <v>295</v>
      </c>
      <c r="G151" s="94">
        <v>40742</v>
      </c>
      <c r="H151" s="72" t="s">
        <v>3239</v>
      </c>
      <c r="I151" s="82">
        <v>5.2800000000001477</v>
      </c>
      <c r="J151" s="85" t="s">
        <v>312</v>
      </c>
      <c r="K151" s="85" t="s">
        <v>133</v>
      </c>
      <c r="L151" s="86">
        <v>0.06</v>
      </c>
      <c r="M151" s="86">
        <v>1.8100000000000935E-2</v>
      </c>
      <c r="N151" s="82">
        <v>6047695.4298950005</v>
      </c>
      <c r="O151" s="84">
        <v>143.30000000000001</v>
      </c>
      <c r="P151" s="82">
        <v>8666.3475568990016</v>
      </c>
      <c r="Q151" s="83">
        <f t="shared" si="2"/>
        <v>6.0179266965595443E-3</v>
      </c>
      <c r="R151" s="83">
        <f>P151/'סכום נכסי הקרן'!$C$42</f>
        <v>1.3974881818476484E-4</v>
      </c>
    </row>
    <row r="152" spans="2:18">
      <c r="B152" s="75" t="s">
        <v>3681</v>
      </c>
      <c r="C152" s="85" t="s">
        <v>3244</v>
      </c>
      <c r="D152" s="72" t="s">
        <v>3348</v>
      </c>
      <c r="E152" s="72"/>
      <c r="F152" s="72" t="s">
        <v>295</v>
      </c>
      <c r="G152" s="94">
        <v>42201</v>
      </c>
      <c r="H152" s="72" t="s">
        <v>3239</v>
      </c>
      <c r="I152" s="82">
        <v>4.8700000000035759</v>
      </c>
      <c r="J152" s="85" t="s">
        <v>312</v>
      </c>
      <c r="K152" s="85" t="s">
        <v>133</v>
      </c>
      <c r="L152" s="86">
        <v>4.2030000000000005E-2</v>
      </c>
      <c r="M152" s="86">
        <v>3.0600000000027813E-2</v>
      </c>
      <c r="N152" s="82">
        <v>426304.22262100014</v>
      </c>
      <c r="O152" s="84">
        <v>118.08</v>
      </c>
      <c r="P152" s="82">
        <v>503.38000196000007</v>
      </c>
      <c r="Q152" s="83">
        <f t="shared" si="2"/>
        <v>3.4954794190059324E-4</v>
      </c>
      <c r="R152" s="83">
        <f>P152/'סכום נכסי הקרן'!$C$42</f>
        <v>8.1172327684635517E-6</v>
      </c>
    </row>
    <row r="153" spans="2:18">
      <c r="B153" s="75" t="s">
        <v>3698</v>
      </c>
      <c r="C153" s="85" t="s">
        <v>3244</v>
      </c>
      <c r="D153" s="72" t="s">
        <v>3349</v>
      </c>
      <c r="E153" s="72"/>
      <c r="F153" s="72" t="s">
        <v>295</v>
      </c>
      <c r="G153" s="94">
        <v>42521</v>
      </c>
      <c r="H153" s="72" t="s">
        <v>3239</v>
      </c>
      <c r="I153" s="82">
        <v>1.5100000000005189</v>
      </c>
      <c r="J153" s="85" t="s">
        <v>129</v>
      </c>
      <c r="K153" s="85" t="s">
        <v>133</v>
      </c>
      <c r="L153" s="86">
        <v>2.3E-2</v>
      </c>
      <c r="M153" s="86">
        <v>3.7500000000025936E-2</v>
      </c>
      <c r="N153" s="82">
        <v>350655.39093800006</v>
      </c>
      <c r="O153" s="84">
        <v>110</v>
      </c>
      <c r="P153" s="82">
        <v>385.72093547999998</v>
      </c>
      <c r="Q153" s="83">
        <f t="shared" si="2"/>
        <v>2.6784528312612487E-4</v>
      </c>
      <c r="R153" s="83">
        <f>P153/'סכום נכסי הקרן'!$C$42</f>
        <v>6.219926506356261E-6</v>
      </c>
    </row>
    <row r="154" spans="2:18">
      <c r="B154" s="75" t="s">
        <v>3699</v>
      </c>
      <c r="C154" s="85" t="s">
        <v>3244</v>
      </c>
      <c r="D154" s="72" t="s">
        <v>3350</v>
      </c>
      <c r="E154" s="72"/>
      <c r="F154" s="72" t="s">
        <v>450</v>
      </c>
      <c r="G154" s="94">
        <v>44592</v>
      </c>
      <c r="H154" s="72" t="s">
        <v>131</v>
      </c>
      <c r="I154" s="82">
        <v>11.650000000002727</v>
      </c>
      <c r="J154" s="85" t="s">
        <v>517</v>
      </c>
      <c r="K154" s="85" t="s">
        <v>133</v>
      </c>
      <c r="L154" s="86">
        <v>2.7473999999999998E-2</v>
      </c>
      <c r="M154" s="86">
        <v>4.0100000000017705E-2</v>
      </c>
      <c r="N154" s="82">
        <v>673704.37684300006</v>
      </c>
      <c r="O154" s="84">
        <v>87.16</v>
      </c>
      <c r="P154" s="82">
        <v>587.20074859600004</v>
      </c>
      <c r="Q154" s="83">
        <f t="shared" si="2"/>
        <v>4.0775321299023234E-4</v>
      </c>
      <c r="R154" s="83">
        <f>P154/'סכום נכסי הקרן'!$C$42</f>
        <v>9.4688806460542181E-6</v>
      </c>
    </row>
    <row r="155" spans="2:18">
      <c r="B155" s="75" t="s">
        <v>3699</v>
      </c>
      <c r="C155" s="85" t="s">
        <v>3244</v>
      </c>
      <c r="D155" s="72" t="s">
        <v>3351</v>
      </c>
      <c r="E155" s="72"/>
      <c r="F155" s="72" t="s">
        <v>450</v>
      </c>
      <c r="G155" s="94">
        <v>44837</v>
      </c>
      <c r="H155" s="72" t="s">
        <v>131</v>
      </c>
      <c r="I155" s="82">
        <v>11.509999999991276</v>
      </c>
      <c r="J155" s="85" t="s">
        <v>517</v>
      </c>
      <c r="K155" s="85" t="s">
        <v>133</v>
      </c>
      <c r="L155" s="86">
        <v>3.9636999999999999E-2</v>
      </c>
      <c r="M155" s="86">
        <v>3.5799999999965505E-2</v>
      </c>
      <c r="N155" s="82">
        <v>589911.88363300008</v>
      </c>
      <c r="O155" s="84">
        <v>102.22</v>
      </c>
      <c r="P155" s="82">
        <v>603.0079057260001</v>
      </c>
      <c r="Q155" s="83">
        <f t="shared" si="2"/>
        <v>4.1872973017521549E-4</v>
      </c>
      <c r="R155" s="83">
        <f>P155/'סכום נכסי הקרן'!$C$42</f>
        <v>9.7237782846816747E-6</v>
      </c>
    </row>
    <row r="156" spans="2:18">
      <c r="B156" s="75" t="s">
        <v>3699</v>
      </c>
      <c r="C156" s="85" t="s">
        <v>3244</v>
      </c>
      <c r="D156" s="72" t="s">
        <v>3352</v>
      </c>
      <c r="E156" s="72"/>
      <c r="F156" s="72" t="s">
        <v>450</v>
      </c>
      <c r="G156" s="94">
        <v>45076</v>
      </c>
      <c r="H156" s="72" t="s">
        <v>131</v>
      </c>
      <c r="I156" s="82">
        <v>11.329999999998666</v>
      </c>
      <c r="J156" s="85" t="s">
        <v>517</v>
      </c>
      <c r="K156" s="85" t="s">
        <v>133</v>
      </c>
      <c r="L156" s="86">
        <v>4.4936999999999998E-2</v>
      </c>
      <c r="M156" s="86">
        <v>3.8399999999999455E-2</v>
      </c>
      <c r="N156" s="82">
        <v>721952.31034900015</v>
      </c>
      <c r="O156" s="84">
        <v>101.7</v>
      </c>
      <c r="P156" s="82">
        <v>734.22555560600017</v>
      </c>
      <c r="Q156" s="83">
        <f t="shared" si="2"/>
        <v>5.0984749265683147E-4</v>
      </c>
      <c r="R156" s="83">
        <f>P156/'סכום נכסי הקרן'!$C$42</f>
        <v>1.1839722905563439E-5</v>
      </c>
    </row>
    <row r="157" spans="2:18">
      <c r="B157" s="75" t="s">
        <v>3700</v>
      </c>
      <c r="C157" s="85" t="s">
        <v>3240</v>
      </c>
      <c r="D157" s="72" t="s">
        <v>3353</v>
      </c>
      <c r="E157" s="72"/>
      <c r="F157" s="72" t="s">
        <v>450</v>
      </c>
      <c r="G157" s="94">
        <v>42432</v>
      </c>
      <c r="H157" s="72" t="s">
        <v>131</v>
      </c>
      <c r="I157" s="82">
        <v>4.5199999999999516</v>
      </c>
      <c r="J157" s="85" t="s">
        <v>517</v>
      </c>
      <c r="K157" s="85" t="s">
        <v>133</v>
      </c>
      <c r="L157" s="86">
        <v>2.5399999999999999E-2</v>
      </c>
      <c r="M157" s="86">
        <v>2.0699999999997335E-2</v>
      </c>
      <c r="N157" s="82">
        <v>2182944.6866469998</v>
      </c>
      <c r="O157" s="84">
        <v>115.29</v>
      </c>
      <c r="P157" s="82">
        <v>2516.7169297810005</v>
      </c>
      <c r="Q157" s="83">
        <f t="shared" si="2"/>
        <v>1.7476125784218835E-3</v>
      </c>
      <c r="R157" s="83">
        <f>P157/'סכום נכסי הקרן'!$C$42</f>
        <v>4.0583211593273916E-5</v>
      </c>
    </row>
    <row r="158" spans="2:18">
      <c r="B158" s="75" t="s">
        <v>3701</v>
      </c>
      <c r="C158" s="85" t="s">
        <v>3244</v>
      </c>
      <c r="D158" s="72" t="s">
        <v>3354</v>
      </c>
      <c r="E158" s="72"/>
      <c r="F158" s="72" t="s">
        <v>450</v>
      </c>
      <c r="G158" s="94">
        <v>42242</v>
      </c>
      <c r="H158" s="72" t="s">
        <v>131</v>
      </c>
      <c r="I158" s="82">
        <v>3.1599999999998958</v>
      </c>
      <c r="J158" s="85" t="s">
        <v>455</v>
      </c>
      <c r="K158" s="85" t="s">
        <v>133</v>
      </c>
      <c r="L158" s="86">
        <v>2.3599999999999999E-2</v>
      </c>
      <c r="M158" s="86">
        <v>2.9800000000000784E-2</v>
      </c>
      <c r="N158" s="82">
        <v>3535111.9504840006</v>
      </c>
      <c r="O158" s="84">
        <v>108.42</v>
      </c>
      <c r="P158" s="82">
        <v>3832.7685403650003</v>
      </c>
      <c r="Q158" s="83">
        <f t="shared" si="2"/>
        <v>2.6614810875470289E-3</v>
      </c>
      <c r="R158" s="83">
        <f>P158/'סכום נכסי הקרן'!$C$42</f>
        <v>6.1805145752014199E-5</v>
      </c>
    </row>
    <row r="159" spans="2:18">
      <c r="B159" s="75" t="s">
        <v>3702</v>
      </c>
      <c r="C159" s="85" t="s">
        <v>3240</v>
      </c>
      <c r="D159" s="72">
        <v>7134</v>
      </c>
      <c r="E159" s="72"/>
      <c r="F159" s="72" t="s">
        <v>450</v>
      </c>
      <c r="G159" s="94">
        <v>43705</v>
      </c>
      <c r="H159" s="72" t="s">
        <v>131</v>
      </c>
      <c r="I159" s="82">
        <v>5.3899999999928436</v>
      </c>
      <c r="J159" s="85" t="s">
        <v>517</v>
      </c>
      <c r="K159" s="85" t="s">
        <v>133</v>
      </c>
      <c r="L159" s="86">
        <v>0.04</v>
      </c>
      <c r="M159" s="86">
        <v>3.4699999999946635E-2</v>
      </c>
      <c r="N159" s="82">
        <v>213687.69919800002</v>
      </c>
      <c r="O159" s="84">
        <v>113.12</v>
      </c>
      <c r="P159" s="82">
        <v>241.72352320700003</v>
      </c>
      <c r="Q159" s="83">
        <f t="shared" si="2"/>
        <v>1.6785323158841192E-4</v>
      </c>
      <c r="R159" s="83">
        <f>P159/'סכום נכסי הקרן'!$C$42</f>
        <v>3.8979023716564647E-6</v>
      </c>
    </row>
    <row r="160" spans="2:18">
      <c r="B160" s="75" t="s">
        <v>3702</v>
      </c>
      <c r="C160" s="85" t="s">
        <v>3240</v>
      </c>
      <c r="D160" s="72" t="s">
        <v>3355</v>
      </c>
      <c r="E160" s="72"/>
      <c r="F160" s="72" t="s">
        <v>450</v>
      </c>
      <c r="G160" s="94">
        <v>43256</v>
      </c>
      <c r="H160" s="72" t="s">
        <v>131</v>
      </c>
      <c r="I160" s="82">
        <v>5.3999999999998511</v>
      </c>
      <c r="J160" s="85" t="s">
        <v>517</v>
      </c>
      <c r="K160" s="85" t="s">
        <v>133</v>
      </c>
      <c r="L160" s="86">
        <v>0.04</v>
      </c>
      <c r="M160" s="86">
        <v>3.4099999999997299E-2</v>
      </c>
      <c r="N160" s="82">
        <v>3510870.6662610006</v>
      </c>
      <c r="O160" s="84">
        <v>114.72</v>
      </c>
      <c r="P160" s="82">
        <v>4027.6707052490005</v>
      </c>
      <c r="Q160" s="83">
        <f t="shared" si="2"/>
        <v>2.7968214871296609E-3</v>
      </c>
      <c r="R160" s="83">
        <f>P160/'סכום נכסי הקרן'!$C$42</f>
        <v>6.4948032305474473E-5</v>
      </c>
    </row>
    <row r="161" spans="2:18">
      <c r="B161" s="75" t="s">
        <v>3703</v>
      </c>
      <c r="C161" s="85" t="s">
        <v>3244</v>
      </c>
      <c r="D161" s="72" t="s">
        <v>3356</v>
      </c>
      <c r="E161" s="72"/>
      <c r="F161" s="72" t="s">
        <v>443</v>
      </c>
      <c r="G161" s="94">
        <v>42516</v>
      </c>
      <c r="H161" s="72" t="s">
        <v>309</v>
      </c>
      <c r="I161" s="82">
        <v>3.5300000000002072</v>
      </c>
      <c r="J161" s="85" t="s">
        <v>320</v>
      </c>
      <c r="K161" s="85" t="s">
        <v>133</v>
      </c>
      <c r="L161" s="86">
        <v>2.3269999999999999E-2</v>
      </c>
      <c r="M161" s="86">
        <v>3.2700000000003372E-2</v>
      </c>
      <c r="N161" s="82">
        <v>2704417.7208030005</v>
      </c>
      <c r="O161" s="84">
        <v>108.72</v>
      </c>
      <c r="P161" s="82">
        <v>2940.2428409630006</v>
      </c>
      <c r="Q161" s="83">
        <f t="shared" si="2"/>
        <v>2.0417097019047618E-3</v>
      </c>
      <c r="R161" s="83">
        <f>P161/'סכום נכסי הקרן'!$C$42</f>
        <v>4.7412760624133298E-5</v>
      </c>
    </row>
    <row r="162" spans="2:18">
      <c r="B162" s="75" t="s">
        <v>3704</v>
      </c>
      <c r="C162" s="85" t="s">
        <v>3244</v>
      </c>
      <c r="D162" s="72" t="s">
        <v>3357</v>
      </c>
      <c r="E162" s="72"/>
      <c r="F162" s="72" t="s">
        <v>450</v>
      </c>
      <c r="G162" s="94">
        <v>42794</v>
      </c>
      <c r="H162" s="72" t="s">
        <v>131</v>
      </c>
      <c r="I162" s="82">
        <v>5.3200000000000065</v>
      </c>
      <c r="J162" s="85" t="s">
        <v>517</v>
      </c>
      <c r="K162" s="85" t="s">
        <v>133</v>
      </c>
      <c r="L162" s="86">
        <v>2.8999999999999998E-2</v>
      </c>
      <c r="M162" s="86">
        <v>2.2599999999999579E-2</v>
      </c>
      <c r="N162" s="82">
        <v>5685494.6998230005</v>
      </c>
      <c r="O162" s="84">
        <v>116.65</v>
      </c>
      <c r="P162" s="82">
        <v>6632.1293018780007</v>
      </c>
      <c r="Q162" s="83">
        <f t="shared" si="2"/>
        <v>4.6053620304016118E-3</v>
      </c>
      <c r="R162" s="83">
        <f>P162/'סכום נכסי הקרן'!$C$42</f>
        <v>1.0694611840811514E-4</v>
      </c>
    </row>
    <row r="163" spans="2:18">
      <c r="B163" s="75" t="s">
        <v>3705</v>
      </c>
      <c r="C163" s="85" t="s">
        <v>3244</v>
      </c>
      <c r="D163" s="72" t="s">
        <v>3358</v>
      </c>
      <c r="E163" s="72"/>
      <c r="F163" s="72" t="s">
        <v>450</v>
      </c>
      <c r="G163" s="94">
        <v>44728</v>
      </c>
      <c r="H163" s="72" t="s">
        <v>131</v>
      </c>
      <c r="I163" s="82">
        <v>9.4700000000060243</v>
      </c>
      <c r="J163" s="85" t="s">
        <v>517</v>
      </c>
      <c r="K163" s="85" t="s">
        <v>133</v>
      </c>
      <c r="L163" s="86">
        <v>2.6314999999999998E-2</v>
      </c>
      <c r="M163" s="86">
        <v>2.8700000000013302E-2</v>
      </c>
      <c r="N163" s="82">
        <v>743301.74487700011</v>
      </c>
      <c r="O163" s="84">
        <v>103.18</v>
      </c>
      <c r="P163" s="82">
        <v>766.93876475400009</v>
      </c>
      <c r="Q163" s="83">
        <f t="shared" si="2"/>
        <v>5.3256360153307498E-4</v>
      </c>
      <c r="R163" s="83">
        <f>P163/'סכום נכסי הקרן'!$C$42</f>
        <v>1.2367238365501887E-5</v>
      </c>
    </row>
    <row r="164" spans="2:18">
      <c r="B164" s="75" t="s">
        <v>3705</v>
      </c>
      <c r="C164" s="85" t="s">
        <v>3244</v>
      </c>
      <c r="D164" s="72" t="s">
        <v>3359</v>
      </c>
      <c r="E164" s="72"/>
      <c r="F164" s="72" t="s">
        <v>450</v>
      </c>
      <c r="G164" s="94">
        <v>44923</v>
      </c>
      <c r="H164" s="72" t="s">
        <v>131</v>
      </c>
      <c r="I164" s="82">
        <v>9.1899999999801949</v>
      </c>
      <c r="J164" s="85" t="s">
        <v>517</v>
      </c>
      <c r="K164" s="85" t="s">
        <v>133</v>
      </c>
      <c r="L164" s="86">
        <v>3.0750000000000003E-2</v>
      </c>
      <c r="M164" s="86">
        <v>3.3699999999914292E-2</v>
      </c>
      <c r="N164" s="82">
        <v>241903.04074800003</v>
      </c>
      <c r="O164" s="84">
        <v>100.81</v>
      </c>
      <c r="P164" s="82">
        <v>243.86245215700006</v>
      </c>
      <c r="Q164" s="83">
        <f t="shared" si="2"/>
        <v>1.6933850754183275E-4</v>
      </c>
      <c r="R164" s="83">
        <f>P164/'סכום נכסי הקרן'!$C$42</f>
        <v>3.9323935792824189E-6</v>
      </c>
    </row>
    <row r="165" spans="2:18">
      <c r="B165" s="75" t="s">
        <v>3705</v>
      </c>
      <c r="C165" s="85" t="s">
        <v>3244</v>
      </c>
      <c r="D165" s="72" t="s">
        <v>3360</v>
      </c>
      <c r="E165" s="72"/>
      <c r="F165" s="72" t="s">
        <v>450</v>
      </c>
      <c r="G165" s="94">
        <v>44143</v>
      </c>
      <c r="H165" s="72" t="s">
        <v>131</v>
      </c>
      <c r="I165" s="82">
        <v>6.5599999999985421</v>
      </c>
      <c r="J165" s="85" t="s">
        <v>517</v>
      </c>
      <c r="K165" s="85" t="s">
        <v>133</v>
      </c>
      <c r="L165" s="86">
        <v>2.5243000000000002E-2</v>
      </c>
      <c r="M165" s="86">
        <v>3.0599999999996144E-2</v>
      </c>
      <c r="N165" s="82">
        <v>1734822.5435990002</v>
      </c>
      <c r="O165" s="84">
        <v>107.6</v>
      </c>
      <c r="P165" s="82">
        <v>1866.6691268120003</v>
      </c>
      <c r="Q165" s="83">
        <f t="shared" si="2"/>
        <v>1.2962182624377692E-3</v>
      </c>
      <c r="R165" s="83">
        <f>P165/'סכום נכסי הקרן'!$C$42</f>
        <v>3.0100893450355318E-5</v>
      </c>
    </row>
    <row r="166" spans="2:18">
      <c r="B166" s="75" t="s">
        <v>3705</v>
      </c>
      <c r="C166" s="85" t="s">
        <v>3244</v>
      </c>
      <c r="D166" s="72" t="s">
        <v>3361</v>
      </c>
      <c r="E166" s="72"/>
      <c r="F166" s="72" t="s">
        <v>450</v>
      </c>
      <c r="G166" s="94">
        <v>43779</v>
      </c>
      <c r="H166" s="72" t="s">
        <v>131</v>
      </c>
      <c r="I166" s="82">
        <v>7.0500000000005398</v>
      </c>
      <c r="J166" s="85" t="s">
        <v>517</v>
      </c>
      <c r="K166" s="85" t="s">
        <v>133</v>
      </c>
      <c r="L166" s="86">
        <v>2.5243000000000002E-2</v>
      </c>
      <c r="M166" s="86">
        <v>3.4300000000003238E-2</v>
      </c>
      <c r="N166" s="82">
        <v>534081.59254800016</v>
      </c>
      <c r="O166" s="84">
        <v>103.94</v>
      </c>
      <c r="P166" s="82">
        <v>555.1244032740002</v>
      </c>
      <c r="Q166" s="83">
        <f t="shared" si="2"/>
        <v>3.8547934345361785E-4</v>
      </c>
      <c r="R166" s="83">
        <f>P166/'סכום נכסי הקרן'!$C$42</f>
        <v>8.9516349065999536E-6</v>
      </c>
    </row>
    <row r="167" spans="2:18">
      <c r="B167" s="75" t="s">
        <v>3705</v>
      </c>
      <c r="C167" s="85" t="s">
        <v>3244</v>
      </c>
      <c r="D167" s="72" t="s">
        <v>3362</v>
      </c>
      <c r="E167" s="72"/>
      <c r="F167" s="72" t="s">
        <v>450</v>
      </c>
      <c r="G167" s="94">
        <v>43835</v>
      </c>
      <c r="H167" s="72" t="s">
        <v>131</v>
      </c>
      <c r="I167" s="82">
        <v>7.0399999999929932</v>
      </c>
      <c r="J167" s="85" t="s">
        <v>517</v>
      </c>
      <c r="K167" s="85" t="s">
        <v>133</v>
      </c>
      <c r="L167" s="86">
        <v>2.5243000000000002E-2</v>
      </c>
      <c r="M167" s="86">
        <v>3.4599999999956547E-2</v>
      </c>
      <c r="N167" s="82">
        <v>297408.26454100007</v>
      </c>
      <c r="O167" s="84">
        <v>103.68</v>
      </c>
      <c r="P167" s="82">
        <v>308.35288757900003</v>
      </c>
      <c r="Q167" s="83">
        <f t="shared" si="2"/>
        <v>2.1412077717165504E-4</v>
      </c>
      <c r="R167" s="83">
        <f>P167/'סכום נכסי הקרן'!$C$42</f>
        <v>4.9723313472145231E-6</v>
      </c>
    </row>
    <row r="168" spans="2:18">
      <c r="B168" s="75" t="s">
        <v>3705</v>
      </c>
      <c r="C168" s="85" t="s">
        <v>3244</v>
      </c>
      <c r="D168" s="72" t="s">
        <v>3363</v>
      </c>
      <c r="E168" s="72"/>
      <c r="F168" s="72" t="s">
        <v>450</v>
      </c>
      <c r="G168" s="94">
        <v>43227</v>
      </c>
      <c r="H168" s="72" t="s">
        <v>131</v>
      </c>
      <c r="I168" s="82">
        <v>7.0900000000123589</v>
      </c>
      <c r="J168" s="85" t="s">
        <v>517</v>
      </c>
      <c r="K168" s="85" t="s">
        <v>133</v>
      </c>
      <c r="L168" s="86">
        <v>2.7806000000000001E-2</v>
      </c>
      <c r="M168" s="86">
        <v>3.0200000000061795E-2</v>
      </c>
      <c r="N168" s="82">
        <v>175670.54304000002</v>
      </c>
      <c r="O168" s="84">
        <v>110.54</v>
      </c>
      <c r="P168" s="82">
        <v>194.18620594000004</v>
      </c>
      <c r="Q168" s="83">
        <f t="shared" si="2"/>
        <v>1.3484323645659147E-4</v>
      </c>
      <c r="R168" s="83">
        <f>P168/'סכום נכסי הקרן'!$C$42</f>
        <v>3.1313413880216745E-6</v>
      </c>
    </row>
    <row r="169" spans="2:18">
      <c r="B169" s="75" t="s">
        <v>3705</v>
      </c>
      <c r="C169" s="85" t="s">
        <v>3244</v>
      </c>
      <c r="D169" s="72" t="s">
        <v>3364</v>
      </c>
      <c r="E169" s="72"/>
      <c r="F169" s="72" t="s">
        <v>450</v>
      </c>
      <c r="G169" s="94">
        <v>43279</v>
      </c>
      <c r="H169" s="72" t="s">
        <v>131</v>
      </c>
      <c r="I169" s="82">
        <v>7.1200000000139161</v>
      </c>
      <c r="J169" s="85" t="s">
        <v>517</v>
      </c>
      <c r="K169" s="85" t="s">
        <v>133</v>
      </c>
      <c r="L169" s="86">
        <v>2.7797000000000002E-2</v>
      </c>
      <c r="M169" s="86">
        <v>2.890000000005593E-2</v>
      </c>
      <c r="N169" s="82">
        <v>205452.10892400003</v>
      </c>
      <c r="O169" s="84">
        <v>110.52</v>
      </c>
      <c r="P169" s="82">
        <v>227.06567325700004</v>
      </c>
      <c r="Q169" s="83">
        <f t="shared" si="2"/>
        <v>1.5767479529225301E-4</v>
      </c>
      <c r="R169" s="83">
        <f>P169/'סכום נכסי הקרן'!$C$42</f>
        <v>3.6615378369787123E-6</v>
      </c>
    </row>
    <row r="170" spans="2:18">
      <c r="B170" s="75" t="s">
        <v>3705</v>
      </c>
      <c r="C170" s="85" t="s">
        <v>3244</v>
      </c>
      <c r="D170" s="72" t="s">
        <v>3365</v>
      </c>
      <c r="E170" s="72"/>
      <c r="F170" s="72" t="s">
        <v>450</v>
      </c>
      <c r="G170" s="94">
        <v>43321</v>
      </c>
      <c r="H170" s="72" t="s">
        <v>131</v>
      </c>
      <c r="I170" s="82">
        <v>7.120000000000875</v>
      </c>
      <c r="J170" s="85" t="s">
        <v>517</v>
      </c>
      <c r="K170" s="85" t="s">
        <v>133</v>
      </c>
      <c r="L170" s="86">
        <v>2.8528999999999999E-2</v>
      </c>
      <c r="M170" s="86">
        <v>2.8500000000004681E-2</v>
      </c>
      <c r="N170" s="82">
        <v>1150913.2036550001</v>
      </c>
      <c r="O170" s="84">
        <v>111.37</v>
      </c>
      <c r="P170" s="82">
        <v>1281.7719945240003</v>
      </c>
      <c r="Q170" s="83">
        <f t="shared" si="2"/>
        <v>8.9006468458650704E-4</v>
      </c>
      <c r="R170" s="83">
        <f>P170/'סכום נכסי הקרן'!$C$42</f>
        <v>2.0669159670899808E-5</v>
      </c>
    </row>
    <row r="171" spans="2:18">
      <c r="B171" s="75" t="s">
        <v>3705</v>
      </c>
      <c r="C171" s="85" t="s">
        <v>3244</v>
      </c>
      <c r="D171" s="72" t="s">
        <v>3366</v>
      </c>
      <c r="E171" s="72"/>
      <c r="F171" s="72" t="s">
        <v>450</v>
      </c>
      <c r="G171" s="94">
        <v>43138</v>
      </c>
      <c r="H171" s="72" t="s">
        <v>131</v>
      </c>
      <c r="I171" s="82">
        <v>7.0300000000002925</v>
      </c>
      <c r="J171" s="85" t="s">
        <v>517</v>
      </c>
      <c r="K171" s="85" t="s">
        <v>133</v>
      </c>
      <c r="L171" s="86">
        <v>2.6242999999999999E-2</v>
      </c>
      <c r="M171" s="86">
        <v>3.4599999999998972E-2</v>
      </c>
      <c r="N171" s="82">
        <v>1101480.8810149999</v>
      </c>
      <c r="O171" s="84">
        <v>105.93</v>
      </c>
      <c r="P171" s="82">
        <v>1166.7986475220002</v>
      </c>
      <c r="Q171" s="83">
        <f t="shared" si="2"/>
        <v>8.1022699405154338E-4</v>
      </c>
      <c r="R171" s="83">
        <f>P171/'סכום נכסי הקרן'!$C$42</f>
        <v>1.8815161863774515E-5</v>
      </c>
    </row>
    <row r="172" spans="2:18">
      <c r="B172" s="75" t="s">
        <v>3705</v>
      </c>
      <c r="C172" s="85" t="s">
        <v>3244</v>
      </c>
      <c r="D172" s="72" t="s">
        <v>3367</v>
      </c>
      <c r="E172" s="72"/>
      <c r="F172" s="72" t="s">
        <v>450</v>
      </c>
      <c r="G172" s="94">
        <v>43417</v>
      </c>
      <c r="H172" s="72" t="s">
        <v>131</v>
      </c>
      <c r="I172" s="82">
        <v>7.0500000000004768</v>
      </c>
      <c r="J172" s="85" t="s">
        <v>517</v>
      </c>
      <c r="K172" s="85" t="s">
        <v>133</v>
      </c>
      <c r="L172" s="86">
        <v>3.0796999999999998E-2</v>
      </c>
      <c r="M172" s="86">
        <v>2.9700000000002592E-2</v>
      </c>
      <c r="N172" s="82">
        <v>1310366.9002490002</v>
      </c>
      <c r="O172" s="84">
        <v>112.01</v>
      </c>
      <c r="P172" s="82">
        <v>1467.7418734460002</v>
      </c>
      <c r="Q172" s="83">
        <f t="shared" si="2"/>
        <v>1.0192024893852228E-3</v>
      </c>
      <c r="R172" s="83">
        <f>P172/'סכום נכסי הקרן'!$C$42</f>
        <v>2.3668009027757672E-5</v>
      </c>
    </row>
    <row r="173" spans="2:18">
      <c r="B173" s="75" t="s">
        <v>3705</v>
      </c>
      <c r="C173" s="85" t="s">
        <v>3244</v>
      </c>
      <c r="D173" s="72" t="s">
        <v>3368</v>
      </c>
      <c r="E173" s="72"/>
      <c r="F173" s="72" t="s">
        <v>450</v>
      </c>
      <c r="G173" s="94">
        <v>43485</v>
      </c>
      <c r="H173" s="72" t="s">
        <v>131</v>
      </c>
      <c r="I173" s="82">
        <v>7.1099999999984718</v>
      </c>
      <c r="J173" s="85" t="s">
        <v>517</v>
      </c>
      <c r="K173" s="85" t="s">
        <v>133</v>
      </c>
      <c r="L173" s="86">
        <v>3.0190999999999999E-2</v>
      </c>
      <c r="M173" s="86">
        <v>2.7699999999994195E-2</v>
      </c>
      <c r="N173" s="82">
        <v>1655908.6199119999</v>
      </c>
      <c r="O173" s="84">
        <v>113.41</v>
      </c>
      <c r="P173" s="82">
        <v>1877.9660983170004</v>
      </c>
      <c r="Q173" s="83">
        <f t="shared" si="2"/>
        <v>1.304062898942809E-3</v>
      </c>
      <c r="R173" s="83">
        <f>P173/'סכום נכסי הקרן'!$C$42</f>
        <v>3.0283062282902768E-5</v>
      </c>
    </row>
    <row r="174" spans="2:18">
      <c r="B174" s="75" t="s">
        <v>3705</v>
      </c>
      <c r="C174" s="85" t="s">
        <v>3244</v>
      </c>
      <c r="D174" s="72" t="s">
        <v>3369</v>
      </c>
      <c r="E174" s="72"/>
      <c r="F174" s="72" t="s">
        <v>450</v>
      </c>
      <c r="G174" s="94">
        <v>43613</v>
      </c>
      <c r="H174" s="72" t="s">
        <v>131</v>
      </c>
      <c r="I174" s="82">
        <v>7.1299999999919246</v>
      </c>
      <c r="J174" s="85" t="s">
        <v>517</v>
      </c>
      <c r="K174" s="85" t="s">
        <v>133</v>
      </c>
      <c r="L174" s="86">
        <v>2.5243000000000002E-2</v>
      </c>
      <c r="M174" s="86">
        <v>3.0399999999976807E-2</v>
      </c>
      <c r="N174" s="82">
        <v>437051.54987300007</v>
      </c>
      <c r="O174" s="84">
        <v>106.54</v>
      </c>
      <c r="P174" s="82">
        <v>465.6347251520001</v>
      </c>
      <c r="Q174" s="83">
        <f t="shared" si="2"/>
        <v>3.2333755655883904E-4</v>
      </c>
      <c r="R174" s="83">
        <f>P174/'סכום נכסי הקרן'!$C$42</f>
        <v>7.5085729159313658E-6</v>
      </c>
    </row>
    <row r="175" spans="2:18">
      <c r="B175" s="75" t="s">
        <v>3705</v>
      </c>
      <c r="C175" s="85" t="s">
        <v>3244</v>
      </c>
      <c r="D175" s="72" t="s">
        <v>3370</v>
      </c>
      <c r="E175" s="72"/>
      <c r="F175" s="72" t="s">
        <v>450</v>
      </c>
      <c r="G175" s="94">
        <v>43657</v>
      </c>
      <c r="H175" s="72" t="s">
        <v>131</v>
      </c>
      <c r="I175" s="82">
        <v>7.0399999999923253</v>
      </c>
      <c r="J175" s="85" t="s">
        <v>517</v>
      </c>
      <c r="K175" s="85" t="s">
        <v>133</v>
      </c>
      <c r="L175" s="86">
        <v>2.5243000000000002E-2</v>
      </c>
      <c r="M175" s="86">
        <v>3.4599999999963882E-2</v>
      </c>
      <c r="N175" s="82">
        <v>431197.15673600003</v>
      </c>
      <c r="O175" s="84">
        <v>102.74</v>
      </c>
      <c r="P175" s="82">
        <v>443.01193951000005</v>
      </c>
      <c r="Q175" s="83">
        <f t="shared" si="2"/>
        <v>3.0762825517533318E-4</v>
      </c>
      <c r="R175" s="83">
        <f>P175/'סכום נכסי הקרן'!$C$42</f>
        <v>7.1437701502033748E-6</v>
      </c>
    </row>
    <row r="176" spans="2:18">
      <c r="B176" s="75" t="s">
        <v>3705</v>
      </c>
      <c r="C176" s="85" t="s">
        <v>3244</v>
      </c>
      <c r="D176" s="72" t="s">
        <v>3371</v>
      </c>
      <c r="E176" s="72"/>
      <c r="F176" s="72" t="s">
        <v>450</v>
      </c>
      <c r="G176" s="94">
        <v>43541</v>
      </c>
      <c r="H176" s="72" t="s">
        <v>131</v>
      </c>
      <c r="I176" s="82">
        <v>7.1200000000153381</v>
      </c>
      <c r="J176" s="85" t="s">
        <v>517</v>
      </c>
      <c r="K176" s="85" t="s">
        <v>133</v>
      </c>
      <c r="L176" s="86">
        <v>2.7271E-2</v>
      </c>
      <c r="M176" s="86">
        <v>2.9000000000063905E-2</v>
      </c>
      <c r="N176" s="82">
        <v>142200.68110100002</v>
      </c>
      <c r="O176" s="84">
        <v>110.04</v>
      </c>
      <c r="P176" s="82">
        <v>156.47763313000004</v>
      </c>
      <c r="Q176" s="83">
        <f t="shared" si="2"/>
        <v>1.086583384343781E-4</v>
      </c>
      <c r="R176" s="83">
        <f>P176/'סכום נכסי הקרן'!$C$42</f>
        <v>2.5232734042449803E-6</v>
      </c>
    </row>
    <row r="177" spans="2:18">
      <c r="B177" s="75" t="s">
        <v>3706</v>
      </c>
      <c r="C177" s="85" t="s">
        <v>3240</v>
      </c>
      <c r="D177" s="72">
        <v>22333</v>
      </c>
      <c r="E177" s="72"/>
      <c r="F177" s="72" t="s">
        <v>443</v>
      </c>
      <c r="G177" s="94">
        <v>41639</v>
      </c>
      <c r="H177" s="72" t="s">
        <v>309</v>
      </c>
      <c r="I177" s="82">
        <v>0.25</v>
      </c>
      <c r="J177" s="85" t="s">
        <v>128</v>
      </c>
      <c r="K177" s="85" t="s">
        <v>133</v>
      </c>
      <c r="L177" s="86">
        <v>3.7000000000000005E-2</v>
      </c>
      <c r="M177" s="86">
        <v>6.4900000000000013E-2</v>
      </c>
      <c r="N177" s="82">
        <v>1325807.1243330003</v>
      </c>
      <c r="O177" s="84">
        <v>111.62</v>
      </c>
      <c r="P177" s="82">
        <v>1479.8659837</v>
      </c>
      <c r="Q177" s="83">
        <f t="shared" si="2"/>
        <v>1.0276214924647257E-3</v>
      </c>
      <c r="R177" s="83">
        <f>P177/'סכום נכסי הקרן'!$C$42</f>
        <v>2.3863515850950963E-5</v>
      </c>
    </row>
    <row r="178" spans="2:18">
      <c r="B178" s="75" t="s">
        <v>3706</v>
      </c>
      <c r="C178" s="85" t="s">
        <v>3240</v>
      </c>
      <c r="D178" s="72">
        <v>22334</v>
      </c>
      <c r="E178" s="72"/>
      <c r="F178" s="72" t="s">
        <v>443</v>
      </c>
      <c r="G178" s="94">
        <v>42004</v>
      </c>
      <c r="H178" s="72" t="s">
        <v>309</v>
      </c>
      <c r="I178" s="82">
        <v>0.72000000000012632</v>
      </c>
      <c r="J178" s="85" t="s">
        <v>128</v>
      </c>
      <c r="K178" s="85" t="s">
        <v>133</v>
      </c>
      <c r="L178" s="86">
        <v>3.7000000000000005E-2</v>
      </c>
      <c r="M178" s="86">
        <v>0.10349999999996687</v>
      </c>
      <c r="N178" s="82">
        <v>883871.41784900008</v>
      </c>
      <c r="O178" s="84">
        <v>107.54</v>
      </c>
      <c r="P178" s="82">
        <v>950.51539932900016</v>
      </c>
      <c r="Q178" s="83">
        <f t="shared" si="2"/>
        <v>6.6003953332789342E-4</v>
      </c>
      <c r="R178" s="83">
        <f>P178/'סכום נכסי הקרן'!$C$42</f>
        <v>1.5327495562637937E-5</v>
      </c>
    </row>
    <row r="179" spans="2:18">
      <c r="B179" s="75" t="s">
        <v>3707</v>
      </c>
      <c r="C179" s="85" t="s">
        <v>3244</v>
      </c>
      <c r="D179" s="72" t="s">
        <v>3372</v>
      </c>
      <c r="E179" s="72"/>
      <c r="F179" s="72" t="s">
        <v>678</v>
      </c>
      <c r="G179" s="94">
        <v>42732</v>
      </c>
      <c r="H179" s="72" t="s">
        <v>3239</v>
      </c>
      <c r="I179" s="82">
        <v>2.1199999999999002</v>
      </c>
      <c r="J179" s="85" t="s">
        <v>129</v>
      </c>
      <c r="K179" s="85" t="s">
        <v>133</v>
      </c>
      <c r="L179" s="86">
        <v>2.1613000000000004E-2</v>
      </c>
      <c r="M179" s="86">
        <v>2.7700000000000249E-2</v>
      </c>
      <c r="N179" s="82">
        <v>1812046.7870020003</v>
      </c>
      <c r="O179" s="84">
        <v>110.45</v>
      </c>
      <c r="P179" s="82">
        <v>2001.4056469350003</v>
      </c>
      <c r="Q179" s="83">
        <f t="shared" si="2"/>
        <v>1.3897795344876369E-3</v>
      </c>
      <c r="R179" s="83">
        <f>P179/'סכום נכסי הקרן'!$C$42</f>
        <v>3.2273581463372711E-5</v>
      </c>
    </row>
    <row r="180" spans="2:18">
      <c r="B180" s="75" t="s">
        <v>3679</v>
      </c>
      <c r="C180" s="85" t="s">
        <v>3244</v>
      </c>
      <c r="D180" s="72">
        <v>2424</v>
      </c>
      <c r="E180" s="72"/>
      <c r="F180" s="72" t="s">
        <v>474</v>
      </c>
      <c r="G180" s="94">
        <v>40618</v>
      </c>
      <c r="H180" s="72" t="s">
        <v>131</v>
      </c>
      <c r="I180" s="82">
        <v>0.98999999999999988</v>
      </c>
      <c r="J180" s="85" t="s">
        <v>129</v>
      </c>
      <c r="K180" s="85" t="s">
        <v>133</v>
      </c>
      <c r="L180" s="86">
        <v>7.1500000000000008E-2</v>
      </c>
      <c r="M180" s="86">
        <v>2.3199999999999998E-2</v>
      </c>
      <c r="N180" s="82">
        <v>21165907.520000003</v>
      </c>
      <c r="O180" s="84">
        <v>125.04</v>
      </c>
      <c r="P180" s="82">
        <v>26465.850170000005</v>
      </c>
      <c r="Q180" s="83">
        <f t="shared" si="2"/>
        <v>1.8377932022631448E-2</v>
      </c>
      <c r="R180" s="83">
        <f>P180/'סכום נכסי הקרן'!$C$42</f>
        <v>4.2677393898981632E-4</v>
      </c>
    </row>
    <row r="181" spans="2:18">
      <c r="B181" s="75" t="s">
        <v>3708</v>
      </c>
      <c r="C181" s="85" t="s">
        <v>3244</v>
      </c>
      <c r="D181" s="72" t="s">
        <v>3373</v>
      </c>
      <c r="E181" s="72"/>
      <c r="F181" s="72" t="s">
        <v>493</v>
      </c>
      <c r="G181" s="94">
        <v>44294</v>
      </c>
      <c r="H181" s="72" t="s">
        <v>131</v>
      </c>
      <c r="I181" s="82">
        <v>7.5699999999992258</v>
      </c>
      <c r="J181" s="85" t="s">
        <v>517</v>
      </c>
      <c r="K181" s="85" t="s">
        <v>133</v>
      </c>
      <c r="L181" s="86">
        <v>0.03</v>
      </c>
      <c r="M181" s="86">
        <v>5.4399999999996035E-2</v>
      </c>
      <c r="N181" s="82">
        <v>1963436.6194360002</v>
      </c>
      <c r="O181" s="84">
        <v>92.64</v>
      </c>
      <c r="P181" s="82">
        <v>1818.9277393130003</v>
      </c>
      <c r="Q181" s="83">
        <f t="shared" si="2"/>
        <v>1.263066560584742E-3</v>
      </c>
      <c r="R181" s="83">
        <f>P181/'סכום נכסי הקרן'!$C$42</f>
        <v>2.9331041740891513E-5</v>
      </c>
    </row>
    <row r="182" spans="2:18">
      <c r="B182" s="75" t="s">
        <v>3691</v>
      </c>
      <c r="C182" s="85" t="s">
        <v>3244</v>
      </c>
      <c r="D182" s="72" t="s">
        <v>3374</v>
      </c>
      <c r="E182" s="72"/>
      <c r="F182" s="72" t="s">
        <v>493</v>
      </c>
      <c r="G182" s="94">
        <v>44858</v>
      </c>
      <c r="H182" s="72" t="s">
        <v>131</v>
      </c>
      <c r="I182" s="82">
        <v>5.5900000000043013</v>
      </c>
      <c r="J182" s="85" t="s">
        <v>517</v>
      </c>
      <c r="K182" s="85" t="s">
        <v>133</v>
      </c>
      <c r="L182" s="86">
        <v>3.49E-2</v>
      </c>
      <c r="M182" s="86">
        <v>4.4800000000035645E-2</v>
      </c>
      <c r="N182" s="82">
        <v>261168.96585100002</v>
      </c>
      <c r="O182" s="84">
        <v>98.82</v>
      </c>
      <c r="P182" s="82">
        <v>258.08715027100004</v>
      </c>
      <c r="Q182" s="83">
        <f t="shared" si="2"/>
        <v>1.7921616245570644E-4</v>
      </c>
      <c r="R182" s="83">
        <f>P182/'סכום נכסי הקרן'!$C$42</f>
        <v>4.1617733424888996E-6</v>
      </c>
    </row>
    <row r="183" spans="2:18">
      <c r="B183" s="75" t="s">
        <v>3691</v>
      </c>
      <c r="C183" s="85" t="s">
        <v>3244</v>
      </c>
      <c r="D183" s="72" t="s">
        <v>3375</v>
      </c>
      <c r="E183" s="72"/>
      <c r="F183" s="72" t="s">
        <v>493</v>
      </c>
      <c r="G183" s="94">
        <v>44858</v>
      </c>
      <c r="H183" s="72" t="s">
        <v>131</v>
      </c>
      <c r="I183" s="82">
        <v>5.6100000000093404</v>
      </c>
      <c r="J183" s="85" t="s">
        <v>517</v>
      </c>
      <c r="K183" s="85" t="s">
        <v>133</v>
      </c>
      <c r="L183" s="86">
        <v>3.49E-2</v>
      </c>
      <c r="M183" s="86">
        <v>4.4700000000093401E-2</v>
      </c>
      <c r="N183" s="82">
        <v>216646.96276700002</v>
      </c>
      <c r="O183" s="84">
        <v>98.83</v>
      </c>
      <c r="P183" s="82">
        <v>214.11217600000006</v>
      </c>
      <c r="Q183" s="83">
        <f t="shared" si="2"/>
        <v>1.4867986444682958E-4</v>
      </c>
      <c r="R183" s="83">
        <f>P183/'סכום נכסי הקרן'!$C$42</f>
        <v>3.4526567690155115E-6</v>
      </c>
    </row>
    <row r="184" spans="2:18">
      <c r="B184" s="75" t="s">
        <v>3691</v>
      </c>
      <c r="C184" s="85" t="s">
        <v>3244</v>
      </c>
      <c r="D184" s="72" t="s">
        <v>3376</v>
      </c>
      <c r="E184" s="72"/>
      <c r="F184" s="72" t="s">
        <v>493</v>
      </c>
      <c r="G184" s="94">
        <v>44858</v>
      </c>
      <c r="H184" s="72" t="s">
        <v>131</v>
      </c>
      <c r="I184" s="82">
        <v>5.4900000000049936</v>
      </c>
      <c r="J184" s="85" t="s">
        <v>517</v>
      </c>
      <c r="K184" s="85" t="s">
        <v>133</v>
      </c>
      <c r="L184" s="86">
        <v>3.49E-2</v>
      </c>
      <c r="M184" s="86">
        <v>4.4900000000049935E-2</v>
      </c>
      <c r="N184" s="82">
        <v>271434.77717000002</v>
      </c>
      <c r="O184" s="84">
        <v>98.86</v>
      </c>
      <c r="P184" s="82">
        <v>268.34039633400005</v>
      </c>
      <c r="Q184" s="83">
        <f t="shared" si="2"/>
        <v>1.8633603421296151E-4</v>
      </c>
      <c r="R184" s="83">
        <f>P184/'סכום נכסי הקרן'!$C$42</f>
        <v>4.3271116249030611E-6</v>
      </c>
    </row>
    <row r="185" spans="2:18">
      <c r="B185" s="75" t="s">
        <v>3691</v>
      </c>
      <c r="C185" s="85" t="s">
        <v>3244</v>
      </c>
      <c r="D185" s="72" t="s">
        <v>3377</v>
      </c>
      <c r="E185" s="72"/>
      <c r="F185" s="72" t="s">
        <v>493</v>
      </c>
      <c r="G185" s="94">
        <v>44858</v>
      </c>
      <c r="H185" s="72" t="s">
        <v>131</v>
      </c>
      <c r="I185" s="82">
        <v>5.52</v>
      </c>
      <c r="J185" s="85" t="s">
        <v>517</v>
      </c>
      <c r="K185" s="85" t="s">
        <v>133</v>
      </c>
      <c r="L185" s="86">
        <v>3.49E-2</v>
      </c>
      <c r="M185" s="86">
        <v>4.4800000000000006E-2</v>
      </c>
      <c r="N185" s="82">
        <v>330915.13829700009</v>
      </c>
      <c r="O185" s="84">
        <v>98.86</v>
      </c>
      <c r="P185" s="82">
        <v>327.14267605000009</v>
      </c>
      <c r="Q185" s="83">
        <f t="shared" si="2"/>
        <v>2.2716843870610644E-4</v>
      </c>
      <c r="R185" s="83">
        <f>P185/'סכום נכסי הקרן'!$C$42</f>
        <v>5.2753252804169396E-6</v>
      </c>
    </row>
    <row r="186" spans="2:18">
      <c r="B186" s="75" t="s">
        <v>3691</v>
      </c>
      <c r="C186" s="85" t="s">
        <v>3244</v>
      </c>
      <c r="D186" s="72" t="s">
        <v>3378</v>
      </c>
      <c r="E186" s="72"/>
      <c r="F186" s="72" t="s">
        <v>493</v>
      </c>
      <c r="G186" s="94">
        <v>44858</v>
      </c>
      <c r="H186" s="72" t="s">
        <v>131</v>
      </c>
      <c r="I186" s="82">
        <v>5.7399999999972975</v>
      </c>
      <c r="J186" s="85" t="s">
        <v>517</v>
      </c>
      <c r="K186" s="85" t="s">
        <v>133</v>
      </c>
      <c r="L186" s="86">
        <v>3.49E-2</v>
      </c>
      <c r="M186" s="86">
        <v>4.4599999999995844E-2</v>
      </c>
      <c r="N186" s="82">
        <v>194764.70746500004</v>
      </c>
      <c r="O186" s="84">
        <v>98.77</v>
      </c>
      <c r="P186" s="82">
        <v>192.36908514800004</v>
      </c>
      <c r="Q186" s="83">
        <f t="shared" si="2"/>
        <v>1.3358142464333861E-4</v>
      </c>
      <c r="R186" s="83">
        <f>P186/'סכום נכסי הקרן'!$C$42</f>
        <v>3.1020394841326697E-6</v>
      </c>
    </row>
    <row r="187" spans="2:18">
      <c r="B187" s="75" t="s">
        <v>3747</v>
      </c>
      <c r="C187" s="85" t="s">
        <v>3240</v>
      </c>
      <c r="D187" s="72">
        <v>9637</v>
      </c>
      <c r="E187" s="72"/>
      <c r="F187" s="72" t="s">
        <v>493</v>
      </c>
      <c r="G187" s="94">
        <v>45104</v>
      </c>
      <c r="H187" s="72" t="s">
        <v>131</v>
      </c>
      <c r="I187" s="82">
        <v>2.7400000000001685</v>
      </c>
      <c r="J187" s="85" t="s">
        <v>312</v>
      </c>
      <c r="K187" s="85" t="s">
        <v>133</v>
      </c>
      <c r="L187" s="86">
        <v>5.2159000000000004E-2</v>
      </c>
      <c r="M187" s="86">
        <v>5.6699999999997371E-2</v>
      </c>
      <c r="N187" s="82">
        <v>2033147.1500000004</v>
      </c>
      <c r="O187" s="84">
        <v>99.12</v>
      </c>
      <c r="P187" s="82">
        <v>2015.2554660590001</v>
      </c>
      <c r="Q187" s="83">
        <f t="shared" si="2"/>
        <v>1.3993968727840326E-3</v>
      </c>
      <c r="R187" s="83">
        <f>P187/'סכום נכסי הקרן'!$C$42</f>
        <v>3.2496916131402607E-5</v>
      </c>
    </row>
    <row r="188" spans="2:18">
      <c r="B188" s="75" t="s">
        <v>3748</v>
      </c>
      <c r="C188" s="85" t="s">
        <v>3240</v>
      </c>
      <c r="D188" s="72">
        <v>9577</v>
      </c>
      <c r="E188" s="72"/>
      <c r="F188" s="72" t="s">
        <v>493</v>
      </c>
      <c r="G188" s="94">
        <v>45063</v>
      </c>
      <c r="H188" s="72" t="s">
        <v>131</v>
      </c>
      <c r="I188" s="82">
        <v>3.7899999999995773</v>
      </c>
      <c r="J188" s="85" t="s">
        <v>312</v>
      </c>
      <c r="K188" s="85" t="s">
        <v>133</v>
      </c>
      <c r="L188" s="86">
        <v>4.4344000000000001E-2</v>
      </c>
      <c r="M188" s="86">
        <v>4.4699999999993828E-2</v>
      </c>
      <c r="N188" s="82">
        <v>3049720.7250000006</v>
      </c>
      <c r="O188" s="84">
        <v>100.84</v>
      </c>
      <c r="P188" s="82">
        <v>3075.3383103700007</v>
      </c>
      <c r="Q188" s="83">
        <f t="shared" si="2"/>
        <v>2.1355202289567755E-3</v>
      </c>
      <c r="R188" s="83">
        <f>P188/'סכום נכסי הקרן'!$C$42</f>
        <v>4.9591236858532069E-5</v>
      </c>
    </row>
    <row r="189" spans="2:18">
      <c r="B189" s="75" t="s">
        <v>3709</v>
      </c>
      <c r="C189" s="85" t="s">
        <v>3240</v>
      </c>
      <c r="D189" s="72" t="s">
        <v>3379</v>
      </c>
      <c r="E189" s="72"/>
      <c r="F189" s="72" t="s">
        <v>493</v>
      </c>
      <c r="G189" s="94">
        <v>42372</v>
      </c>
      <c r="H189" s="72" t="s">
        <v>131</v>
      </c>
      <c r="I189" s="82">
        <v>9.6800000000003106</v>
      </c>
      <c r="J189" s="85" t="s">
        <v>129</v>
      </c>
      <c r="K189" s="85" t="s">
        <v>133</v>
      </c>
      <c r="L189" s="86">
        <v>6.7000000000000004E-2</v>
      </c>
      <c r="M189" s="86">
        <v>3.1100000000000384E-2</v>
      </c>
      <c r="N189" s="82">
        <v>2487299.8823760003</v>
      </c>
      <c r="O189" s="84">
        <v>155.31</v>
      </c>
      <c r="P189" s="82">
        <v>3863.0253568350008</v>
      </c>
      <c r="Q189" s="83">
        <f t="shared" si="2"/>
        <v>2.6824914731093724E-3</v>
      </c>
      <c r="R189" s="83">
        <f>P189/'סכום נכסי הקרן'!$C$42</f>
        <v>6.2293050756510561E-5</v>
      </c>
    </row>
    <row r="190" spans="2:18">
      <c r="B190" s="75" t="s">
        <v>3710</v>
      </c>
      <c r="C190" s="85" t="s">
        <v>3244</v>
      </c>
      <c r="D190" s="72" t="s">
        <v>3380</v>
      </c>
      <c r="E190" s="72"/>
      <c r="F190" s="72" t="s">
        <v>3381</v>
      </c>
      <c r="G190" s="94">
        <v>41816</v>
      </c>
      <c r="H190" s="72" t="s">
        <v>131</v>
      </c>
      <c r="I190" s="82">
        <v>5.8300000000032561</v>
      </c>
      <c r="J190" s="85" t="s">
        <v>517</v>
      </c>
      <c r="K190" s="85" t="s">
        <v>133</v>
      </c>
      <c r="L190" s="86">
        <v>4.4999999999999998E-2</v>
      </c>
      <c r="M190" s="86">
        <v>8.1100000000055877E-2</v>
      </c>
      <c r="N190" s="82">
        <v>778964.97816000017</v>
      </c>
      <c r="O190" s="84">
        <v>90.27</v>
      </c>
      <c r="P190" s="82">
        <v>703.17169543700015</v>
      </c>
      <c r="Q190" s="83">
        <f t="shared" si="2"/>
        <v>4.882836385746716E-4</v>
      </c>
      <c r="R190" s="83">
        <f>P190/'סכום נכסי הקרן'!$C$42</f>
        <v>1.1338965206867411E-5</v>
      </c>
    </row>
    <row r="191" spans="2:18">
      <c r="B191" s="75" t="s">
        <v>3710</v>
      </c>
      <c r="C191" s="85" t="s">
        <v>3244</v>
      </c>
      <c r="D191" s="72" t="s">
        <v>3382</v>
      </c>
      <c r="E191" s="72"/>
      <c r="F191" s="72" t="s">
        <v>3381</v>
      </c>
      <c r="G191" s="94">
        <v>42625</v>
      </c>
      <c r="H191" s="72" t="s">
        <v>131</v>
      </c>
      <c r="I191" s="82">
        <v>5.8299999999983738</v>
      </c>
      <c r="J191" s="85" t="s">
        <v>517</v>
      </c>
      <c r="K191" s="85" t="s">
        <v>133</v>
      </c>
      <c r="L191" s="86">
        <v>4.4999999999999998E-2</v>
      </c>
      <c r="M191" s="86">
        <v>8.1099999999977648E-2</v>
      </c>
      <c r="N191" s="82">
        <v>216909.481913</v>
      </c>
      <c r="O191" s="84">
        <v>90.73</v>
      </c>
      <c r="P191" s="82">
        <v>196.80197580400002</v>
      </c>
      <c r="Q191" s="83">
        <f t="shared" si="2"/>
        <v>1.3665963156344246E-4</v>
      </c>
      <c r="R191" s="83">
        <f>P191/'סכום נכסי הקרן'!$C$42</f>
        <v>3.1735218734842401E-6</v>
      </c>
    </row>
    <row r="192" spans="2:18">
      <c r="B192" s="75" t="s">
        <v>3710</v>
      </c>
      <c r="C192" s="85" t="s">
        <v>3244</v>
      </c>
      <c r="D192" s="72" t="s">
        <v>3383</v>
      </c>
      <c r="E192" s="72"/>
      <c r="F192" s="72" t="s">
        <v>3381</v>
      </c>
      <c r="G192" s="94">
        <v>42716</v>
      </c>
      <c r="H192" s="72" t="s">
        <v>131</v>
      </c>
      <c r="I192" s="82">
        <v>5.8300000000143442</v>
      </c>
      <c r="J192" s="85" t="s">
        <v>517</v>
      </c>
      <c r="K192" s="85" t="s">
        <v>133</v>
      </c>
      <c r="L192" s="86">
        <v>4.4999999999999998E-2</v>
      </c>
      <c r="M192" s="86">
        <v>8.1100000000226546E-2</v>
      </c>
      <c r="N192" s="82">
        <v>164104.76711700004</v>
      </c>
      <c r="O192" s="84">
        <v>90.91</v>
      </c>
      <c r="P192" s="82">
        <v>149.18765634200003</v>
      </c>
      <c r="Q192" s="83">
        <f t="shared" si="2"/>
        <v>1.0359616597455322E-4</v>
      </c>
      <c r="R192" s="83">
        <f>P192/'סכום נכסי הקרן'!$C$42</f>
        <v>2.4057191942356709E-6</v>
      </c>
    </row>
    <row r="193" spans="2:18">
      <c r="B193" s="75" t="s">
        <v>3710</v>
      </c>
      <c r="C193" s="85" t="s">
        <v>3244</v>
      </c>
      <c r="D193" s="72" t="s">
        <v>3384</v>
      </c>
      <c r="E193" s="72"/>
      <c r="F193" s="72" t="s">
        <v>3381</v>
      </c>
      <c r="G193" s="94">
        <v>42803</v>
      </c>
      <c r="H193" s="72" t="s">
        <v>131</v>
      </c>
      <c r="I193" s="82">
        <v>5.8299999999985346</v>
      </c>
      <c r="J193" s="85" t="s">
        <v>517</v>
      </c>
      <c r="K193" s="85" t="s">
        <v>133</v>
      </c>
      <c r="L193" s="86">
        <v>4.4999999999999998E-2</v>
      </c>
      <c r="M193" s="86">
        <v>8.1099999999989916E-2</v>
      </c>
      <c r="N193" s="82">
        <v>1051706.5147110003</v>
      </c>
      <c r="O193" s="84">
        <v>91.46</v>
      </c>
      <c r="P193" s="82">
        <v>961.89085112700013</v>
      </c>
      <c r="Q193" s="83">
        <f t="shared" si="2"/>
        <v>6.6793866668380341E-4</v>
      </c>
      <c r="R193" s="83">
        <f>P193/'סכום נכסי הקרן'!$C$42</f>
        <v>1.551092992580547E-5</v>
      </c>
    </row>
    <row r="194" spans="2:18">
      <c r="B194" s="75" t="s">
        <v>3710</v>
      </c>
      <c r="C194" s="85" t="s">
        <v>3244</v>
      </c>
      <c r="D194" s="72" t="s">
        <v>3385</v>
      </c>
      <c r="E194" s="72"/>
      <c r="F194" s="72" t="s">
        <v>3381</v>
      </c>
      <c r="G194" s="94">
        <v>42898</v>
      </c>
      <c r="H194" s="72" t="s">
        <v>131</v>
      </c>
      <c r="I194" s="82">
        <v>5.8300000000073338</v>
      </c>
      <c r="J194" s="85" t="s">
        <v>517</v>
      </c>
      <c r="K194" s="85" t="s">
        <v>133</v>
      </c>
      <c r="L194" s="86">
        <v>4.4999999999999998E-2</v>
      </c>
      <c r="M194" s="86">
        <v>8.110000000013555E-2</v>
      </c>
      <c r="N194" s="82">
        <v>197799.04499200004</v>
      </c>
      <c r="O194" s="84">
        <v>91</v>
      </c>
      <c r="P194" s="82">
        <v>179.99713669600004</v>
      </c>
      <c r="Q194" s="83">
        <f t="shared" si="2"/>
        <v>1.2499032229152036E-4</v>
      </c>
      <c r="R194" s="83">
        <f>P194/'סכום נכסי הקרן'!$C$42</f>
        <v>2.902536156639941E-6</v>
      </c>
    </row>
    <row r="195" spans="2:18">
      <c r="B195" s="75" t="s">
        <v>3710</v>
      </c>
      <c r="C195" s="85" t="s">
        <v>3244</v>
      </c>
      <c r="D195" s="72" t="s">
        <v>3386</v>
      </c>
      <c r="E195" s="72"/>
      <c r="F195" s="72" t="s">
        <v>3381</v>
      </c>
      <c r="G195" s="94">
        <v>42989</v>
      </c>
      <c r="H195" s="72" t="s">
        <v>131</v>
      </c>
      <c r="I195" s="82">
        <v>5.8299999999899441</v>
      </c>
      <c r="J195" s="85" t="s">
        <v>517</v>
      </c>
      <c r="K195" s="85" t="s">
        <v>133</v>
      </c>
      <c r="L195" s="86">
        <v>4.4999999999999998E-2</v>
      </c>
      <c r="M195" s="86">
        <v>8.1099999999827435E-2</v>
      </c>
      <c r="N195" s="82">
        <v>249251.69619500003</v>
      </c>
      <c r="O195" s="84">
        <v>91.37</v>
      </c>
      <c r="P195" s="82">
        <v>227.74128236300004</v>
      </c>
      <c r="Q195" s="83">
        <f t="shared" si="2"/>
        <v>1.5814393942116572E-4</v>
      </c>
      <c r="R195" s="83">
        <f>P195/'סכום נכסי הקרן'!$C$42</f>
        <v>3.6724323428242808E-6</v>
      </c>
    </row>
    <row r="196" spans="2:18">
      <c r="B196" s="75" t="s">
        <v>3710</v>
      </c>
      <c r="C196" s="85" t="s">
        <v>3244</v>
      </c>
      <c r="D196" s="72" t="s">
        <v>3387</v>
      </c>
      <c r="E196" s="72"/>
      <c r="F196" s="72" t="s">
        <v>3381</v>
      </c>
      <c r="G196" s="94">
        <v>43080</v>
      </c>
      <c r="H196" s="72" t="s">
        <v>131</v>
      </c>
      <c r="I196" s="82">
        <v>5.8299999999852998</v>
      </c>
      <c r="J196" s="85" t="s">
        <v>517</v>
      </c>
      <c r="K196" s="85" t="s">
        <v>133</v>
      </c>
      <c r="L196" s="86">
        <v>4.4999999999999998E-2</v>
      </c>
      <c r="M196" s="86">
        <v>8.1099999999784483E-2</v>
      </c>
      <c r="N196" s="82">
        <v>77226.790124000006</v>
      </c>
      <c r="O196" s="84">
        <v>90.73</v>
      </c>
      <c r="P196" s="82">
        <v>70.06787244100002</v>
      </c>
      <c r="Q196" s="83">
        <f t="shared" si="2"/>
        <v>4.8655251519211241E-5</v>
      </c>
      <c r="R196" s="83">
        <f>P196/'סכום נכסי הקרן'!$C$42</f>
        <v>1.1298764908817425E-6</v>
      </c>
    </row>
    <row r="197" spans="2:18">
      <c r="B197" s="75" t="s">
        <v>3710</v>
      </c>
      <c r="C197" s="85" t="s">
        <v>3244</v>
      </c>
      <c r="D197" s="72" t="s">
        <v>3388</v>
      </c>
      <c r="E197" s="72"/>
      <c r="F197" s="72" t="s">
        <v>3381</v>
      </c>
      <c r="G197" s="94">
        <v>43171</v>
      </c>
      <c r="H197" s="72" t="s">
        <v>131</v>
      </c>
      <c r="I197" s="82">
        <v>5.7199999999893789</v>
      </c>
      <c r="J197" s="85" t="s">
        <v>517</v>
      </c>
      <c r="K197" s="85" t="s">
        <v>133</v>
      </c>
      <c r="L197" s="86">
        <v>4.4999999999999998E-2</v>
      </c>
      <c r="M197" s="86">
        <v>8.1799999999878623E-2</v>
      </c>
      <c r="N197" s="82">
        <v>57702.723646000006</v>
      </c>
      <c r="O197" s="84">
        <v>91.37</v>
      </c>
      <c r="P197" s="82">
        <v>52.722980248000006</v>
      </c>
      <c r="Q197" s="83">
        <f t="shared" si="2"/>
        <v>3.661092845324925E-5</v>
      </c>
      <c r="R197" s="83">
        <f>P197/'סכום נכסי הקרן'!$C$42</f>
        <v>8.5018217103135827E-7</v>
      </c>
    </row>
    <row r="198" spans="2:18">
      <c r="B198" s="75" t="s">
        <v>3710</v>
      </c>
      <c r="C198" s="85" t="s">
        <v>3244</v>
      </c>
      <c r="D198" s="72" t="s">
        <v>3389</v>
      </c>
      <c r="E198" s="72"/>
      <c r="F198" s="72" t="s">
        <v>3381</v>
      </c>
      <c r="G198" s="94">
        <v>43341</v>
      </c>
      <c r="H198" s="72" t="s">
        <v>131</v>
      </c>
      <c r="I198" s="82">
        <v>5.8700000000241941</v>
      </c>
      <c r="J198" s="85" t="s">
        <v>517</v>
      </c>
      <c r="K198" s="85" t="s">
        <v>133</v>
      </c>
      <c r="L198" s="86">
        <v>4.4999999999999998E-2</v>
      </c>
      <c r="M198" s="86">
        <v>7.8500000000302411E-2</v>
      </c>
      <c r="N198" s="82">
        <v>144762.15942900002</v>
      </c>
      <c r="O198" s="84">
        <v>91.37</v>
      </c>
      <c r="P198" s="82">
        <v>132.26918464000002</v>
      </c>
      <c r="Q198" s="83">
        <f t="shared" si="2"/>
        <v>9.1847950033294089E-5</v>
      </c>
      <c r="R198" s="83">
        <f>P198/'סכום נכסי הקרן'!$C$42</f>
        <v>2.1329010998396394E-6</v>
      </c>
    </row>
    <row r="199" spans="2:18">
      <c r="B199" s="75" t="s">
        <v>3710</v>
      </c>
      <c r="C199" s="85" t="s">
        <v>3244</v>
      </c>
      <c r="D199" s="72" t="s">
        <v>3390</v>
      </c>
      <c r="E199" s="72"/>
      <c r="F199" s="72" t="s">
        <v>3381</v>
      </c>
      <c r="G199" s="94">
        <v>43990</v>
      </c>
      <c r="H199" s="72" t="s">
        <v>131</v>
      </c>
      <c r="I199" s="82">
        <v>5.830000000002677</v>
      </c>
      <c r="J199" s="85" t="s">
        <v>517</v>
      </c>
      <c r="K199" s="85" t="s">
        <v>133</v>
      </c>
      <c r="L199" s="86">
        <v>4.4999999999999998E-2</v>
      </c>
      <c r="M199" s="86">
        <v>8.1100000000008915E-2</v>
      </c>
      <c r="N199" s="82">
        <v>149305.87693600002</v>
      </c>
      <c r="O199" s="84">
        <v>90.01</v>
      </c>
      <c r="P199" s="82">
        <v>134.39022880800005</v>
      </c>
      <c r="Q199" s="83">
        <f t="shared" si="2"/>
        <v>9.3320806763235408E-5</v>
      </c>
      <c r="R199" s="83">
        <f>P199/'סכום נכסי הקרן'!$C$42</f>
        <v>2.1671039071756694E-6</v>
      </c>
    </row>
    <row r="200" spans="2:18">
      <c r="B200" s="75" t="s">
        <v>3710</v>
      </c>
      <c r="C200" s="85" t="s">
        <v>3244</v>
      </c>
      <c r="D200" s="72" t="s">
        <v>3391</v>
      </c>
      <c r="E200" s="72"/>
      <c r="F200" s="72" t="s">
        <v>3381</v>
      </c>
      <c r="G200" s="94">
        <v>41893</v>
      </c>
      <c r="H200" s="72" t="s">
        <v>131</v>
      </c>
      <c r="I200" s="82">
        <v>5.8300000000150618</v>
      </c>
      <c r="J200" s="85" t="s">
        <v>517</v>
      </c>
      <c r="K200" s="85" t="s">
        <v>133</v>
      </c>
      <c r="L200" s="86">
        <v>4.4999999999999998E-2</v>
      </c>
      <c r="M200" s="86">
        <v>8.1100000000232125E-2</v>
      </c>
      <c r="N200" s="82">
        <v>152825.077769</v>
      </c>
      <c r="O200" s="84">
        <v>89.92</v>
      </c>
      <c r="P200" s="82">
        <v>137.42031177100003</v>
      </c>
      <c r="Q200" s="83">
        <f t="shared" si="2"/>
        <v>9.5424901600894176E-5</v>
      </c>
      <c r="R200" s="83">
        <f>P200/'סכום נכסי הקרן'!$C$42</f>
        <v>2.215965380858887E-6</v>
      </c>
    </row>
    <row r="201" spans="2:18">
      <c r="B201" s="75" t="s">
        <v>3710</v>
      </c>
      <c r="C201" s="85" t="s">
        <v>3244</v>
      </c>
      <c r="D201" s="72" t="s">
        <v>3392</v>
      </c>
      <c r="E201" s="72"/>
      <c r="F201" s="72" t="s">
        <v>3381</v>
      </c>
      <c r="G201" s="94">
        <v>42151</v>
      </c>
      <c r="H201" s="72" t="s">
        <v>131</v>
      </c>
      <c r="I201" s="82">
        <v>5.8300000000044845</v>
      </c>
      <c r="J201" s="85" t="s">
        <v>517</v>
      </c>
      <c r="K201" s="85" t="s">
        <v>133</v>
      </c>
      <c r="L201" s="86">
        <v>4.4999999999999998E-2</v>
      </c>
      <c r="M201" s="86">
        <v>8.1100000000054281E-2</v>
      </c>
      <c r="N201" s="82">
        <v>559671.47181400016</v>
      </c>
      <c r="O201" s="84">
        <v>90.82</v>
      </c>
      <c r="P201" s="82">
        <v>508.29365628400012</v>
      </c>
      <c r="Q201" s="83">
        <f t="shared" si="2"/>
        <v>3.5295999194127334E-4</v>
      </c>
      <c r="R201" s="83">
        <f>P201/'סכום נכסי הקרן'!$C$42</f>
        <v>8.1964676918541819E-6</v>
      </c>
    </row>
    <row r="202" spans="2:18">
      <c r="B202" s="75" t="s">
        <v>3710</v>
      </c>
      <c r="C202" s="85" t="s">
        <v>3244</v>
      </c>
      <c r="D202" s="72" t="s">
        <v>3393</v>
      </c>
      <c r="E202" s="72"/>
      <c r="F202" s="72" t="s">
        <v>3381</v>
      </c>
      <c r="G202" s="94">
        <v>42166</v>
      </c>
      <c r="H202" s="72" t="s">
        <v>131</v>
      </c>
      <c r="I202" s="82">
        <v>5.8300000000066063</v>
      </c>
      <c r="J202" s="85" t="s">
        <v>517</v>
      </c>
      <c r="K202" s="85" t="s">
        <v>133</v>
      </c>
      <c r="L202" s="86">
        <v>4.4999999999999998E-2</v>
      </c>
      <c r="M202" s="86">
        <v>8.1100000000077777E-2</v>
      </c>
      <c r="N202" s="82">
        <v>526589.337543</v>
      </c>
      <c r="O202" s="84">
        <v>90.82</v>
      </c>
      <c r="P202" s="82">
        <v>478.24846074800007</v>
      </c>
      <c r="Q202" s="83">
        <f t="shared" si="2"/>
        <v>3.3209655632063408E-4</v>
      </c>
      <c r="R202" s="83">
        <f>P202/'סכום נכסי הקרן'!$C$42</f>
        <v>7.7119751717101362E-6</v>
      </c>
    </row>
    <row r="203" spans="2:18">
      <c r="B203" s="75" t="s">
        <v>3710</v>
      </c>
      <c r="C203" s="85" t="s">
        <v>3244</v>
      </c>
      <c r="D203" s="72" t="s">
        <v>3394</v>
      </c>
      <c r="E203" s="72"/>
      <c r="F203" s="72" t="s">
        <v>3381</v>
      </c>
      <c r="G203" s="94">
        <v>42257</v>
      </c>
      <c r="H203" s="72" t="s">
        <v>131</v>
      </c>
      <c r="I203" s="82">
        <v>5.8299999999909256</v>
      </c>
      <c r="J203" s="85" t="s">
        <v>517</v>
      </c>
      <c r="K203" s="85" t="s">
        <v>133</v>
      </c>
      <c r="L203" s="86">
        <v>4.4999999999999998E-2</v>
      </c>
      <c r="M203" s="86">
        <v>8.1099999999844255E-2</v>
      </c>
      <c r="N203" s="82">
        <v>279831.92457000003</v>
      </c>
      <c r="O203" s="84">
        <v>90.18</v>
      </c>
      <c r="P203" s="82">
        <v>252.35242736300003</v>
      </c>
      <c r="Q203" s="83">
        <f t="shared" ref="Q203:Q255" si="3">IFERROR(P203/$P$10,0)</f>
        <v>1.7523396097361243E-4</v>
      </c>
      <c r="R203" s="83">
        <f>P203/'סכום נכסי הקרן'!$C$42</f>
        <v>4.0692983126394311E-6</v>
      </c>
    </row>
    <row r="204" spans="2:18">
      <c r="B204" s="75" t="s">
        <v>3710</v>
      </c>
      <c r="C204" s="85" t="s">
        <v>3244</v>
      </c>
      <c r="D204" s="72" t="s">
        <v>3395</v>
      </c>
      <c r="E204" s="72"/>
      <c r="F204" s="72" t="s">
        <v>3381</v>
      </c>
      <c r="G204" s="94">
        <v>42348</v>
      </c>
      <c r="H204" s="72" t="s">
        <v>131</v>
      </c>
      <c r="I204" s="82">
        <v>5.8299999999947856</v>
      </c>
      <c r="J204" s="85" t="s">
        <v>517</v>
      </c>
      <c r="K204" s="85" t="s">
        <v>133</v>
      </c>
      <c r="L204" s="86">
        <v>4.4999999999999998E-2</v>
      </c>
      <c r="M204" s="86">
        <v>8.1099999999933295E-2</v>
      </c>
      <c r="N204" s="82">
        <v>484581.44777800003</v>
      </c>
      <c r="O204" s="84">
        <v>90.64</v>
      </c>
      <c r="P204" s="82">
        <v>439.22462146300006</v>
      </c>
      <c r="Q204" s="83">
        <f t="shared" si="3"/>
        <v>3.0499833498879978E-4</v>
      </c>
      <c r="R204" s="83">
        <f>P204/'סכום נכסי הקרן'!$C$42</f>
        <v>7.0826979144451012E-6</v>
      </c>
    </row>
    <row r="205" spans="2:18">
      <c r="B205" s="75" t="s">
        <v>3710</v>
      </c>
      <c r="C205" s="85" t="s">
        <v>3244</v>
      </c>
      <c r="D205" s="72" t="s">
        <v>3396</v>
      </c>
      <c r="E205" s="72"/>
      <c r="F205" s="72" t="s">
        <v>3381</v>
      </c>
      <c r="G205" s="94">
        <v>42439</v>
      </c>
      <c r="H205" s="72" t="s">
        <v>131</v>
      </c>
      <c r="I205" s="82">
        <v>5.8299999999958434</v>
      </c>
      <c r="J205" s="85" t="s">
        <v>517</v>
      </c>
      <c r="K205" s="85" t="s">
        <v>133</v>
      </c>
      <c r="L205" s="86">
        <v>4.4999999999999998E-2</v>
      </c>
      <c r="M205" s="86">
        <v>8.1099999999938707E-2</v>
      </c>
      <c r="N205" s="82">
        <v>575530.27901400009</v>
      </c>
      <c r="O205" s="84">
        <v>91.55</v>
      </c>
      <c r="P205" s="82">
        <v>526.89798229300004</v>
      </c>
      <c r="Q205" s="83">
        <f t="shared" si="3"/>
        <v>3.6587886802211207E-4</v>
      </c>
      <c r="R205" s="83">
        <f>P205/'סכום נכסי הקרן'!$C$42</f>
        <v>8.4964709580296883E-6</v>
      </c>
    </row>
    <row r="206" spans="2:18">
      <c r="B206" s="75" t="s">
        <v>3710</v>
      </c>
      <c r="C206" s="85" t="s">
        <v>3244</v>
      </c>
      <c r="D206" s="72" t="s">
        <v>3397</v>
      </c>
      <c r="E206" s="72"/>
      <c r="F206" s="72" t="s">
        <v>3381</v>
      </c>
      <c r="G206" s="94">
        <v>42549</v>
      </c>
      <c r="H206" s="72" t="s">
        <v>131</v>
      </c>
      <c r="I206" s="82">
        <v>5.8499999999947621</v>
      </c>
      <c r="J206" s="85" t="s">
        <v>517</v>
      </c>
      <c r="K206" s="85" t="s">
        <v>133</v>
      </c>
      <c r="L206" s="86">
        <v>4.4999999999999998E-2</v>
      </c>
      <c r="M206" s="86">
        <v>7.9899999999932053E-2</v>
      </c>
      <c r="N206" s="82">
        <v>404821.28107900004</v>
      </c>
      <c r="O206" s="84">
        <v>91.95</v>
      </c>
      <c r="P206" s="82">
        <v>372.23318814699996</v>
      </c>
      <c r="Q206" s="83">
        <f t="shared" si="3"/>
        <v>2.584793681061237E-4</v>
      </c>
      <c r="R206" s="83">
        <f>P206/'סכום נכסי הקרן'!$C$42</f>
        <v>6.0024304115612904E-6</v>
      </c>
    </row>
    <row r="207" spans="2:18">
      <c r="B207" s="75" t="s">
        <v>3710</v>
      </c>
      <c r="C207" s="85" t="s">
        <v>3244</v>
      </c>
      <c r="D207" s="72" t="s">
        <v>3398</v>
      </c>
      <c r="E207" s="72"/>
      <c r="F207" s="72" t="s">
        <v>3381</v>
      </c>
      <c r="G207" s="94">
        <v>42604</v>
      </c>
      <c r="H207" s="72" t="s">
        <v>131</v>
      </c>
      <c r="I207" s="82">
        <v>5.8299999999994583</v>
      </c>
      <c r="J207" s="85" t="s">
        <v>517</v>
      </c>
      <c r="K207" s="85" t="s">
        <v>133</v>
      </c>
      <c r="L207" s="86">
        <v>4.4999999999999998E-2</v>
      </c>
      <c r="M207" s="86">
        <v>8.1100000000012079E-2</v>
      </c>
      <c r="N207" s="82">
        <v>529374.28680100013</v>
      </c>
      <c r="O207" s="84">
        <v>90.73</v>
      </c>
      <c r="P207" s="82">
        <v>480.30129852200008</v>
      </c>
      <c r="Q207" s="83">
        <f t="shared" si="3"/>
        <v>3.3352205041289749E-4</v>
      </c>
      <c r="R207" s="83">
        <f>P207/'סכום נכסי הקרן'!$C$42</f>
        <v>7.7450781197465534E-6</v>
      </c>
    </row>
    <row r="208" spans="2:18">
      <c r="B208" s="75" t="s">
        <v>3711</v>
      </c>
      <c r="C208" s="85" t="s">
        <v>3244</v>
      </c>
      <c r="D208" s="72" t="s">
        <v>3399</v>
      </c>
      <c r="E208" s="72"/>
      <c r="F208" s="72" t="s">
        <v>507</v>
      </c>
      <c r="G208" s="94">
        <v>44871</v>
      </c>
      <c r="H208" s="72"/>
      <c r="I208" s="82">
        <v>5.1899999999999897</v>
      </c>
      <c r="J208" s="85" t="s">
        <v>312</v>
      </c>
      <c r="K208" s="85" t="s">
        <v>133</v>
      </c>
      <c r="L208" s="86">
        <v>0.05</v>
      </c>
      <c r="M208" s="86">
        <v>6.3699999999997758E-2</v>
      </c>
      <c r="N208" s="82">
        <v>3183536.0538010006</v>
      </c>
      <c r="O208" s="84">
        <v>96.87</v>
      </c>
      <c r="P208" s="82">
        <v>3083.8910984370004</v>
      </c>
      <c r="Q208" s="83">
        <f t="shared" si="3"/>
        <v>2.1414592997476118E-3</v>
      </c>
      <c r="R208" s="83">
        <f>P208/'סכום נכסי הקרן'!$C$42</f>
        <v>4.9729154478002165E-5</v>
      </c>
    </row>
    <row r="209" spans="2:18">
      <c r="B209" s="75" t="s">
        <v>3711</v>
      </c>
      <c r="C209" s="85" t="s">
        <v>3244</v>
      </c>
      <c r="D209" s="72" t="s">
        <v>3400</v>
      </c>
      <c r="E209" s="72"/>
      <c r="F209" s="72" t="s">
        <v>507</v>
      </c>
      <c r="G209" s="94">
        <v>44969</v>
      </c>
      <c r="H209" s="72"/>
      <c r="I209" s="82">
        <v>5.1899999999993387</v>
      </c>
      <c r="J209" s="85" t="s">
        <v>312</v>
      </c>
      <c r="K209" s="85" t="s">
        <v>133</v>
      </c>
      <c r="L209" s="86">
        <v>0.05</v>
      </c>
      <c r="M209" s="86">
        <v>6.0199999999990421E-2</v>
      </c>
      <c r="N209" s="82">
        <v>2248751.6612950005</v>
      </c>
      <c r="O209" s="84">
        <v>97.64</v>
      </c>
      <c r="P209" s="82">
        <v>2195.6811153550002</v>
      </c>
      <c r="Q209" s="83">
        <f t="shared" si="3"/>
        <v>1.5246847549643552E-3</v>
      </c>
      <c r="R209" s="83">
        <f>P209/'סכום נכסי הקרן'!$C$42</f>
        <v>3.5406362249711421E-5</v>
      </c>
    </row>
    <row r="210" spans="2:18">
      <c r="B210" s="75" t="s">
        <v>3711</v>
      </c>
      <c r="C210" s="85" t="s">
        <v>3244</v>
      </c>
      <c r="D210" s="72" t="s">
        <v>3401</v>
      </c>
      <c r="E210" s="72"/>
      <c r="F210" s="72" t="s">
        <v>507</v>
      </c>
      <c r="G210" s="94">
        <v>45018</v>
      </c>
      <c r="H210" s="72"/>
      <c r="I210" s="82">
        <v>5.1900000000016391</v>
      </c>
      <c r="J210" s="85" t="s">
        <v>312</v>
      </c>
      <c r="K210" s="85" t="s">
        <v>133</v>
      </c>
      <c r="L210" s="86">
        <v>0.05</v>
      </c>
      <c r="M210" s="86">
        <v>4.1800000000018767E-2</v>
      </c>
      <c r="N210" s="82">
        <v>1075352.9988890002</v>
      </c>
      <c r="O210" s="84">
        <v>106.08</v>
      </c>
      <c r="P210" s="82">
        <v>1140.7344106270002</v>
      </c>
      <c r="Q210" s="83">
        <f t="shared" si="3"/>
        <v>7.9212794298002165E-4</v>
      </c>
      <c r="R210" s="83">
        <f>P210/'סכום נכסי הקרן'!$C$42</f>
        <v>1.839486412253468E-5</v>
      </c>
    </row>
    <row r="211" spans="2:18">
      <c r="B211" s="75" t="s">
        <v>3712</v>
      </c>
      <c r="C211" s="85" t="s">
        <v>3244</v>
      </c>
      <c r="D211" s="72" t="s">
        <v>3402</v>
      </c>
      <c r="E211" s="72"/>
      <c r="F211" s="72" t="s">
        <v>507</v>
      </c>
      <c r="G211" s="94">
        <v>41534</v>
      </c>
      <c r="H211" s="72"/>
      <c r="I211" s="82">
        <v>5.5399999999998402</v>
      </c>
      <c r="J211" s="85" t="s">
        <v>455</v>
      </c>
      <c r="K211" s="85" t="s">
        <v>133</v>
      </c>
      <c r="L211" s="86">
        <v>3.9842000000000002E-2</v>
      </c>
      <c r="M211" s="86">
        <v>3.1999999999998724E-2</v>
      </c>
      <c r="N211" s="82">
        <v>12204966.971671002</v>
      </c>
      <c r="O211" s="84">
        <v>116.26</v>
      </c>
      <c r="P211" s="82">
        <v>14189.495047319002</v>
      </c>
      <c r="Q211" s="83">
        <f t="shared" si="3"/>
        <v>9.8532098436305091E-3</v>
      </c>
      <c r="R211" s="83">
        <f>P211/'סכום נכסי הקרן'!$C$42</f>
        <v>2.2881209765500683E-4</v>
      </c>
    </row>
    <row r="212" spans="2:18">
      <c r="B212" s="71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82"/>
      <c r="O212" s="84"/>
      <c r="P212" s="72"/>
      <c r="Q212" s="83"/>
      <c r="R212" s="72"/>
    </row>
    <row r="213" spans="2:18">
      <c r="B213" s="69" t="s">
        <v>38</v>
      </c>
      <c r="C213" s="70"/>
      <c r="D213" s="70"/>
      <c r="E213" s="70"/>
      <c r="F213" s="70"/>
      <c r="G213" s="70"/>
      <c r="H213" s="70"/>
      <c r="I213" s="79">
        <v>4.7150561975761551</v>
      </c>
      <c r="J213" s="70"/>
      <c r="K213" s="70"/>
      <c r="L213" s="70"/>
      <c r="M213" s="91">
        <v>6.8902458417626433E-2</v>
      </c>
      <c r="N213" s="79"/>
      <c r="O213" s="81"/>
      <c r="P213" s="79">
        <v>502450.75606822607</v>
      </c>
      <c r="Q213" s="80">
        <f t="shared" si="3"/>
        <v>0.34890267195001023</v>
      </c>
      <c r="R213" s="80">
        <f>P213/'סכום נכסי הקרן'!$C$42</f>
        <v>8.102248253438523E-3</v>
      </c>
    </row>
    <row r="214" spans="2:18">
      <c r="B214" s="89" t="s">
        <v>36</v>
      </c>
      <c r="C214" s="70"/>
      <c r="D214" s="70"/>
      <c r="E214" s="70"/>
      <c r="F214" s="70"/>
      <c r="G214" s="70"/>
      <c r="H214" s="70"/>
      <c r="I214" s="79">
        <v>4.7150561975761551</v>
      </c>
      <c r="J214" s="70"/>
      <c r="K214" s="70"/>
      <c r="L214" s="70"/>
      <c r="M214" s="91">
        <v>6.8902458417626433E-2</v>
      </c>
      <c r="N214" s="79"/>
      <c r="O214" s="81"/>
      <c r="P214" s="79">
        <v>502450.75606822607</v>
      </c>
      <c r="Q214" s="80">
        <f t="shared" si="3"/>
        <v>0.34890267195001023</v>
      </c>
      <c r="R214" s="80">
        <f>P214/'סכום נכסי הקרן'!$C$42</f>
        <v>8.102248253438523E-3</v>
      </c>
    </row>
    <row r="215" spans="2:18">
      <c r="B215" s="75" t="s">
        <v>3713</v>
      </c>
      <c r="C215" s="85" t="s">
        <v>3244</v>
      </c>
      <c r="D215" s="72">
        <v>8763</v>
      </c>
      <c r="E215" s="72"/>
      <c r="F215" s="72" t="s">
        <v>3276</v>
      </c>
      <c r="G215" s="94">
        <v>44529</v>
      </c>
      <c r="H215" s="72" t="s">
        <v>3239</v>
      </c>
      <c r="I215" s="82">
        <v>2.7799999999973921</v>
      </c>
      <c r="J215" s="85" t="s">
        <v>793</v>
      </c>
      <c r="K215" s="85" t="s">
        <v>3230</v>
      </c>
      <c r="L215" s="86">
        <v>6.7299999999999999E-2</v>
      </c>
      <c r="M215" s="86">
        <v>7.9099999999950321E-2</v>
      </c>
      <c r="N215" s="82">
        <v>1753145.3037890003</v>
      </c>
      <c r="O215" s="84">
        <v>100.55</v>
      </c>
      <c r="P215" s="82">
        <v>605.87012591100006</v>
      </c>
      <c r="Q215" s="83">
        <f t="shared" si="3"/>
        <v>4.2071726081019801E-4</v>
      </c>
      <c r="R215" s="83">
        <f>P215/'סכום נכסי הקרן'!$C$42</f>
        <v>9.7699328942922615E-6</v>
      </c>
    </row>
    <row r="216" spans="2:18">
      <c r="B216" s="75" t="s">
        <v>3713</v>
      </c>
      <c r="C216" s="85" t="s">
        <v>3244</v>
      </c>
      <c r="D216" s="72">
        <v>9327</v>
      </c>
      <c r="E216" s="72"/>
      <c r="F216" s="72" t="s">
        <v>3276</v>
      </c>
      <c r="G216" s="94">
        <v>44880</v>
      </c>
      <c r="H216" s="72" t="s">
        <v>3239</v>
      </c>
      <c r="I216" s="82">
        <v>1.0699999999547269</v>
      </c>
      <c r="J216" s="85" t="s">
        <v>793</v>
      </c>
      <c r="K216" s="85" t="s">
        <v>138</v>
      </c>
      <c r="L216" s="86">
        <v>6.5689999999999998E-2</v>
      </c>
      <c r="M216" s="86">
        <v>7.0999999998490895E-2</v>
      </c>
      <c r="N216" s="82">
        <v>48056.604588000009</v>
      </c>
      <c r="O216" s="84">
        <v>101.12</v>
      </c>
      <c r="P216" s="82">
        <v>16.565980825</v>
      </c>
      <c r="Q216" s="83">
        <f t="shared" si="3"/>
        <v>1.1503445668077173E-5</v>
      </c>
      <c r="R216" s="83">
        <f>P216/'סכום נכסי הקרן'!$C$42</f>
        <v>2.6713401778148948E-7</v>
      </c>
    </row>
    <row r="217" spans="2:18">
      <c r="B217" s="75" t="s">
        <v>3713</v>
      </c>
      <c r="C217" s="85" t="s">
        <v>3244</v>
      </c>
      <c r="D217" s="72">
        <v>9474</v>
      </c>
      <c r="E217" s="72"/>
      <c r="F217" s="72" t="s">
        <v>3276</v>
      </c>
      <c r="G217" s="94">
        <v>44977</v>
      </c>
      <c r="H217" s="72" t="s">
        <v>3239</v>
      </c>
      <c r="I217" s="82">
        <v>1.0799999999507834</v>
      </c>
      <c r="J217" s="85" t="s">
        <v>793</v>
      </c>
      <c r="K217" s="85" t="s">
        <v>138</v>
      </c>
      <c r="L217" s="86">
        <v>6.6449999999999995E-2</v>
      </c>
      <c r="M217" s="86">
        <v>5.3299999996431813E-2</v>
      </c>
      <c r="N217" s="82">
        <v>18603.887300999999</v>
      </c>
      <c r="O217" s="84">
        <v>102.52</v>
      </c>
      <c r="P217" s="82">
        <v>6.5018854040000003</v>
      </c>
      <c r="Q217" s="83">
        <f t="shared" si="3"/>
        <v>4.5149204429903111E-6</v>
      </c>
      <c r="R217" s="83">
        <f>P217/'סכום נכסי הקרן'!$C$42</f>
        <v>1.0484587598364208E-7</v>
      </c>
    </row>
    <row r="218" spans="2:18">
      <c r="B218" s="75" t="s">
        <v>3713</v>
      </c>
      <c r="C218" s="85" t="s">
        <v>3244</v>
      </c>
      <c r="D218" s="72">
        <v>9571</v>
      </c>
      <c r="E218" s="72"/>
      <c r="F218" s="72" t="s">
        <v>3276</v>
      </c>
      <c r="G218" s="94">
        <v>45069</v>
      </c>
      <c r="H218" s="72" t="s">
        <v>3239</v>
      </c>
      <c r="I218" s="82">
        <v>1.0800000000458199</v>
      </c>
      <c r="J218" s="85" t="s">
        <v>793</v>
      </c>
      <c r="K218" s="85" t="s">
        <v>138</v>
      </c>
      <c r="L218" s="86">
        <v>6.6449999999999995E-2</v>
      </c>
      <c r="M218" s="86">
        <v>7.1100000000868663E-2</v>
      </c>
      <c r="N218" s="82">
        <v>30525.225257000002</v>
      </c>
      <c r="O218" s="84">
        <v>100.67</v>
      </c>
      <c r="P218" s="82">
        <v>10.475769319000003</v>
      </c>
      <c r="Q218" s="83">
        <f t="shared" si="3"/>
        <v>7.2743922901665156E-6</v>
      </c>
      <c r="R218" s="83">
        <f>P218/'סכום נכסי הקרן'!$C$42</f>
        <v>1.6892657169525176E-7</v>
      </c>
    </row>
    <row r="219" spans="2:18">
      <c r="B219" s="75" t="s">
        <v>3714</v>
      </c>
      <c r="C219" s="85" t="s">
        <v>3244</v>
      </c>
      <c r="D219" s="72">
        <v>9382</v>
      </c>
      <c r="E219" s="72"/>
      <c r="F219" s="72" t="s">
        <v>3276</v>
      </c>
      <c r="G219" s="94">
        <v>44341</v>
      </c>
      <c r="H219" s="72" t="s">
        <v>3239</v>
      </c>
      <c r="I219" s="82">
        <v>0.71999999999885644</v>
      </c>
      <c r="J219" s="85" t="s">
        <v>793</v>
      </c>
      <c r="K219" s="85" t="s">
        <v>132</v>
      </c>
      <c r="L219" s="86">
        <v>7.6565999999999995E-2</v>
      </c>
      <c r="M219" s="86">
        <v>8.9399999999954557E-2</v>
      </c>
      <c r="N219" s="82">
        <v>180182.289131</v>
      </c>
      <c r="O219" s="84">
        <v>99.69</v>
      </c>
      <c r="P219" s="82">
        <v>664.60778403300014</v>
      </c>
      <c r="Q219" s="83">
        <f t="shared" si="3"/>
        <v>4.6150479195697033E-4</v>
      </c>
      <c r="R219" s="83">
        <f>P219/'סכום נכסי הקרן'!$C$42</f>
        <v>1.0717104497046149E-5</v>
      </c>
    </row>
    <row r="220" spans="2:18">
      <c r="B220" s="75" t="s">
        <v>3714</v>
      </c>
      <c r="C220" s="85" t="s">
        <v>3244</v>
      </c>
      <c r="D220" s="72">
        <v>9410</v>
      </c>
      <c r="E220" s="72"/>
      <c r="F220" s="72" t="s">
        <v>3276</v>
      </c>
      <c r="G220" s="94">
        <v>44946</v>
      </c>
      <c r="H220" s="72" t="s">
        <v>3239</v>
      </c>
      <c r="I220" s="82">
        <v>0.72000000021579325</v>
      </c>
      <c r="J220" s="85" t="s">
        <v>793</v>
      </c>
      <c r="K220" s="85" t="s">
        <v>132</v>
      </c>
      <c r="L220" s="86">
        <v>7.6565999999999995E-2</v>
      </c>
      <c r="M220" s="86">
        <v>8.940000000431586E-2</v>
      </c>
      <c r="N220" s="82">
        <v>502.53812300000004</v>
      </c>
      <c r="O220" s="84">
        <v>99.69</v>
      </c>
      <c r="P220" s="82">
        <v>1.8536271800000002</v>
      </c>
      <c r="Q220" s="83">
        <f t="shared" si="3"/>
        <v>1.2871619120687414E-6</v>
      </c>
      <c r="R220" s="83">
        <f>P220/'סכום נכסי הקרן'!$C$42</f>
        <v>2.9890586092862518E-8</v>
      </c>
    </row>
    <row r="221" spans="2:18">
      <c r="B221" s="75" t="s">
        <v>3714</v>
      </c>
      <c r="C221" s="85" t="s">
        <v>3244</v>
      </c>
      <c r="D221" s="72">
        <v>9460</v>
      </c>
      <c r="E221" s="72"/>
      <c r="F221" s="72" t="s">
        <v>3276</v>
      </c>
      <c r="G221" s="94">
        <v>44978</v>
      </c>
      <c r="H221" s="72" t="s">
        <v>3239</v>
      </c>
      <c r="I221" s="82">
        <v>0.71999999988939012</v>
      </c>
      <c r="J221" s="85" t="s">
        <v>793</v>
      </c>
      <c r="K221" s="85" t="s">
        <v>132</v>
      </c>
      <c r="L221" s="86">
        <v>7.6565999999999995E-2</v>
      </c>
      <c r="M221" s="86">
        <v>8.9399999985936743E-2</v>
      </c>
      <c r="N221" s="82">
        <v>686.2949440000001</v>
      </c>
      <c r="O221" s="84">
        <v>99.69</v>
      </c>
      <c r="P221" s="82">
        <v>2.5314196240000006</v>
      </c>
      <c r="Q221" s="83">
        <f t="shared" si="3"/>
        <v>1.7578221546558111E-6</v>
      </c>
      <c r="R221" s="83">
        <f>P221/'סכום נכסי הקרן'!$C$42</f>
        <v>4.0820299262300246E-8</v>
      </c>
    </row>
    <row r="222" spans="2:18">
      <c r="B222" s="75" t="s">
        <v>3714</v>
      </c>
      <c r="C222" s="85" t="s">
        <v>3244</v>
      </c>
      <c r="D222" s="72">
        <v>9511</v>
      </c>
      <c r="E222" s="72"/>
      <c r="F222" s="72" t="s">
        <v>3276</v>
      </c>
      <c r="G222" s="94">
        <v>45005</v>
      </c>
      <c r="H222" s="72" t="s">
        <v>3239</v>
      </c>
      <c r="I222" s="82">
        <v>0.72000000009129161</v>
      </c>
      <c r="J222" s="85" t="s">
        <v>793</v>
      </c>
      <c r="K222" s="85" t="s">
        <v>132</v>
      </c>
      <c r="L222" s="86">
        <v>7.6501E-2</v>
      </c>
      <c r="M222" s="86">
        <v>8.9299999981209174E-2</v>
      </c>
      <c r="N222" s="82">
        <v>356.36710000000005</v>
      </c>
      <c r="O222" s="84">
        <v>99.69</v>
      </c>
      <c r="P222" s="82">
        <v>1.3144708790000001</v>
      </c>
      <c r="Q222" s="83">
        <f t="shared" si="3"/>
        <v>9.1277084638579766E-7</v>
      </c>
      <c r="R222" s="83">
        <f>P222/'סכום נכסי הקרן'!$C$42</f>
        <v>2.1196444138950407E-8</v>
      </c>
    </row>
    <row r="223" spans="2:18">
      <c r="B223" s="75" t="s">
        <v>3714</v>
      </c>
      <c r="C223" s="85" t="s">
        <v>3244</v>
      </c>
      <c r="D223" s="72">
        <v>9540</v>
      </c>
      <c r="E223" s="72"/>
      <c r="F223" s="72" t="s">
        <v>3276</v>
      </c>
      <c r="G223" s="94">
        <v>45036</v>
      </c>
      <c r="H223" s="72" t="s">
        <v>3239</v>
      </c>
      <c r="I223" s="82">
        <v>0.72000000000832842</v>
      </c>
      <c r="J223" s="85" t="s">
        <v>793</v>
      </c>
      <c r="K223" s="85" t="s">
        <v>132</v>
      </c>
      <c r="L223" s="86">
        <v>7.6565999999999995E-2</v>
      </c>
      <c r="M223" s="86">
        <v>8.9400000004330724E-2</v>
      </c>
      <c r="N223" s="82">
        <v>1302.1209610000003</v>
      </c>
      <c r="O223" s="84">
        <v>99.69</v>
      </c>
      <c r="P223" s="82">
        <v>4.8029123179999997</v>
      </c>
      <c r="Q223" s="83">
        <f t="shared" si="3"/>
        <v>3.3351506006377131E-6</v>
      </c>
      <c r="R223" s="83">
        <f>P223/'סכום נכסי הקרן'!$C$42</f>
        <v>7.7449157892499659E-8</v>
      </c>
    </row>
    <row r="224" spans="2:18">
      <c r="B224" s="75" t="s">
        <v>3714</v>
      </c>
      <c r="C224" s="85" t="s">
        <v>3244</v>
      </c>
      <c r="D224" s="72">
        <v>9562</v>
      </c>
      <c r="E224" s="72"/>
      <c r="F224" s="72" t="s">
        <v>3276</v>
      </c>
      <c r="G224" s="94">
        <v>45068</v>
      </c>
      <c r="H224" s="72" t="s">
        <v>3239</v>
      </c>
      <c r="I224" s="82">
        <v>0.72000000012328624</v>
      </c>
      <c r="J224" s="85" t="s">
        <v>793</v>
      </c>
      <c r="K224" s="85" t="s">
        <v>132</v>
      </c>
      <c r="L224" s="86">
        <v>7.6565999999999995E-2</v>
      </c>
      <c r="M224" s="86">
        <v>8.9400000010171107E-2</v>
      </c>
      <c r="N224" s="82">
        <v>703.69138799999996</v>
      </c>
      <c r="O224" s="84">
        <v>99.69</v>
      </c>
      <c r="P224" s="82">
        <v>2.5955867940000004</v>
      </c>
      <c r="Q224" s="83">
        <f t="shared" si="3"/>
        <v>1.8023799482188295E-6</v>
      </c>
      <c r="R224" s="83">
        <f>P224/'סכום נכסי הקרן'!$C$42</f>
        <v>4.185502422744687E-8</v>
      </c>
    </row>
    <row r="225" spans="2:18">
      <c r="B225" s="75" t="s">
        <v>3714</v>
      </c>
      <c r="C225" s="85" t="s">
        <v>3244</v>
      </c>
      <c r="D225" s="72">
        <v>9603</v>
      </c>
      <c r="E225" s="72"/>
      <c r="F225" s="72" t="s">
        <v>3276</v>
      </c>
      <c r="G225" s="94">
        <v>45097</v>
      </c>
      <c r="H225" s="72" t="s">
        <v>3239</v>
      </c>
      <c r="I225" s="82">
        <v>0.72000000035525158</v>
      </c>
      <c r="J225" s="85" t="s">
        <v>793</v>
      </c>
      <c r="K225" s="85" t="s">
        <v>132</v>
      </c>
      <c r="L225" s="86">
        <v>7.6565999999999995E-2</v>
      </c>
      <c r="M225" s="86">
        <v>8.9500000014555436E-2</v>
      </c>
      <c r="N225" s="82">
        <v>549.5240960000001</v>
      </c>
      <c r="O225" s="84">
        <v>99.68</v>
      </c>
      <c r="P225" s="82">
        <v>2.0267327990000004</v>
      </c>
      <c r="Q225" s="83">
        <f t="shared" si="3"/>
        <v>1.4073667525814292E-6</v>
      </c>
      <c r="R225" s="83">
        <f>P225/'סכום נכסי הקרן'!$C$42</f>
        <v>3.2681993374599595E-8</v>
      </c>
    </row>
    <row r="226" spans="2:18">
      <c r="B226" s="75" t="s">
        <v>3715</v>
      </c>
      <c r="C226" s="85" t="s">
        <v>3244</v>
      </c>
      <c r="D226" s="72">
        <v>7770</v>
      </c>
      <c r="E226" s="72"/>
      <c r="F226" s="72" t="s">
        <v>3276</v>
      </c>
      <c r="G226" s="94">
        <v>44004</v>
      </c>
      <c r="H226" s="72" t="s">
        <v>3239</v>
      </c>
      <c r="I226" s="82">
        <v>1.8299999999998078</v>
      </c>
      <c r="J226" s="85" t="s">
        <v>793</v>
      </c>
      <c r="K226" s="85" t="s">
        <v>136</v>
      </c>
      <c r="L226" s="86">
        <v>7.2027000000000008E-2</v>
      </c>
      <c r="M226" s="86">
        <v>7.9299999999989837E-2</v>
      </c>
      <c r="N226" s="82">
        <v>728297.91604899999</v>
      </c>
      <c r="O226" s="84">
        <v>101.92</v>
      </c>
      <c r="P226" s="82">
        <v>1819.8508600450002</v>
      </c>
      <c r="Q226" s="83">
        <f t="shared" si="3"/>
        <v>1.2637075772138095E-3</v>
      </c>
      <c r="R226" s="83">
        <f>P226/'סכום נכסי הקרן'!$C$42</f>
        <v>2.9345927484913647E-5</v>
      </c>
    </row>
    <row r="227" spans="2:18">
      <c r="B227" s="75" t="s">
        <v>3715</v>
      </c>
      <c r="C227" s="85" t="s">
        <v>3244</v>
      </c>
      <c r="D227" s="72">
        <v>8789</v>
      </c>
      <c r="E227" s="72"/>
      <c r="F227" s="72" t="s">
        <v>3276</v>
      </c>
      <c r="G227" s="94">
        <v>44004</v>
      </c>
      <c r="H227" s="72" t="s">
        <v>3239</v>
      </c>
      <c r="I227" s="82">
        <v>1.8299999999994743</v>
      </c>
      <c r="J227" s="85" t="s">
        <v>793</v>
      </c>
      <c r="K227" s="85" t="s">
        <v>136</v>
      </c>
      <c r="L227" s="86">
        <v>7.2027000000000008E-2</v>
      </c>
      <c r="M227" s="86">
        <v>8.0599999999903429E-2</v>
      </c>
      <c r="N227" s="82">
        <v>83890.592678000015</v>
      </c>
      <c r="O227" s="84">
        <v>101.69</v>
      </c>
      <c r="P227" s="82">
        <v>209.15046091700003</v>
      </c>
      <c r="Q227" s="83">
        <f t="shared" si="3"/>
        <v>1.452344409321751E-4</v>
      </c>
      <c r="R227" s="83">
        <f>P227/'סכום נכסי הקרן'!$C$42</f>
        <v>3.3726468439038895E-6</v>
      </c>
    </row>
    <row r="228" spans="2:18">
      <c r="B228" s="75" t="s">
        <v>3715</v>
      </c>
      <c r="C228" s="85" t="s">
        <v>3244</v>
      </c>
      <c r="D228" s="72">
        <v>8980</v>
      </c>
      <c r="E228" s="72"/>
      <c r="F228" s="72" t="s">
        <v>3276</v>
      </c>
      <c r="G228" s="94">
        <v>44627</v>
      </c>
      <c r="H228" s="72" t="s">
        <v>3239</v>
      </c>
      <c r="I228" s="82">
        <v>1.8199999999982135</v>
      </c>
      <c r="J228" s="85" t="s">
        <v>793</v>
      </c>
      <c r="K228" s="85" t="s">
        <v>136</v>
      </c>
      <c r="L228" s="86">
        <v>7.2027000000000008E-2</v>
      </c>
      <c r="M228" s="86">
        <v>8.1200000000043251E-2</v>
      </c>
      <c r="N228" s="82">
        <v>85415.173509999993</v>
      </c>
      <c r="O228" s="84">
        <v>101.59</v>
      </c>
      <c r="P228" s="82">
        <v>212.74203215900005</v>
      </c>
      <c r="Q228" s="83">
        <f t="shared" si="3"/>
        <v>1.4772843419957199E-4</v>
      </c>
      <c r="R228" s="83">
        <f>P228/'סכום נכסי הקרן'!$C$42</f>
        <v>3.4305625729005104E-6</v>
      </c>
    </row>
    <row r="229" spans="2:18">
      <c r="B229" s="75" t="s">
        <v>3715</v>
      </c>
      <c r="C229" s="85" t="s">
        <v>3244</v>
      </c>
      <c r="D229" s="72">
        <v>9027</v>
      </c>
      <c r="E229" s="72"/>
      <c r="F229" s="72" t="s">
        <v>3276</v>
      </c>
      <c r="G229" s="94">
        <v>44658</v>
      </c>
      <c r="H229" s="72" t="s">
        <v>3239</v>
      </c>
      <c r="I229" s="82">
        <v>1.8199999999733638</v>
      </c>
      <c r="J229" s="85" t="s">
        <v>793</v>
      </c>
      <c r="K229" s="85" t="s">
        <v>136</v>
      </c>
      <c r="L229" s="86">
        <v>7.2027000000000008E-2</v>
      </c>
      <c r="M229" s="86">
        <v>8.1199999998909186E-2</v>
      </c>
      <c r="N229" s="82">
        <v>12661.519291000002</v>
      </c>
      <c r="O229" s="84">
        <v>101.59</v>
      </c>
      <c r="P229" s="82">
        <v>31.535817762000001</v>
      </c>
      <c r="Q229" s="83">
        <f t="shared" si="3"/>
        <v>2.189852626631602E-5</v>
      </c>
      <c r="R229" s="83">
        <f>P229/'סכום נכסי הקרן'!$C$42</f>
        <v>5.0852948532179163E-7</v>
      </c>
    </row>
    <row r="230" spans="2:18">
      <c r="B230" s="75" t="s">
        <v>3715</v>
      </c>
      <c r="C230" s="85" t="s">
        <v>3244</v>
      </c>
      <c r="D230" s="72">
        <v>9126</v>
      </c>
      <c r="E230" s="72"/>
      <c r="F230" s="72" t="s">
        <v>3276</v>
      </c>
      <c r="G230" s="94">
        <v>44741</v>
      </c>
      <c r="H230" s="72" t="s">
        <v>3239</v>
      </c>
      <c r="I230" s="82">
        <v>1.8200000000008512</v>
      </c>
      <c r="J230" s="85" t="s">
        <v>793</v>
      </c>
      <c r="K230" s="85" t="s">
        <v>136</v>
      </c>
      <c r="L230" s="86">
        <v>7.2027000000000008E-2</v>
      </c>
      <c r="M230" s="86">
        <v>8.1199999999958875E-2</v>
      </c>
      <c r="N230" s="82">
        <v>113217.65170600003</v>
      </c>
      <c r="O230" s="84">
        <v>101.59</v>
      </c>
      <c r="P230" s="82">
        <v>281.98916351800005</v>
      </c>
      <c r="Q230" s="83">
        <f t="shared" si="3"/>
        <v>1.9581376169532317E-4</v>
      </c>
      <c r="R230" s="83">
        <f>P230/'סכום נכסי הקרן'!$C$42</f>
        <v>4.5472042384429573E-6</v>
      </c>
    </row>
    <row r="231" spans="2:18">
      <c r="B231" s="75" t="s">
        <v>3715</v>
      </c>
      <c r="C231" s="85" t="s">
        <v>3244</v>
      </c>
      <c r="D231" s="72">
        <v>9261</v>
      </c>
      <c r="E231" s="72"/>
      <c r="F231" s="72" t="s">
        <v>3276</v>
      </c>
      <c r="G231" s="94">
        <v>44833</v>
      </c>
      <c r="H231" s="72" t="s">
        <v>3239</v>
      </c>
      <c r="I231" s="82">
        <v>1.8199999999985657</v>
      </c>
      <c r="J231" s="85" t="s">
        <v>793</v>
      </c>
      <c r="K231" s="85" t="s">
        <v>136</v>
      </c>
      <c r="L231" s="86">
        <v>7.2027000000000008E-2</v>
      </c>
      <c r="M231" s="86">
        <v>8.1199999999961761E-2</v>
      </c>
      <c r="N231" s="82">
        <v>83959.157644000021</v>
      </c>
      <c r="O231" s="84">
        <v>101.59</v>
      </c>
      <c r="P231" s="82">
        <v>209.11555986500002</v>
      </c>
      <c r="Q231" s="83">
        <f t="shared" si="3"/>
        <v>1.4521020558144748E-4</v>
      </c>
      <c r="R231" s="83">
        <f>P231/'סכום נכסי הקרן'!$C$42</f>
        <v>3.3720840484772828E-6</v>
      </c>
    </row>
    <row r="232" spans="2:18">
      <c r="B232" s="75" t="s">
        <v>3715</v>
      </c>
      <c r="C232" s="85" t="s">
        <v>3244</v>
      </c>
      <c r="D232" s="72">
        <v>9285</v>
      </c>
      <c r="E232" s="72"/>
      <c r="F232" s="72" t="s">
        <v>3276</v>
      </c>
      <c r="G232" s="94">
        <v>44861</v>
      </c>
      <c r="H232" s="72" t="s">
        <v>3239</v>
      </c>
      <c r="I232" s="82">
        <v>1.8300000000064212</v>
      </c>
      <c r="J232" s="85" t="s">
        <v>793</v>
      </c>
      <c r="K232" s="85" t="s">
        <v>136</v>
      </c>
      <c r="L232" s="86">
        <v>7.1577000000000002E-2</v>
      </c>
      <c r="M232" s="86">
        <v>8.07000000001208E-2</v>
      </c>
      <c r="N232" s="82">
        <v>36891.144039000006</v>
      </c>
      <c r="O232" s="84">
        <v>101.59</v>
      </c>
      <c r="P232" s="82">
        <v>91.884110427000024</v>
      </c>
      <c r="Q232" s="83">
        <f t="shared" si="3"/>
        <v>6.3804484818760985E-5</v>
      </c>
      <c r="R232" s="83">
        <f>P232/'סכום נכסי הקרן'!$C$42</f>
        <v>1.4816733067565026E-6</v>
      </c>
    </row>
    <row r="233" spans="2:18">
      <c r="B233" s="75" t="s">
        <v>3715</v>
      </c>
      <c r="C233" s="85" t="s">
        <v>3244</v>
      </c>
      <c r="D233" s="72">
        <v>9374</v>
      </c>
      <c r="E233" s="72"/>
      <c r="F233" s="72" t="s">
        <v>3276</v>
      </c>
      <c r="G233" s="94">
        <v>44910</v>
      </c>
      <c r="H233" s="72" t="s">
        <v>3239</v>
      </c>
      <c r="I233" s="82">
        <v>1.8299999999902161</v>
      </c>
      <c r="J233" s="85" t="s">
        <v>793</v>
      </c>
      <c r="K233" s="85" t="s">
        <v>136</v>
      </c>
      <c r="L233" s="86">
        <v>7.1577000000000002E-2</v>
      </c>
      <c r="M233" s="86">
        <v>8.0699999999845354E-2</v>
      </c>
      <c r="N233" s="82">
        <v>25442.168564000003</v>
      </c>
      <c r="O233" s="84">
        <v>101.59</v>
      </c>
      <c r="P233" s="82">
        <v>63.368352814000005</v>
      </c>
      <c r="Q233" s="83">
        <f t="shared" si="3"/>
        <v>4.4003093530768605E-5</v>
      </c>
      <c r="R233" s="83">
        <f>P233/'סכום נכסי הקרן'!$C$42</f>
        <v>1.0218436726579258E-6</v>
      </c>
    </row>
    <row r="234" spans="2:18">
      <c r="B234" s="75" t="s">
        <v>3715</v>
      </c>
      <c r="C234" s="85" t="s">
        <v>3244</v>
      </c>
      <c r="D234" s="72">
        <v>9557</v>
      </c>
      <c r="E234" s="72"/>
      <c r="F234" s="72" t="s">
        <v>3276</v>
      </c>
      <c r="G234" s="94">
        <v>45048</v>
      </c>
      <c r="H234" s="72" t="s">
        <v>3239</v>
      </c>
      <c r="I234" s="82">
        <v>1.830000000008881</v>
      </c>
      <c r="J234" s="85" t="s">
        <v>793</v>
      </c>
      <c r="K234" s="85" t="s">
        <v>136</v>
      </c>
      <c r="L234" s="86">
        <v>7.0323999999999998E-2</v>
      </c>
      <c r="M234" s="86">
        <v>7.9600000000325632E-2</v>
      </c>
      <c r="N234" s="82">
        <v>38163.25389700001</v>
      </c>
      <c r="O234" s="84">
        <v>101.09</v>
      </c>
      <c r="P234" s="82">
        <v>94.584707352000009</v>
      </c>
      <c r="Q234" s="83">
        <f t="shared" si="3"/>
        <v>6.5679783983132285E-5</v>
      </c>
      <c r="R234" s="83">
        <f>P234/'סכום נכסי הקרן'!$C$42</f>
        <v>1.5252216673760485E-6</v>
      </c>
    </row>
    <row r="235" spans="2:18">
      <c r="B235" s="75" t="s">
        <v>3716</v>
      </c>
      <c r="C235" s="85" t="s">
        <v>3240</v>
      </c>
      <c r="D235" s="72">
        <v>6211</v>
      </c>
      <c r="E235" s="72"/>
      <c r="F235" s="72" t="s">
        <v>397</v>
      </c>
      <c r="G235" s="94">
        <v>43186</v>
      </c>
      <c r="H235" s="72" t="s">
        <v>309</v>
      </c>
      <c r="I235" s="82">
        <v>3.5700000000006518</v>
      </c>
      <c r="J235" s="85" t="s">
        <v>517</v>
      </c>
      <c r="K235" s="85" t="s">
        <v>132</v>
      </c>
      <c r="L235" s="86">
        <v>4.8000000000000001E-2</v>
      </c>
      <c r="M235" s="86">
        <v>5.8700000000010549E-2</v>
      </c>
      <c r="N235" s="82">
        <v>478751.96152200009</v>
      </c>
      <c r="O235" s="84">
        <v>97.94</v>
      </c>
      <c r="P235" s="82">
        <v>1734.8918535910002</v>
      </c>
      <c r="Q235" s="83">
        <f t="shared" si="3"/>
        <v>1.2047118965425802E-3</v>
      </c>
      <c r="R235" s="83">
        <f>P235/'סכום נכסי הקרן'!$C$42</f>
        <v>2.7975924647138389E-5</v>
      </c>
    </row>
    <row r="236" spans="2:18">
      <c r="B236" s="75" t="s">
        <v>3716</v>
      </c>
      <c r="C236" s="85" t="s">
        <v>3240</v>
      </c>
      <c r="D236" s="72">
        <v>6831</v>
      </c>
      <c r="E236" s="72"/>
      <c r="F236" s="72" t="s">
        <v>397</v>
      </c>
      <c r="G236" s="94">
        <v>43552</v>
      </c>
      <c r="H236" s="72" t="s">
        <v>309</v>
      </c>
      <c r="I236" s="82">
        <v>3.5600000000001417</v>
      </c>
      <c r="J236" s="85" t="s">
        <v>517</v>
      </c>
      <c r="K236" s="85" t="s">
        <v>132</v>
      </c>
      <c r="L236" s="86">
        <v>4.5999999999999999E-2</v>
      </c>
      <c r="M236" s="86">
        <v>6.3300000000007808E-2</v>
      </c>
      <c r="N236" s="82">
        <v>238766.63120000006</v>
      </c>
      <c r="O236" s="84">
        <v>95.72</v>
      </c>
      <c r="P236" s="82">
        <v>845.62541529800012</v>
      </c>
      <c r="Q236" s="83">
        <f t="shared" si="3"/>
        <v>5.872037474379812E-4</v>
      </c>
      <c r="R236" s="83">
        <f>P236/'סכום נכסי הקרן'!$C$42</f>
        <v>1.3636096595366871E-5</v>
      </c>
    </row>
    <row r="237" spans="2:18">
      <c r="B237" s="75" t="s">
        <v>3716</v>
      </c>
      <c r="C237" s="85" t="s">
        <v>3240</v>
      </c>
      <c r="D237" s="72">
        <v>7598</v>
      </c>
      <c r="E237" s="72"/>
      <c r="F237" s="72" t="s">
        <v>397</v>
      </c>
      <c r="G237" s="94">
        <v>43942</v>
      </c>
      <c r="H237" s="72" t="s">
        <v>309</v>
      </c>
      <c r="I237" s="82">
        <v>3.4700000000011961</v>
      </c>
      <c r="J237" s="85" t="s">
        <v>517</v>
      </c>
      <c r="K237" s="85" t="s">
        <v>132</v>
      </c>
      <c r="L237" s="86">
        <v>5.4400000000000004E-2</v>
      </c>
      <c r="M237" s="86">
        <v>7.5700000000030743E-2</v>
      </c>
      <c r="N237" s="82">
        <v>242627.86009200002</v>
      </c>
      <c r="O237" s="84">
        <v>94.91</v>
      </c>
      <c r="P237" s="82">
        <v>852.02901173400016</v>
      </c>
      <c r="Q237" s="83">
        <f t="shared" si="3"/>
        <v>5.9165041585200299E-4</v>
      </c>
      <c r="R237" s="83">
        <f>P237/'סכום נכסי הקרן'!$C$42</f>
        <v>1.3739357516785928E-5</v>
      </c>
    </row>
    <row r="238" spans="2:18">
      <c r="B238" s="75" t="s">
        <v>3717</v>
      </c>
      <c r="C238" s="85" t="s">
        <v>3244</v>
      </c>
      <c r="D238" s="72">
        <v>9459</v>
      </c>
      <c r="E238" s="72"/>
      <c r="F238" s="72" t="s">
        <v>295</v>
      </c>
      <c r="G238" s="94">
        <v>44195</v>
      </c>
      <c r="H238" s="72" t="s">
        <v>3239</v>
      </c>
      <c r="I238" s="82">
        <v>2.9999999999999996</v>
      </c>
      <c r="J238" s="85" t="s">
        <v>793</v>
      </c>
      <c r="K238" s="85" t="s">
        <v>135</v>
      </c>
      <c r="L238" s="86">
        <v>7.6580999999999996E-2</v>
      </c>
      <c r="M238" s="86">
        <v>7.9899999999999999E-2</v>
      </c>
      <c r="N238" s="82">
        <v>5017798.2000000011</v>
      </c>
      <c r="O238" s="84">
        <v>100.16</v>
      </c>
      <c r="P238" s="82">
        <v>23474.128910000003</v>
      </c>
      <c r="Q238" s="83">
        <f t="shared" si="3"/>
        <v>1.630047561772574E-2</v>
      </c>
      <c r="R238" s="83">
        <f>P238/'סכום נכסי הקרן'!$C$42</f>
        <v>3.7853106531341867E-4</v>
      </c>
    </row>
    <row r="239" spans="2:18">
      <c r="B239" s="75" t="s">
        <v>3717</v>
      </c>
      <c r="C239" s="85" t="s">
        <v>3244</v>
      </c>
      <c r="D239" s="72">
        <v>9448</v>
      </c>
      <c r="E239" s="72"/>
      <c r="F239" s="72" t="s">
        <v>295</v>
      </c>
      <c r="G239" s="94">
        <v>43788</v>
      </c>
      <c r="H239" s="72" t="s">
        <v>3239</v>
      </c>
      <c r="I239" s="82">
        <v>3.1199999999999997</v>
      </c>
      <c r="J239" s="85" t="s">
        <v>793</v>
      </c>
      <c r="K239" s="85" t="s">
        <v>134</v>
      </c>
      <c r="L239" s="86">
        <v>5.4290000000000005E-2</v>
      </c>
      <c r="M239" s="86">
        <v>5.5099999999999996E-2</v>
      </c>
      <c r="N239" s="82">
        <v>18955281.730000004</v>
      </c>
      <c r="O239" s="84">
        <v>100.4</v>
      </c>
      <c r="P239" s="82">
        <v>76476.48725000002</v>
      </c>
      <c r="Q239" s="83">
        <f t="shared" si="3"/>
        <v>5.310540470010304E-2</v>
      </c>
      <c r="R239" s="83">
        <f>P239/'סכום נכסי הקרן'!$C$42</f>
        <v>1.2332183358607356E-3</v>
      </c>
    </row>
    <row r="240" spans="2:18">
      <c r="B240" s="75" t="s">
        <v>3717</v>
      </c>
      <c r="C240" s="85" t="s">
        <v>3244</v>
      </c>
      <c r="D240" s="72">
        <v>9617</v>
      </c>
      <c r="E240" s="72"/>
      <c r="F240" s="72" t="s">
        <v>295</v>
      </c>
      <c r="G240" s="94">
        <v>45099</v>
      </c>
      <c r="H240" s="72" t="s">
        <v>3239</v>
      </c>
      <c r="I240" s="82">
        <v>3.1099999999999994</v>
      </c>
      <c r="J240" s="85" t="s">
        <v>793</v>
      </c>
      <c r="K240" s="85" t="s">
        <v>134</v>
      </c>
      <c r="L240" s="86">
        <v>5.4260000000000003E-2</v>
      </c>
      <c r="M240" s="86">
        <v>5.5399999999999998E-2</v>
      </c>
      <c r="N240" s="82">
        <v>326437.28000000009</v>
      </c>
      <c r="O240" s="84">
        <v>100.41</v>
      </c>
      <c r="P240" s="82">
        <v>1317.1665300000002</v>
      </c>
      <c r="Q240" s="83">
        <f t="shared" si="3"/>
        <v>9.146427110913153E-4</v>
      </c>
      <c r="R240" s="83">
        <f>P240/'סכום נכסי הקרן'!$C$42</f>
        <v>2.1239912744267155E-5</v>
      </c>
    </row>
    <row r="241" spans="2:18">
      <c r="B241" s="75" t="s">
        <v>3718</v>
      </c>
      <c r="C241" s="85" t="s">
        <v>3244</v>
      </c>
      <c r="D241" s="72">
        <v>9047</v>
      </c>
      <c r="E241" s="72"/>
      <c r="F241" s="72" t="s">
        <v>295</v>
      </c>
      <c r="G241" s="94">
        <v>44677</v>
      </c>
      <c r="H241" s="72" t="s">
        <v>3239</v>
      </c>
      <c r="I241" s="82">
        <v>2.9999999999945413</v>
      </c>
      <c r="J241" s="85" t="s">
        <v>793</v>
      </c>
      <c r="K241" s="85" t="s">
        <v>3230</v>
      </c>
      <c r="L241" s="86">
        <v>0.1114</v>
      </c>
      <c r="M241" s="86">
        <v>0.11889999999969922</v>
      </c>
      <c r="N241" s="82">
        <v>534565.26328300009</v>
      </c>
      <c r="O241" s="84">
        <v>99.71</v>
      </c>
      <c r="P241" s="82">
        <v>183.19727185900004</v>
      </c>
      <c r="Q241" s="83">
        <f t="shared" si="3"/>
        <v>1.2721250167026981E-4</v>
      </c>
      <c r="R241" s="83">
        <f>P241/'סכום נכסי הקרן'!$C$42</f>
        <v>2.9541397998269429E-6</v>
      </c>
    </row>
    <row r="242" spans="2:18">
      <c r="B242" s="75" t="s">
        <v>3718</v>
      </c>
      <c r="C242" s="85" t="s">
        <v>3244</v>
      </c>
      <c r="D242" s="72">
        <v>9048</v>
      </c>
      <c r="E242" s="72"/>
      <c r="F242" s="72" t="s">
        <v>295</v>
      </c>
      <c r="G242" s="94">
        <v>44677</v>
      </c>
      <c r="H242" s="72" t="s">
        <v>3239</v>
      </c>
      <c r="I242" s="82">
        <v>3.1900000000017026</v>
      </c>
      <c r="J242" s="85" t="s">
        <v>793</v>
      </c>
      <c r="K242" s="85" t="s">
        <v>3230</v>
      </c>
      <c r="L242" s="86">
        <v>7.22E-2</v>
      </c>
      <c r="M242" s="86">
        <v>7.6700000000017032E-2</v>
      </c>
      <c r="N242" s="82">
        <v>1716132.0577940003</v>
      </c>
      <c r="O242" s="84">
        <v>99.58</v>
      </c>
      <c r="P242" s="82">
        <v>587.35725680000007</v>
      </c>
      <c r="Q242" s="83">
        <f t="shared" si="3"/>
        <v>4.0786189255713159E-4</v>
      </c>
      <c r="R242" s="83">
        <f>P242/'סכום נכסי הקרן'!$C$42</f>
        <v>9.4714044124277245E-6</v>
      </c>
    </row>
    <row r="243" spans="2:18">
      <c r="B243" s="75" t="s">
        <v>3718</v>
      </c>
      <c r="C243" s="85" t="s">
        <v>3244</v>
      </c>
      <c r="D243" s="72">
        <v>9074</v>
      </c>
      <c r="E243" s="72"/>
      <c r="F243" s="72" t="s">
        <v>295</v>
      </c>
      <c r="G243" s="94">
        <v>44684</v>
      </c>
      <c r="H243" s="72" t="s">
        <v>3239</v>
      </c>
      <c r="I243" s="82">
        <v>3.1299999999754555</v>
      </c>
      <c r="J243" s="85" t="s">
        <v>793</v>
      </c>
      <c r="K243" s="85" t="s">
        <v>3230</v>
      </c>
      <c r="L243" s="86">
        <v>6.9099999999999995E-2</v>
      </c>
      <c r="M243" s="86">
        <v>8.4899999999230064E-2</v>
      </c>
      <c r="N243" s="82">
        <v>86813.858987000014</v>
      </c>
      <c r="O243" s="84">
        <v>99.68</v>
      </c>
      <c r="P243" s="82">
        <v>29.742442621000006</v>
      </c>
      <c r="Q243" s="83">
        <f t="shared" si="3"/>
        <v>2.0653203474088676E-5</v>
      </c>
      <c r="R243" s="83">
        <f>P243/'סכום נכסי הקרן'!$C$42</f>
        <v>4.7961049091599114E-7</v>
      </c>
    </row>
    <row r="244" spans="2:18">
      <c r="B244" s="75" t="s">
        <v>3718</v>
      </c>
      <c r="C244" s="85" t="s">
        <v>3244</v>
      </c>
      <c r="D244" s="72">
        <v>9220</v>
      </c>
      <c r="E244" s="72"/>
      <c r="F244" s="72" t="s">
        <v>295</v>
      </c>
      <c r="G244" s="94">
        <v>44811</v>
      </c>
      <c r="H244" s="72" t="s">
        <v>3239</v>
      </c>
      <c r="I244" s="82">
        <v>3.160000000033627</v>
      </c>
      <c r="J244" s="85" t="s">
        <v>793</v>
      </c>
      <c r="K244" s="85" t="s">
        <v>3230</v>
      </c>
      <c r="L244" s="86">
        <v>7.2400000000000006E-2</v>
      </c>
      <c r="M244" s="86">
        <v>8.2000000000817946E-2</v>
      </c>
      <c r="N244" s="82">
        <v>128467.40267400003</v>
      </c>
      <c r="O244" s="84">
        <v>99.68</v>
      </c>
      <c r="P244" s="82">
        <v>44.012951247000004</v>
      </c>
      <c r="Q244" s="83">
        <f t="shared" si="3"/>
        <v>3.0562669286537341E-5</v>
      </c>
      <c r="R244" s="83">
        <f>P244/'סכום נכסי הקרן'!$C$42</f>
        <v>7.0972896958136658E-7</v>
      </c>
    </row>
    <row r="245" spans="2:18">
      <c r="B245" s="75" t="s">
        <v>3718</v>
      </c>
      <c r="C245" s="85" t="s">
        <v>3244</v>
      </c>
      <c r="D245" s="72">
        <v>9599</v>
      </c>
      <c r="E245" s="72"/>
      <c r="F245" s="72" t="s">
        <v>295</v>
      </c>
      <c r="G245" s="94">
        <v>45089</v>
      </c>
      <c r="H245" s="72" t="s">
        <v>3239</v>
      </c>
      <c r="I245" s="82">
        <v>3.1800000000023849</v>
      </c>
      <c r="J245" s="85" t="s">
        <v>793</v>
      </c>
      <c r="K245" s="85" t="s">
        <v>3230</v>
      </c>
      <c r="L245" s="86">
        <v>6.9199999999999998E-2</v>
      </c>
      <c r="M245" s="86">
        <v>7.7300000000083455E-2</v>
      </c>
      <c r="N245" s="82">
        <v>122413.86667700001</v>
      </c>
      <c r="O245" s="84">
        <v>99.68</v>
      </c>
      <c r="P245" s="82">
        <v>41.939011305000008</v>
      </c>
      <c r="Q245" s="83">
        <f t="shared" si="3"/>
        <v>2.9122521812404785E-5</v>
      </c>
      <c r="R245" s="83">
        <f>P245/'סכום נכסי הקרן'!$C$42</f>
        <v>6.7628573943420341E-7</v>
      </c>
    </row>
    <row r="246" spans="2:18">
      <c r="B246" s="75" t="s">
        <v>3719</v>
      </c>
      <c r="C246" s="85" t="s">
        <v>3244</v>
      </c>
      <c r="D246" s="72">
        <v>9040</v>
      </c>
      <c r="E246" s="72"/>
      <c r="F246" s="72" t="s">
        <v>678</v>
      </c>
      <c r="G246" s="94">
        <v>44665</v>
      </c>
      <c r="H246" s="72" t="s">
        <v>3239</v>
      </c>
      <c r="I246" s="82">
        <v>4.1199999999991999</v>
      </c>
      <c r="J246" s="85" t="s">
        <v>793</v>
      </c>
      <c r="K246" s="85" t="s">
        <v>134</v>
      </c>
      <c r="L246" s="86">
        <v>6.8680000000000005E-2</v>
      </c>
      <c r="M246" s="86">
        <v>7.2699999999985845E-2</v>
      </c>
      <c r="N246" s="82">
        <v>318505.35000000003</v>
      </c>
      <c r="O246" s="84">
        <v>101.45</v>
      </c>
      <c r="P246" s="82">
        <v>1298.472455592</v>
      </c>
      <c r="Q246" s="83">
        <f t="shared" si="3"/>
        <v>9.0166151356735748E-4</v>
      </c>
      <c r="R246" s="83">
        <f>P246/'סכום נכסי הקרן'!$C$42</f>
        <v>2.0938462244108484E-5</v>
      </c>
    </row>
    <row r="247" spans="2:18">
      <c r="B247" s="75" t="s">
        <v>3720</v>
      </c>
      <c r="C247" s="85" t="s">
        <v>3244</v>
      </c>
      <c r="D247" s="72">
        <v>6496</v>
      </c>
      <c r="E247" s="72"/>
      <c r="F247" s="72" t="s">
        <v>644</v>
      </c>
      <c r="G247" s="94">
        <v>43343</v>
      </c>
      <c r="H247" s="72" t="s">
        <v>296</v>
      </c>
      <c r="I247" s="82">
        <v>8.120000000000001</v>
      </c>
      <c r="J247" s="85" t="s">
        <v>657</v>
      </c>
      <c r="K247" s="85" t="s">
        <v>132</v>
      </c>
      <c r="L247" s="86">
        <v>4.4999999999999998E-2</v>
      </c>
      <c r="M247" s="86">
        <v>6.9800000000000001E-2</v>
      </c>
      <c r="N247" s="82">
        <v>1497012.9700000002</v>
      </c>
      <c r="O247" s="84">
        <v>82.75</v>
      </c>
      <c r="P247" s="82">
        <v>4583.4794900000006</v>
      </c>
      <c r="Q247" s="83">
        <f t="shared" si="3"/>
        <v>3.1827760662617496E-3</v>
      </c>
      <c r="R247" s="83">
        <f>P247/'סכום נכסי הקרן'!$C$42</f>
        <v>7.3910703176414695E-5</v>
      </c>
    </row>
    <row r="248" spans="2:18">
      <c r="B248" s="75" t="s">
        <v>3720</v>
      </c>
      <c r="C248" s="85" t="s">
        <v>3244</v>
      </c>
      <c r="D248" s="72" t="s">
        <v>3403</v>
      </c>
      <c r="E248" s="72"/>
      <c r="F248" s="72" t="s">
        <v>644</v>
      </c>
      <c r="G248" s="94">
        <v>43434</v>
      </c>
      <c r="H248" s="72" t="s">
        <v>296</v>
      </c>
      <c r="I248" s="82">
        <v>8.120000000000001</v>
      </c>
      <c r="J248" s="85" t="s">
        <v>657</v>
      </c>
      <c r="K248" s="85" t="s">
        <v>132</v>
      </c>
      <c r="L248" s="86">
        <v>4.4999999999999998E-2</v>
      </c>
      <c r="M248" s="86">
        <v>6.9800000000000001E-2</v>
      </c>
      <c r="N248" s="82">
        <v>1368509.6100000003</v>
      </c>
      <c r="O248" s="84">
        <v>82.75</v>
      </c>
      <c r="P248" s="82">
        <v>4190.0342900000005</v>
      </c>
      <c r="Q248" s="83">
        <f t="shared" si="3"/>
        <v>2.9095670405253722E-3</v>
      </c>
      <c r="R248" s="83">
        <f>P248/'סכום נכסי הקרן'!$C$42</f>
        <v>6.7566219371735305E-5</v>
      </c>
    </row>
    <row r="249" spans="2:18">
      <c r="B249" s="75" t="s">
        <v>3720</v>
      </c>
      <c r="C249" s="85" t="s">
        <v>3244</v>
      </c>
      <c r="D249" s="72">
        <v>6785</v>
      </c>
      <c r="E249" s="72"/>
      <c r="F249" s="72" t="s">
        <v>644</v>
      </c>
      <c r="G249" s="94">
        <v>43524</v>
      </c>
      <c r="H249" s="72" t="s">
        <v>296</v>
      </c>
      <c r="I249" s="82">
        <v>8.120000000000001</v>
      </c>
      <c r="J249" s="85" t="s">
        <v>657</v>
      </c>
      <c r="K249" s="85" t="s">
        <v>132</v>
      </c>
      <c r="L249" s="86">
        <v>4.4999999999999998E-2</v>
      </c>
      <c r="M249" s="86">
        <v>6.9800000000000001E-2</v>
      </c>
      <c r="N249" s="82">
        <v>1297933.4300000002</v>
      </c>
      <c r="O249" s="84">
        <v>82.75</v>
      </c>
      <c r="P249" s="82">
        <v>3973.9476700000005</v>
      </c>
      <c r="Q249" s="83">
        <f t="shared" si="3"/>
        <v>2.7595161187582069E-3</v>
      </c>
      <c r="R249" s="83">
        <f>P249/'סכום נכסי הקרן'!$C$42</f>
        <v>6.4081723790145018E-5</v>
      </c>
    </row>
    <row r="250" spans="2:18">
      <c r="B250" s="75" t="s">
        <v>3720</v>
      </c>
      <c r="C250" s="85" t="s">
        <v>3244</v>
      </c>
      <c r="D250" s="72">
        <v>6484</v>
      </c>
      <c r="E250" s="72"/>
      <c r="F250" s="72" t="s">
        <v>644</v>
      </c>
      <c r="G250" s="94">
        <v>43251</v>
      </c>
      <c r="H250" s="72" t="s">
        <v>296</v>
      </c>
      <c r="I250" s="82">
        <v>8.120000000000001</v>
      </c>
      <c r="J250" s="85" t="s">
        <v>657</v>
      </c>
      <c r="K250" s="85" t="s">
        <v>132</v>
      </c>
      <c r="L250" s="86">
        <v>4.4999999999999998E-2</v>
      </c>
      <c r="M250" s="86">
        <v>6.9800000000000029E-2</v>
      </c>
      <c r="N250" s="82">
        <v>7746160.8500000015</v>
      </c>
      <c r="O250" s="84">
        <v>82.75</v>
      </c>
      <c r="P250" s="82">
        <v>23716.807969999998</v>
      </c>
      <c r="Q250" s="83">
        <f t="shared" si="3"/>
        <v>1.6468992375711908E-2</v>
      </c>
      <c r="R250" s="83">
        <f>P250/'סכום נכסי הקרן'!$C$42</f>
        <v>3.8244437615290734E-4</v>
      </c>
    </row>
    <row r="251" spans="2:18">
      <c r="B251" s="75" t="s">
        <v>3721</v>
      </c>
      <c r="C251" s="85" t="s">
        <v>3244</v>
      </c>
      <c r="D251" s="72">
        <v>6828</v>
      </c>
      <c r="E251" s="72"/>
      <c r="F251" s="72" t="s">
        <v>3404</v>
      </c>
      <c r="G251" s="94">
        <v>43551</v>
      </c>
      <c r="H251" s="72" t="s">
        <v>675</v>
      </c>
      <c r="I251" s="82">
        <v>4.6700000000000008</v>
      </c>
      <c r="J251" s="85" t="s">
        <v>657</v>
      </c>
      <c r="K251" s="85" t="s">
        <v>132</v>
      </c>
      <c r="L251" s="86">
        <v>4.8499999999999995E-2</v>
      </c>
      <c r="M251" s="86">
        <v>7.4499999999999997E-2</v>
      </c>
      <c r="N251" s="82">
        <v>18838235.960000001</v>
      </c>
      <c r="O251" s="84">
        <v>90.36</v>
      </c>
      <c r="P251" s="82">
        <v>62982.252590000011</v>
      </c>
      <c r="Q251" s="83">
        <f t="shared" si="3"/>
        <v>4.3734984869039768E-2</v>
      </c>
      <c r="R251" s="83">
        <f>P251/'סכום נכסי הקרן'!$C$42</f>
        <v>1.015617629950705E-3</v>
      </c>
    </row>
    <row r="252" spans="2:18">
      <c r="B252" s="75" t="s">
        <v>3722</v>
      </c>
      <c r="C252" s="85" t="s">
        <v>3244</v>
      </c>
      <c r="D252" s="72">
        <v>7088</v>
      </c>
      <c r="E252" s="72"/>
      <c r="F252" s="72" t="s">
        <v>644</v>
      </c>
      <c r="G252" s="94">
        <v>43684</v>
      </c>
      <c r="H252" s="72" t="s">
        <v>641</v>
      </c>
      <c r="I252" s="82">
        <v>7.16</v>
      </c>
      <c r="J252" s="85" t="s">
        <v>657</v>
      </c>
      <c r="K252" s="85" t="s">
        <v>132</v>
      </c>
      <c r="L252" s="86">
        <v>4.36E-2</v>
      </c>
      <c r="M252" s="86">
        <v>3.73E-2</v>
      </c>
      <c r="N252" s="82">
        <v>11873204.230000002</v>
      </c>
      <c r="O252" s="84">
        <v>106.95</v>
      </c>
      <c r="P252" s="82">
        <v>46984.050110000004</v>
      </c>
      <c r="Q252" s="83">
        <f t="shared" si="3"/>
        <v>3.2625805463384047E-2</v>
      </c>
      <c r="R252" s="83">
        <f>P252/'סכום נכסי הקרן'!$C$42</f>
        <v>7.5763929767382987E-4</v>
      </c>
    </row>
    <row r="253" spans="2:18">
      <c r="B253" s="75" t="s">
        <v>3722</v>
      </c>
      <c r="C253" s="85" t="s">
        <v>3244</v>
      </c>
      <c r="D253" s="72" t="s">
        <v>3405</v>
      </c>
      <c r="E253" s="72"/>
      <c r="F253" s="72" t="s">
        <v>644</v>
      </c>
      <c r="G253" s="94">
        <v>43482</v>
      </c>
      <c r="H253" s="72" t="s">
        <v>641</v>
      </c>
      <c r="I253" s="82">
        <v>6.67</v>
      </c>
      <c r="J253" s="85" t="s">
        <v>657</v>
      </c>
      <c r="K253" s="85" t="s">
        <v>132</v>
      </c>
      <c r="L253" s="86">
        <v>5.3899999999999997E-2</v>
      </c>
      <c r="M253" s="86">
        <v>5.79E-2</v>
      </c>
      <c r="N253" s="82">
        <v>21170765.900000002</v>
      </c>
      <c r="O253" s="84">
        <v>99.21</v>
      </c>
      <c r="P253" s="82">
        <v>77713.012350000005</v>
      </c>
      <c r="Q253" s="83">
        <f t="shared" si="3"/>
        <v>5.3964049863062385E-2</v>
      </c>
      <c r="R253" s="83">
        <f>P253/'סכום נכסי הקרן'!$C$42</f>
        <v>1.2531578686623291E-3</v>
      </c>
    </row>
    <row r="254" spans="2:18">
      <c r="B254" s="75" t="s">
        <v>3720</v>
      </c>
      <c r="C254" s="85" t="s">
        <v>3244</v>
      </c>
      <c r="D254" s="72">
        <v>7310</v>
      </c>
      <c r="E254" s="72"/>
      <c r="F254" s="72" t="s">
        <v>780</v>
      </c>
      <c r="G254" s="94">
        <v>43811</v>
      </c>
      <c r="H254" s="72" t="s">
        <v>675</v>
      </c>
      <c r="I254" s="82">
        <v>7.3000000000000025</v>
      </c>
      <c r="J254" s="85" t="s">
        <v>657</v>
      </c>
      <c r="K254" s="85" t="s">
        <v>132</v>
      </c>
      <c r="L254" s="86">
        <v>4.4800000000000006E-2</v>
      </c>
      <c r="M254" s="86">
        <v>6.2900000000000011E-2</v>
      </c>
      <c r="N254" s="82">
        <v>3479489.0800000005</v>
      </c>
      <c r="O254" s="84">
        <v>89.6</v>
      </c>
      <c r="P254" s="82">
        <v>11535.202029999999</v>
      </c>
      <c r="Q254" s="83">
        <f t="shared" si="3"/>
        <v>8.0100641926463476E-3</v>
      </c>
      <c r="R254" s="83">
        <f>P254/'סכום נכסי הקרן'!$C$42</f>
        <v>1.8601040872538211E-4</v>
      </c>
    </row>
    <row r="255" spans="2:18">
      <c r="B255" s="75" t="s">
        <v>3723</v>
      </c>
      <c r="C255" s="85" t="s">
        <v>3244</v>
      </c>
      <c r="D255" s="72">
        <v>4623</v>
      </c>
      <c r="E255" s="72"/>
      <c r="F255" s="72" t="s">
        <v>651</v>
      </c>
      <c r="G255" s="94">
        <v>42354</v>
      </c>
      <c r="H255" s="72" t="s">
        <v>296</v>
      </c>
      <c r="I255" s="82">
        <v>2.2199999999999998</v>
      </c>
      <c r="J255" s="85" t="s">
        <v>657</v>
      </c>
      <c r="K255" s="85" t="s">
        <v>132</v>
      </c>
      <c r="L255" s="86">
        <v>5.0199999999999995E-2</v>
      </c>
      <c r="M255" s="86">
        <v>6.6900000000000001E-2</v>
      </c>
      <c r="N255" s="82">
        <v>4505636.3400000008</v>
      </c>
      <c r="O255" s="84">
        <v>99.07</v>
      </c>
      <c r="P255" s="82">
        <v>16515.81551</v>
      </c>
      <c r="Q255" s="83">
        <f t="shared" si="3"/>
        <v>1.1468610786785169E-2</v>
      </c>
      <c r="R255" s="83">
        <f>P255/'סכום נכסי הקרן'!$C$42</f>
        <v>2.6632507913241165E-4</v>
      </c>
    </row>
    <row r="256" spans="2:18">
      <c r="B256" s="75" t="s">
        <v>3724</v>
      </c>
      <c r="C256" s="85" t="s">
        <v>3244</v>
      </c>
      <c r="D256" s="72" t="s">
        <v>3406</v>
      </c>
      <c r="E256" s="72"/>
      <c r="F256" s="72" t="s">
        <v>651</v>
      </c>
      <c r="G256" s="94">
        <v>43185</v>
      </c>
      <c r="H256" s="72" t="s">
        <v>296</v>
      </c>
      <c r="I256" s="82">
        <v>4.0900000000059107</v>
      </c>
      <c r="J256" s="85" t="s">
        <v>657</v>
      </c>
      <c r="K256" s="85" t="s">
        <v>140</v>
      </c>
      <c r="L256" s="86">
        <v>4.2199999999999994E-2</v>
      </c>
      <c r="M256" s="86">
        <v>7.2400000000073531E-2</v>
      </c>
      <c r="N256" s="82">
        <v>111897.72018</v>
      </c>
      <c r="O256" s="84">
        <v>88.89</v>
      </c>
      <c r="P256" s="82">
        <v>277.48992700399998</v>
      </c>
      <c r="Q256" s="83">
        <f t="shared" ref="Q256:Q316" si="4">IFERROR(P256/$P$10,0)</f>
        <v>1.926894840969499E-4</v>
      </c>
      <c r="R256" s="83">
        <f>P256/'סכום נכסי הקרן'!$C$42</f>
        <v>4.4746519917857473E-6</v>
      </c>
    </row>
    <row r="257" spans="2:18">
      <c r="B257" s="75" t="s">
        <v>3725</v>
      </c>
      <c r="C257" s="85" t="s">
        <v>3244</v>
      </c>
      <c r="D257" s="72">
        <v>6812</v>
      </c>
      <c r="E257" s="72"/>
      <c r="F257" s="72" t="s">
        <v>507</v>
      </c>
      <c r="G257" s="94">
        <v>43536</v>
      </c>
      <c r="H257" s="72"/>
      <c r="I257" s="82">
        <v>2.6399999999985884</v>
      </c>
      <c r="J257" s="85" t="s">
        <v>657</v>
      </c>
      <c r="K257" s="85" t="s">
        <v>132</v>
      </c>
      <c r="L257" s="86">
        <v>7.4524999999999994E-2</v>
      </c>
      <c r="M257" s="86">
        <v>7.3299999999981269E-2</v>
      </c>
      <c r="N257" s="82">
        <v>97840.773850000012</v>
      </c>
      <c r="O257" s="84">
        <v>101.75</v>
      </c>
      <c r="P257" s="82">
        <v>368.34605829300006</v>
      </c>
      <c r="Q257" s="83">
        <f t="shared" si="4"/>
        <v>2.5578013842859275E-4</v>
      </c>
      <c r="R257" s="83">
        <f>P257/'סכום נכסי הקרן'!$C$42</f>
        <v>5.9397486647630373E-6</v>
      </c>
    </row>
    <row r="258" spans="2:18">
      <c r="B258" s="75" t="s">
        <v>3725</v>
      </c>
      <c r="C258" s="85" t="s">
        <v>3244</v>
      </c>
      <c r="D258" s="72">
        <v>6872</v>
      </c>
      <c r="E258" s="72"/>
      <c r="F258" s="72" t="s">
        <v>507</v>
      </c>
      <c r="G258" s="94">
        <v>43570</v>
      </c>
      <c r="H258" s="72"/>
      <c r="I258" s="82">
        <v>2.6399999999965016</v>
      </c>
      <c r="J258" s="85" t="s">
        <v>657</v>
      </c>
      <c r="K258" s="85" t="s">
        <v>132</v>
      </c>
      <c r="L258" s="86">
        <v>7.4524999999999994E-2</v>
      </c>
      <c r="M258" s="86">
        <v>7.3199999999915236E-2</v>
      </c>
      <c r="N258" s="82">
        <v>78944.74598800001</v>
      </c>
      <c r="O258" s="84">
        <v>101.78</v>
      </c>
      <c r="P258" s="82">
        <v>297.29486511100009</v>
      </c>
      <c r="Q258" s="83">
        <f t="shared" si="4"/>
        <v>2.0644206729019448E-4</v>
      </c>
      <c r="R258" s="83">
        <f>P258/'סכום נכסי הקרן'!$C$42</f>
        <v>4.7940156771796457E-6</v>
      </c>
    </row>
    <row r="259" spans="2:18">
      <c r="B259" s="75" t="s">
        <v>3725</v>
      </c>
      <c r="C259" s="85" t="s">
        <v>3244</v>
      </c>
      <c r="D259" s="72">
        <v>7258</v>
      </c>
      <c r="E259" s="72"/>
      <c r="F259" s="72" t="s">
        <v>507</v>
      </c>
      <c r="G259" s="94">
        <v>43774</v>
      </c>
      <c r="H259" s="72"/>
      <c r="I259" s="82">
        <v>2.6400000000030932</v>
      </c>
      <c r="J259" s="85" t="s">
        <v>657</v>
      </c>
      <c r="K259" s="85" t="s">
        <v>132</v>
      </c>
      <c r="L259" s="86">
        <v>7.4524999999999994E-2</v>
      </c>
      <c r="M259" s="86">
        <v>7.1500000000097597E-2</v>
      </c>
      <c r="N259" s="82">
        <v>72097.027348000018</v>
      </c>
      <c r="O259" s="84">
        <v>101.78</v>
      </c>
      <c r="P259" s="82">
        <v>271.50731526900006</v>
      </c>
      <c r="Q259" s="83">
        <f t="shared" si="4"/>
        <v>1.8853514818567598E-4</v>
      </c>
      <c r="R259" s="83">
        <f>P259/'סכום נכסי הקרן'!$C$42</f>
        <v>4.3781796412210638E-6</v>
      </c>
    </row>
    <row r="260" spans="2:18">
      <c r="B260" s="75" t="s">
        <v>3726</v>
      </c>
      <c r="C260" s="85" t="s">
        <v>3244</v>
      </c>
      <c r="D260" s="72">
        <v>6861</v>
      </c>
      <c r="E260" s="72"/>
      <c r="F260" s="72" t="s">
        <v>507</v>
      </c>
      <c r="G260" s="94">
        <v>43563</v>
      </c>
      <c r="H260" s="72"/>
      <c r="I260" s="82">
        <v>0.74999999999962674</v>
      </c>
      <c r="J260" s="85" t="s">
        <v>706</v>
      </c>
      <c r="K260" s="85" t="s">
        <v>132</v>
      </c>
      <c r="L260" s="86">
        <v>7.8602999999999992E-2</v>
      </c>
      <c r="M260" s="86">
        <v>6.8899999999985806E-2</v>
      </c>
      <c r="N260" s="82">
        <v>534303.85371200007</v>
      </c>
      <c r="O260" s="84">
        <v>101.59</v>
      </c>
      <c r="P260" s="82">
        <v>2008.3573874650001</v>
      </c>
      <c r="Q260" s="83">
        <f t="shared" si="4"/>
        <v>1.3946068351063084E-3</v>
      </c>
      <c r="R260" s="83">
        <f>P260/'סכום נכסי הקרן'!$C$42</f>
        <v>3.2385681459018652E-5</v>
      </c>
    </row>
    <row r="261" spans="2:18">
      <c r="B261" s="75" t="s">
        <v>3727</v>
      </c>
      <c r="C261" s="85" t="s">
        <v>3244</v>
      </c>
      <c r="D261" s="72">
        <v>6932</v>
      </c>
      <c r="E261" s="72"/>
      <c r="F261" s="72" t="s">
        <v>507</v>
      </c>
      <c r="G261" s="94">
        <v>43098</v>
      </c>
      <c r="H261" s="72"/>
      <c r="I261" s="82">
        <v>1.7899999999994956</v>
      </c>
      <c r="J261" s="85" t="s">
        <v>657</v>
      </c>
      <c r="K261" s="85" t="s">
        <v>132</v>
      </c>
      <c r="L261" s="86">
        <v>7.9162999999999997E-2</v>
      </c>
      <c r="M261" s="86">
        <v>6.8000000000020183E-2</v>
      </c>
      <c r="N261" s="82">
        <v>131237.229158</v>
      </c>
      <c r="O261" s="84">
        <v>102.02</v>
      </c>
      <c r="P261" s="82">
        <v>495.38641717500008</v>
      </c>
      <c r="Q261" s="83">
        <f t="shared" si="4"/>
        <v>3.4399718283363557E-4</v>
      </c>
      <c r="R261" s="83">
        <f>P261/'סכום נכסי הקרן'!$C$42</f>
        <v>7.9883325576851155E-6</v>
      </c>
    </row>
    <row r="262" spans="2:18">
      <c r="B262" s="75" t="s">
        <v>3727</v>
      </c>
      <c r="C262" s="85" t="s">
        <v>3244</v>
      </c>
      <c r="D262" s="72">
        <v>9335</v>
      </c>
      <c r="E262" s="72"/>
      <c r="F262" s="72" t="s">
        <v>507</v>
      </c>
      <c r="G262" s="94">
        <v>44064</v>
      </c>
      <c r="H262" s="72"/>
      <c r="I262" s="82">
        <v>2.5500000000001721</v>
      </c>
      <c r="J262" s="85" t="s">
        <v>657</v>
      </c>
      <c r="K262" s="85" t="s">
        <v>132</v>
      </c>
      <c r="L262" s="86">
        <v>8.666299999999999E-2</v>
      </c>
      <c r="M262" s="86">
        <v>0.10259999999999979</v>
      </c>
      <c r="N262" s="82">
        <v>484870.48809000006</v>
      </c>
      <c r="O262" s="84">
        <v>97.25</v>
      </c>
      <c r="P262" s="82">
        <v>1744.6852891540004</v>
      </c>
      <c r="Q262" s="83">
        <f t="shared" si="4"/>
        <v>1.2115124750952714E-3</v>
      </c>
      <c r="R262" s="83">
        <f>P262/'סכום נכסי הקרן'!$C$42</f>
        <v>2.8133848274931092E-5</v>
      </c>
    </row>
    <row r="263" spans="2:18">
      <c r="B263" s="75" t="s">
        <v>3727</v>
      </c>
      <c r="C263" s="85" t="s">
        <v>3244</v>
      </c>
      <c r="D263" s="72" t="s">
        <v>3407</v>
      </c>
      <c r="E263" s="72"/>
      <c r="F263" s="72" t="s">
        <v>507</v>
      </c>
      <c r="G263" s="94">
        <v>42817</v>
      </c>
      <c r="H263" s="72"/>
      <c r="I263" s="82">
        <v>1.8299999999995356</v>
      </c>
      <c r="J263" s="85" t="s">
        <v>657</v>
      </c>
      <c r="K263" s="85" t="s">
        <v>132</v>
      </c>
      <c r="L263" s="86">
        <v>5.7820000000000003E-2</v>
      </c>
      <c r="M263" s="86">
        <v>8.3099999999909427E-2</v>
      </c>
      <c r="N263" s="82">
        <v>48427.490881999998</v>
      </c>
      <c r="O263" s="84">
        <v>96.12</v>
      </c>
      <c r="P263" s="82">
        <v>172.22946757600002</v>
      </c>
      <c r="Q263" s="83">
        <f t="shared" si="4"/>
        <v>1.1959643945213702E-4</v>
      </c>
      <c r="R263" s="83">
        <f>P263/'סכום נכסי הקרן'!$C$42</f>
        <v>2.7772789392893465E-6</v>
      </c>
    </row>
    <row r="264" spans="2:18">
      <c r="B264" s="75" t="s">
        <v>3727</v>
      </c>
      <c r="C264" s="85" t="s">
        <v>3244</v>
      </c>
      <c r="D264" s="72">
        <v>7291</v>
      </c>
      <c r="E264" s="72"/>
      <c r="F264" s="72" t="s">
        <v>507</v>
      </c>
      <c r="G264" s="94">
        <v>43798</v>
      </c>
      <c r="H264" s="72"/>
      <c r="I264" s="82">
        <v>1.7900000000052012</v>
      </c>
      <c r="J264" s="85" t="s">
        <v>657</v>
      </c>
      <c r="K264" s="85" t="s">
        <v>132</v>
      </c>
      <c r="L264" s="86">
        <v>7.9162999999999997E-2</v>
      </c>
      <c r="M264" s="86">
        <v>7.7500000000260055E-2</v>
      </c>
      <c r="N264" s="82">
        <v>7719.8371850000021</v>
      </c>
      <c r="O264" s="84">
        <v>100.97</v>
      </c>
      <c r="P264" s="82">
        <v>28.840462415000005</v>
      </c>
      <c r="Q264" s="83">
        <f t="shared" si="4"/>
        <v>2.0026866862751805E-5</v>
      </c>
      <c r="R264" s="83">
        <f>P264/'סכום נכסי הקרן'!$C$42</f>
        <v>4.6506564754489805E-7</v>
      </c>
    </row>
    <row r="265" spans="2:18">
      <c r="B265" s="75" t="s">
        <v>3728</v>
      </c>
      <c r="C265" s="85" t="s">
        <v>3244</v>
      </c>
      <c r="D265" s="72" t="s">
        <v>3408</v>
      </c>
      <c r="E265" s="72"/>
      <c r="F265" s="72" t="s">
        <v>507</v>
      </c>
      <c r="G265" s="94">
        <v>43083</v>
      </c>
      <c r="H265" s="72"/>
      <c r="I265" s="82">
        <v>0.77000000000218594</v>
      </c>
      <c r="J265" s="85" t="s">
        <v>657</v>
      </c>
      <c r="K265" s="85" t="s">
        <v>140</v>
      </c>
      <c r="L265" s="86">
        <v>7.145E-2</v>
      </c>
      <c r="M265" s="86">
        <v>7.0300000000306034E-2</v>
      </c>
      <c r="N265" s="82">
        <v>13089.159097000002</v>
      </c>
      <c r="O265" s="84">
        <v>100.22</v>
      </c>
      <c r="P265" s="82">
        <v>36.596469896000009</v>
      </c>
      <c r="Q265" s="83">
        <f t="shared" si="4"/>
        <v>2.5412651839892369E-5</v>
      </c>
      <c r="R265" s="83">
        <f>P265/'סכום נכסי הקרן'!$C$42</f>
        <v>5.9013481563279603E-7</v>
      </c>
    </row>
    <row r="266" spans="2:18">
      <c r="B266" s="75" t="s">
        <v>3728</v>
      </c>
      <c r="C266" s="85" t="s">
        <v>3244</v>
      </c>
      <c r="D266" s="72" t="s">
        <v>3409</v>
      </c>
      <c r="E266" s="72"/>
      <c r="F266" s="72" t="s">
        <v>507</v>
      </c>
      <c r="G266" s="94">
        <v>43083</v>
      </c>
      <c r="H266" s="72"/>
      <c r="I266" s="82">
        <v>5.219999999997234</v>
      </c>
      <c r="J266" s="85" t="s">
        <v>657</v>
      </c>
      <c r="K266" s="85" t="s">
        <v>140</v>
      </c>
      <c r="L266" s="86">
        <v>7.195E-2</v>
      </c>
      <c r="M266" s="86">
        <v>7.2999999999962276E-2</v>
      </c>
      <c r="N266" s="82">
        <v>28375.713550000004</v>
      </c>
      <c r="O266" s="84">
        <v>100.45</v>
      </c>
      <c r="P266" s="82">
        <v>79.518799201000022</v>
      </c>
      <c r="Q266" s="83">
        <f t="shared" si="4"/>
        <v>5.5217991368129099E-5</v>
      </c>
      <c r="R266" s="83">
        <f>P266/'סכום נכסי הקרן'!$C$42</f>
        <v>1.2822770075687702E-6</v>
      </c>
    </row>
    <row r="267" spans="2:18">
      <c r="B267" s="75" t="s">
        <v>3728</v>
      </c>
      <c r="C267" s="85" t="s">
        <v>3244</v>
      </c>
      <c r="D267" s="72" t="s">
        <v>3410</v>
      </c>
      <c r="E267" s="72"/>
      <c r="F267" s="72" t="s">
        <v>507</v>
      </c>
      <c r="G267" s="94">
        <v>43083</v>
      </c>
      <c r="H267" s="72"/>
      <c r="I267" s="82">
        <v>5.5399999999891998</v>
      </c>
      <c r="J267" s="85" t="s">
        <v>657</v>
      </c>
      <c r="K267" s="85" t="s">
        <v>140</v>
      </c>
      <c r="L267" s="86">
        <v>4.4999999999999998E-2</v>
      </c>
      <c r="M267" s="86">
        <v>6.6599999999868001E-2</v>
      </c>
      <c r="N267" s="82">
        <v>113502.85407300001</v>
      </c>
      <c r="O267" s="84">
        <v>89.48</v>
      </c>
      <c r="P267" s="82">
        <v>283.33865093900005</v>
      </c>
      <c r="Q267" s="83">
        <f t="shared" si="4"/>
        <v>1.9675084808889185E-4</v>
      </c>
      <c r="R267" s="83">
        <f>P267/'סכום נכסי הקרן'!$C$42</f>
        <v>4.5689653403375874E-6</v>
      </c>
    </row>
    <row r="268" spans="2:18">
      <c r="B268" s="75" t="s">
        <v>3729</v>
      </c>
      <c r="C268" s="85" t="s">
        <v>3244</v>
      </c>
      <c r="D268" s="72">
        <v>9186</v>
      </c>
      <c r="E268" s="72"/>
      <c r="F268" s="72" t="s">
        <v>507</v>
      </c>
      <c r="G268" s="94">
        <v>44778</v>
      </c>
      <c r="H268" s="72"/>
      <c r="I268" s="82">
        <v>3.6400000000014296</v>
      </c>
      <c r="J268" s="85" t="s">
        <v>691</v>
      </c>
      <c r="K268" s="85" t="s">
        <v>134</v>
      </c>
      <c r="L268" s="86">
        <v>7.1870000000000003E-2</v>
      </c>
      <c r="M268" s="86">
        <v>7.2100000000034206E-2</v>
      </c>
      <c r="N268" s="82">
        <v>190748.31407600004</v>
      </c>
      <c r="O268" s="84">
        <v>102.2</v>
      </c>
      <c r="P268" s="82">
        <v>783.38555229200017</v>
      </c>
      <c r="Q268" s="83">
        <f t="shared" si="4"/>
        <v>5.4398427917700146E-4</v>
      </c>
      <c r="R268" s="83">
        <f>P268/'סכום נכסי הקרן'!$C$42</f>
        <v>1.2632450337013662E-5</v>
      </c>
    </row>
    <row r="269" spans="2:18">
      <c r="B269" s="75" t="s">
        <v>3729</v>
      </c>
      <c r="C269" s="85" t="s">
        <v>3244</v>
      </c>
      <c r="D269" s="72">
        <v>9187</v>
      </c>
      <c r="E269" s="72"/>
      <c r="F269" s="72" t="s">
        <v>507</v>
      </c>
      <c r="G269" s="94">
        <v>44778</v>
      </c>
      <c r="H269" s="72"/>
      <c r="I269" s="82">
        <v>3.5600000000004521</v>
      </c>
      <c r="J269" s="85" t="s">
        <v>691</v>
      </c>
      <c r="K269" s="85" t="s">
        <v>132</v>
      </c>
      <c r="L269" s="86">
        <v>8.2722999999999991E-2</v>
      </c>
      <c r="M269" s="86">
        <v>9.030000000001126E-2</v>
      </c>
      <c r="N269" s="82">
        <v>525259.75300900009</v>
      </c>
      <c r="O269" s="84">
        <v>100.2</v>
      </c>
      <c r="P269" s="82">
        <v>1947.3480731270001</v>
      </c>
      <c r="Q269" s="83">
        <f t="shared" si="4"/>
        <v>1.3522418619635955E-3</v>
      </c>
      <c r="R269" s="83">
        <f>P269/'סכום נכסי הקרן'!$C$42</f>
        <v>3.1401878360767529E-5</v>
      </c>
    </row>
    <row r="270" spans="2:18">
      <c r="B270" s="75" t="s">
        <v>3730</v>
      </c>
      <c r="C270" s="85" t="s">
        <v>3244</v>
      </c>
      <c r="D270" s="72" t="s">
        <v>3411</v>
      </c>
      <c r="E270" s="72"/>
      <c r="F270" s="72" t="s">
        <v>507</v>
      </c>
      <c r="G270" s="94">
        <v>42870</v>
      </c>
      <c r="H270" s="72"/>
      <c r="I270" s="82">
        <v>0.96999999999424136</v>
      </c>
      <c r="J270" s="85" t="s">
        <v>657</v>
      </c>
      <c r="K270" s="85" t="s">
        <v>132</v>
      </c>
      <c r="L270" s="86">
        <v>7.9430000000000001E-2</v>
      </c>
      <c r="M270" s="86">
        <v>9.0699999999792502E-2</v>
      </c>
      <c r="N270" s="82">
        <v>34461.667722000006</v>
      </c>
      <c r="O270" s="84">
        <v>99.42</v>
      </c>
      <c r="P270" s="82">
        <v>126.76862820900003</v>
      </c>
      <c r="Q270" s="83">
        <f t="shared" si="4"/>
        <v>8.8028354156863332E-5</v>
      </c>
      <c r="R270" s="83">
        <f>P270/'סכום נכסי הקרן'!$C$42</f>
        <v>2.0442021115352846E-6</v>
      </c>
    </row>
    <row r="271" spans="2:18">
      <c r="B271" s="75" t="s">
        <v>3731</v>
      </c>
      <c r="C271" s="85" t="s">
        <v>3244</v>
      </c>
      <c r="D271" s="72">
        <v>8706</v>
      </c>
      <c r="E271" s="72"/>
      <c r="F271" s="72" t="s">
        <v>507</v>
      </c>
      <c r="G271" s="94">
        <v>44498</v>
      </c>
      <c r="H271" s="72"/>
      <c r="I271" s="82">
        <v>3.2100000000000004</v>
      </c>
      <c r="J271" s="85" t="s">
        <v>657</v>
      </c>
      <c r="K271" s="85" t="s">
        <v>132</v>
      </c>
      <c r="L271" s="86">
        <v>8.1930000000000003E-2</v>
      </c>
      <c r="M271" s="86">
        <v>9.2100000000000015E-2</v>
      </c>
      <c r="N271" s="82">
        <v>18851009.310000002</v>
      </c>
      <c r="O271" s="84">
        <v>100</v>
      </c>
      <c r="P271" s="82">
        <v>69748.733309999996</v>
      </c>
      <c r="Q271" s="83">
        <f t="shared" si="4"/>
        <v>4.8433640755997279E-2</v>
      </c>
      <c r="R271" s="83">
        <f>P271/'סכום נכסי הקרן'!$C$42</f>
        <v>1.1247302264259325E-3</v>
      </c>
    </row>
    <row r="272" spans="2:18">
      <c r="B272" s="75" t="s">
        <v>3732</v>
      </c>
      <c r="C272" s="85" t="s">
        <v>3244</v>
      </c>
      <c r="D272" s="72">
        <v>8702</v>
      </c>
      <c r="E272" s="72"/>
      <c r="F272" s="72" t="s">
        <v>507</v>
      </c>
      <c r="G272" s="94">
        <v>44497</v>
      </c>
      <c r="H272" s="72"/>
      <c r="I272" s="82">
        <v>5.0000000095461537E-2</v>
      </c>
      <c r="J272" s="85" t="s">
        <v>706</v>
      </c>
      <c r="K272" s="85" t="s">
        <v>132</v>
      </c>
      <c r="L272" s="86">
        <v>7.0890000000000009E-2</v>
      </c>
      <c r="M272" s="86">
        <v>5.4899999987717274E-2</v>
      </c>
      <c r="N272" s="82">
        <v>423.02956900000004</v>
      </c>
      <c r="O272" s="84">
        <v>100.39</v>
      </c>
      <c r="P272" s="82">
        <v>1.5713136570000001</v>
      </c>
      <c r="Q272" s="83">
        <f t="shared" si="4"/>
        <v>1.0911229145894626E-6</v>
      </c>
      <c r="R272" s="83">
        <f>P272/'סכום נכסי הקרן'!$C$42</f>
        <v>2.5338151409416184E-8</v>
      </c>
    </row>
    <row r="273" spans="2:18">
      <c r="B273" s="75" t="s">
        <v>3732</v>
      </c>
      <c r="C273" s="85" t="s">
        <v>3244</v>
      </c>
      <c r="D273" s="72">
        <v>9118</v>
      </c>
      <c r="E273" s="72"/>
      <c r="F273" s="72" t="s">
        <v>507</v>
      </c>
      <c r="G273" s="94">
        <v>44733</v>
      </c>
      <c r="H273" s="72"/>
      <c r="I273" s="82">
        <v>0.05</v>
      </c>
      <c r="J273" s="85" t="s">
        <v>706</v>
      </c>
      <c r="K273" s="85" t="s">
        <v>132</v>
      </c>
      <c r="L273" s="86">
        <v>7.0890000000000009E-2</v>
      </c>
      <c r="M273" s="86">
        <v>5.48999999958448E-2</v>
      </c>
      <c r="N273" s="82">
        <v>1684.5681080000002</v>
      </c>
      <c r="O273" s="84">
        <v>100.39</v>
      </c>
      <c r="P273" s="82">
        <v>6.2572100400000012</v>
      </c>
      <c r="Q273" s="83">
        <f t="shared" si="4"/>
        <v>4.3450174480620897E-6</v>
      </c>
      <c r="R273" s="83">
        <f>P273/'סכום נכסי הקרן'!$C$42</f>
        <v>1.0090037382908022E-7</v>
      </c>
    </row>
    <row r="274" spans="2:18">
      <c r="B274" s="75" t="s">
        <v>3732</v>
      </c>
      <c r="C274" s="85" t="s">
        <v>3244</v>
      </c>
      <c r="D274" s="72">
        <v>9233</v>
      </c>
      <c r="E274" s="72"/>
      <c r="F274" s="72" t="s">
        <v>507</v>
      </c>
      <c r="G274" s="94">
        <v>44819</v>
      </c>
      <c r="H274" s="72"/>
      <c r="I274" s="82">
        <v>5.0000000081419686E-2</v>
      </c>
      <c r="J274" s="85" t="s">
        <v>706</v>
      </c>
      <c r="K274" s="85" t="s">
        <v>132</v>
      </c>
      <c r="L274" s="86">
        <v>7.0890000000000009E-2</v>
      </c>
      <c r="M274" s="86">
        <v>5.4899999998208771E-2</v>
      </c>
      <c r="N274" s="82">
        <v>330.65760299999999</v>
      </c>
      <c r="O274" s="84">
        <v>100.39</v>
      </c>
      <c r="P274" s="82">
        <v>1.2282042780000002</v>
      </c>
      <c r="Q274" s="83">
        <f t="shared" si="4"/>
        <v>8.5286716980568243E-7</v>
      </c>
      <c r="R274" s="83">
        <f>P274/'סכום נכסי הקרן'!$C$42</f>
        <v>1.9805355741050936E-8</v>
      </c>
    </row>
    <row r="275" spans="2:18">
      <c r="B275" s="75" t="s">
        <v>3732</v>
      </c>
      <c r="C275" s="85" t="s">
        <v>3244</v>
      </c>
      <c r="D275" s="72">
        <v>9276</v>
      </c>
      <c r="E275" s="72"/>
      <c r="F275" s="72" t="s">
        <v>507</v>
      </c>
      <c r="G275" s="94">
        <v>44854</v>
      </c>
      <c r="H275" s="72"/>
      <c r="I275" s="82">
        <v>5.0000001187710301E-2</v>
      </c>
      <c r="J275" s="85" t="s">
        <v>706</v>
      </c>
      <c r="K275" s="85" t="s">
        <v>132</v>
      </c>
      <c r="L275" s="86">
        <v>7.0890000000000009E-2</v>
      </c>
      <c r="M275" s="86">
        <v>5.4900000068887192E-2</v>
      </c>
      <c r="N275" s="82">
        <v>79.335096000000007</v>
      </c>
      <c r="O275" s="84">
        <v>100.39</v>
      </c>
      <c r="P275" s="82">
        <v>0.29468465300000007</v>
      </c>
      <c r="Q275" s="83">
        <f t="shared" si="4"/>
        <v>2.0462953149661607E-7</v>
      </c>
      <c r="R275" s="83">
        <f>P275/'סכום נכסי הקרן'!$C$42</f>
        <v>4.7519248130262196E-9</v>
      </c>
    </row>
    <row r="276" spans="2:18">
      <c r="B276" s="75" t="s">
        <v>3732</v>
      </c>
      <c r="C276" s="85" t="s">
        <v>3244</v>
      </c>
      <c r="D276" s="72">
        <v>9430</v>
      </c>
      <c r="E276" s="72"/>
      <c r="F276" s="72" t="s">
        <v>507</v>
      </c>
      <c r="G276" s="94">
        <v>44950</v>
      </c>
      <c r="H276" s="72"/>
      <c r="I276" s="82">
        <v>5.0000000093146257E-2</v>
      </c>
      <c r="J276" s="85" t="s">
        <v>706</v>
      </c>
      <c r="K276" s="85" t="s">
        <v>132</v>
      </c>
      <c r="L276" s="86">
        <v>7.0890000000000009E-2</v>
      </c>
      <c r="M276" s="86">
        <v>5.4900000012854173E-2</v>
      </c>
      <c r="N276" s="82">
        <v>433.54451400000005</v>
      </c>
      <c r="O276" s="84">
        <v>100.39</v>
      </c>
      <c r="P276" s="82">
        <v>1.6103707570000001</v>
      </c>
      <c r="Q276" s="83">
        <f t="shared" si="4"/>
        <v>1.1182442322191815E-6</v>
      </c>
      <c r="R276" s="83">
        <f>P276/'סכום נכסי הקרן'!$C$42</f>
        <v>2.5967965010923443E-8</v>
      </c>
    </row>
    <row r="277" spans="2:18">
      <c r="B277" s="75" t="s">
        <v>3732</v>
      </c>
      <c r="C277" s="85" t="s">
        <v>3244</v>
      </c>
      <c r="D277" s="72">
        <v>9539</v>
      </c>
      <c r="E277" s="72"/>
      <c r="F277" s="72" t="s">
        <v>507</v>
      </c>
      <c r="G277" s="94">
        <v>45029</v>
      </c>
      <c r="H277" s="72"/>
      <c r="I277" s="82">
        <v>4.9999999627415123E-2</v>
      </c>
      <c r="J277" s="85" t="s">
        <v>706</v>
      </c>
      <c r="K277" s="85" t="s">
        <v>132</v>
      </c>
      <c r="L277" s="86">
        <v>7.0890000000000009E-2</v>
      </c>
      <c r="M277" s="86">
        <v>5.4899999952309139E-2</v>
      </c>
      <c r="N277" s="82">
        <v>144.514859</v>
      </c>
      <c r="O277" s="84">
        <v>100.39</v>
      </c>
      <c r="P277" s="82">
        <v>0.53679044400000009</v>
      </c>
      <c r="Q277" s="83">
        <f t="shared" si="4"/>
        <v>3.7274821050005794E-7</v>
      </c>
      <c r="R277" s="83">
        <f>P277/'סכום נכסי הקרן'!$C$42</f>
        <v>8.6559914276871467E-9</v>
      </c>
    </row>
    <row r="278" spans="2:18">
      <c r="B278" s="75" t="s">
        <v>3732</v>
      </c>
      <c r="C278" s="85" t="s">
        <v>3244</v>
      </c>
      <c r="D278" s="72">
        <v>8060</v>
      </c>
      <c r="E278" s="72"/>
      <c r="F278" s="72" t="s">
        <v>507</v>
      </c>
      <c r="G278" s="94">
        <v>44150</v>
      </c>
      <c r="H278" s="72"/>
      <c r="I278" s="82">
        <v>5.0000000000142299E-2</v>
      </c>
      <c r="J278" s="85" t="s">
        <v>706</v>
      </c>
      <c r="K278" s="85" t="s">
        <v>132</v>
      </c>
      <c r="L278" s="86">
        <v>7.0890000000000009E-2</v>
      </c>
      <c r="M278" s="86">
        <v>5.4900000000013945E-2</v>
      </c>
      <c r="N278" s="82">
        <v>567541.03914500016</v>
      </c>
      <c r="O278" s="84">
        <v>100.39</v>
      </c>
      <c r="P278" s="82">
        <v>2108.0913639940004</v>
      </c>
      <c r="Q278" s="83">
        <f t="shared" si="4"/>
        <v>1.4638622804905776E-3</v>
      </c>
      <c r="R278" s="83">
        <f>P278/'סכום נכסי הקרן'!$C$42</f>
        <v>3.3993937447055913E-5</v>
      </c>
    </row>
    <row r="279" spans="2:18">
      <c r="B279" s="75" t="s">
        <v>3732</v>
      </c>
      <c r="C279" s="85" t="s">
        <v>3244</v>
      </c>
      <c r="D279" s="72">
        <v>8119</v>
      </c>
      <c r="E279" s="72"/>
      <c r="F279" s="72" t="s">
        <v>507</v>
      </c>
      <c r="G279" s="94">
        <v>44169</v>
      </c>
      <c r="H279" s="72"/>
      <c r="I279" s="82">
        <v>4.9999999959984422E-2</v>
      </c>
      <c r="J279" s="85" t="s">
        <v>706</v>
      </c>
      <c r="K279" s="85" t="s">
        <v>132</v>
      </c>
      <c r="L279" s="86">
        <v>7.0890000000000009E-2</v>
      </c>
      <c r="M279" s="86">
        <v>5.490000000168066E-2</v>
      </c>
      <c r="N279" s="82">
        <v>1345.577513</v>
      </c>
      <c r="O279" s="84">
        <v>100.39</v>
      </c>
      <c r="P279" s="82">
        <v>4.9980532840000009</v>
      </c>
      <c r="Q279" s="83">
        <f t="shared" si="4"/>
        <v>3.470656824127327E-6</v>
      </c>
      <c r="R279" s="83">
        <f>P279/'סכום נכסי הקרן'!$C$42</f>
        <v>8.0595895223178735E-8</v>
      </c>
    </row>
    <row r="280" spans="2:18">
      <c r="B280" s="75" t="s">
        <v>3732</v>
      </c>
      <c r="C280" s="85" t="s">
        <v>3244</v>
      </c>
      <c r="D280" s="72">
        <v>8418</v>
      </c>
      <c r="E280" s="72"/>
      <c r="F280" s="72" t="s">
        <v>507</v>
      </c>
      <c r="G280" s="94">
        <v>44326</v>
      </c>
      <c r="H280" s="72"/>
      <c r="I280" s="82">
        <v>4.9999999669044254E-2</v>
      </c>
      <c r="J280" s="85" t="s">
        <v>706</v>
      </c>
      <c r="K280" s="85" t="s">
        <v>132</v>
      </c>
      <c r="L280" s="86">
        <v>7.0890000000000009E-2</v>
      </c>
      <c r="M280" s="86">
        <v>5.4900000012954545E-2</v>
      </c>
      <c r="N280" s="82">
        <v>284.71212300000008</v>
      </c>
      <c r="O280" s="84">
        <v>100.39</v>
      </c>
      <c r="P280" s="82">
        <v>1.0575431870000003</v>
      </c>
      <c r="Q280" s="83">
        <f t="shared" si="4"/>
        <v>7.3435981375402082E-7</v>
      </c>
      <c r="R280" s="83">
        <f>P280/'סכום נכסי הקרן'!$C$42</f>
        <v>1.7053367591396516E-8</v>
      </c>
    </row>
    <row r="281" spans="2:18">
      <c r="B281" s="75" t="s">
        <v>3733</v>
      </c>
      <c r="C281" s="85" t="s">
        <v>3244</v>
      </c>
      <c r="D281" s="72">
        <v>8718</v>
      </c>
      <c r="E281" s="72"/>
      <c r="F281" s="72" t="s">
        <v>507</v>
      </c>
      <c r="G281" s="94">
        <v>44508</v>
      </c>
      <c r="H281" s="72"/>
      <c r="I281" s="82">
        <v>3.169999999999932</v>
      </c>
      <c r="J281" s="85" t="s">
        <v>657</v>
      </c>
      <c r="K281" s="85" t="s">
        <v>132</v>
      </c>
      <c r="L281" s="86">
        <v>8.5919000000000009E-2</v>
      </c>
      <c r="M281" s="86">
        <v>9.0699999999991371E-2</v>
      </c>
      <c r="N281" s="82">
        <v>477312.64126000012</v>
      </c>
      <c r="O281" s="84">
        <v>99.86</v>
      </c>
      <c r="P281" s="82">
        <v>1763.5842278360003</v>
      </c>
      <c r="Q281" s="83">
        <f t="shared" si="4"/>
        <v>1.2246359307245705E-3</v>
      </c>
      <c r="R281" s="83">
        <f>P281/'סכום נכסי הקרן'!$C$42</f>
        <v>2.8438602305209205E-5</v>
      </c>
    </row>
    <row r="282" spans="2:18">
      <c r="B282" s="75" t="s">
        <v>3734</v>
      </c>
      <c r="C282" s="85" t="s">
        <v>3244</v>
      </c>
      <c r="D282" s="72">
        <v>8806</v>
      </c>
      <c r="E282" s="72"/>
      <c r="F282" s="72" t="s">
        <v>507</v>
      </c>
      <c r="G282" s="94">
        <v>44137</v>
      </c>
      <c r="H282" s="72"/>
      <c r="I282" s="82">
        <v>0.21999999999983569</v>
      </c>
      <c r="J282" s="85" t="s">
        <v>706</v>
      </c>
      <c r="K282" s="85" t="s">
        <v>132</v>
      </c>
      <c r="L282" s="86">
        <v>7.2756000000000001E-2</v>
      </c>
      <c r="M282" s="86">
        <v>5.6099999999997117E-2</v>
      </c>
      <c r="N282" s="82">
        <v>651407.36496500007</v>
      </c>
      <c r="O282" s="84">
        <v>100.99</v>
      </c>
      <c r="P282" s="82">
        <v>2434.0682416700006</v>
      </c>
      <c r="Q282" s="83">
        <f t="shared" si="4"/>
        <v>1.6902211867942923E-3</v>
      </c>
      <c r="R282" s="83">
        <f>P282/'סכום נכסי הקרן'!$C$42</f>
        <v>3.9250463695477128E-5</v>
      </c>
    </row>
    <row r="283" spans="2:18">
      <c r="B283" s="75" t="s">
        <v>3734</v>
      </c>
      <c r="C283" s="85" t="s">
        <v>3244</v>
      </c>
      <c r="D283" s="72">
        <v>9044</v>
      </c>
      <c r="E283" s="72"/>
      <c r="F283" s="72" t="s">
        <v>507</v>
      </c>
      <c r="G283" s="94">
        <v>44679</v>
      </c>
      <c r="H283" s="72"/>
      <c r="I283" s="82">
        <v>0.22000000000286257</v>
      </c>
      <c r="J283" s="85" t="s">
        <v>706</v>
      </c>
      <c r="K283" s="85" t="s">
        <v>132</v>
      </c>
      <c r="L283" s="86">
        <v>7.2756000000000001E-2</v>
      </c>
      <c r="M283" s="86">
        <v>5.6100000000014312E-2</v>
      </c>
      <c r="N283" s="82">
        <v>5609.4303550000013</v>
      </c>
      <c r="O283" s="84">
        <v>100.99</v>
      </c>
      <c r="P283" s="82">
        <v>20.960365377000002</v>
      </c>
      <c r="Q283" s="83">
        <f t="shared" si="4"/>
        <v>1.4554913883124419E-5</v>
      </c>
      <c r="R283" s="83">
        <f>P283/'סכום נכסי הקרן'!$C$42</f>
        <v>3.3799547859406835E-7</v>
      </c>
    </row>
    <row r="284" spans="2:18">
      <c r="B284" s="75" t="s">
        <v>3734</v>
      </c>
      <c r="C284" s="85" t="s">
        <v>3244</v>
      </c>
      <c r="D284" s="72">
        <v>9224</v>
      </c>
      <c r="E284" s="72"/>
      <c r="F284" s="72" t="s">
        <v>507</v>
      </c>
      <c r="G284" s="94">
        <v>44810</v>
      </c>
      <c r="H284" s="72"/>
      <c r="I284" s="82">
        <v>0.22000000000896405</v>
      </c>
      <c r="J284" s="85" t="s">
        <v>706</v>
      </c>
      <c r="K284" s="85" t="s">
        <v>132</v>
      </c>
      <c r="L284" s="86">
        <v>7.2756000000000001E-2</v>
      </c>
      <c r="M284" s="86">
        <v>5.6100000000572123E-2</v>
      </c>
      <c r="N284" s="82">
        <v>10150.694095999999</v>
      </c>
      <c r="O284" s="84">
        <v>100.99</v>
      </c>
      <c r="P284" s="82">
        <v>37.929387202999997</v>
      </c>
      <c r="Q284" s="83">
        <f t="shared" si="4"/>
        <v>2.6338231917709108E-5</v>
      </c>
      <c r="R284" s="83">
        <f>P284/'סכום נכסי הקרן'!$C$42</f>
        <v>6.1162871686030699E-7</v>
      </c>
    </row>
    <row r="285" spans="2:18">
      <c r="B285" s="75" t="s">
        <v>3735</v>
      </c>
      <c r="C285" s="85" t="s">
        <v>3244</v>
      </c>
      <c r="D285" s="72" t="s">
        <v>3412</v>
      </c>
      <c r="E285" s="72"/>
      <c r="F285" s="72" t="s">
        <v>507</v>
      </c>
      <c r="G285" s="94">
        <v>42921</v>
      </c>
      <c r="H285" s="72"/>
      <c r="I285" s="82">
        <v>7.210000000013193</v>
      </c>
      <c r="J285" s="85" t="s">
        <v>657</v>
      </c>
      <c r="K285" s="85" t="s">
        <v>132</v>
      </c>
      <c r="L285" s="86">
        <v>7.8939999999999996E-2</v>
      </c>
      <c r="M285" s="114">
        <v>0</v>
      </c>
      <c r="N285" s="82">
        <v>72723.000628000009</v>
      </c>
      <c r="O285" s="84">
        <v>14.370590999999999</v>
      </c>
      <c r="P285" s="82">
        <v>38.658223569</v>
      </c>
      <c r="Q285" s="83">
        <f t="shared" si="4"/>
        <v>2.6844337147804943E-5</v>
      </c>
      <c r="R285" s="83">
        <f>P285/'סכום נכסי הקרן'!$C$42</f>
        <v>6.2338153661855637E-7</v>
      </c>
    </row>
    <row r="286" spans="2:18">
      <c r="B286" s="75" t="s">
        <v>3735</v>
      </c>
      <c r="C286" s="85" t="s">
        <v>3244</v>
      </c>
      <c r="D286" s="72">
        <v>6497</v>
      </c>
      <c r="E286" s="72"/>
      <c r="F286" s="72" t="s">
        <v>507</v>
      </c>
      <c r="G286" s="94">
        <v>43342</v>
      </c>
      <c r="H286" s="72"/>
      <c r="I286" s="82">
        <v>1.0600000000054512</v>
      </c>
      <c r="J286" s="85" t="s">
        <v>657</v>
      </c>
      <c r="K286" s="85" t="s">
        <v>132</v>
      </c>
      <c r="L286" s="86">
        <v>7.8939999999999996E-2</v>
      </c>
      <c r="M286" s="114">
        <v>0</v>
      </c>
      <c r="N286" s="82">
        <v>13803.020616000002</v>
      </c>
      <c r="O286" s="84">
        <v>14.370590999999999</v>
      </c>
      <c r="P286" s="82">
        <v>7.3374345660000015</v>
      </c>
      <c r="Q286" s="83">
        <f t="shared" si="4"/>
        <v>5.0951272227524401E-6</v>
      </c>
      <c r="R286" s="83">
        <f>P286/'סכום נכסי הקרן'!$C$42</f>
        <v>1.1831948838588371E-7</v>
      </c>
    </row>
    <row r="287" spans="2:18">
      <c r="B287" s="75" t="s">
        <v>3736</v>
      </c>
      <c r="C287" s="85" t="s">
        <v>3244</v>
      </c>
      <c r="D287" s="72">
        <v>9405</v>
      </c>
      <c r="E287" s="72"/>
      <c r="F287" s="72" t="s">
        <v>507</v>
      </c>
      <c r="G287" s="94">
        <v>43866</v>
      </c>
      <c r="H287" s="72"/>
      <c r="I287" s="82">
        <v>1.2900000000001846</v>
      </c>
      <c r="J287" s="85" t="s">
        <v>706</v>
      </c>
      <c r="K287" s="85" t="s">
        <v>132</v>
      </c>
      <c r="L287" s="86">
        <v>7.5109000000000009E-2</v>
      </c>
      <c r="M287" s="86">
        <v>7.9199999999996329E-2</v>
      </c>
      <c r="N287" s="82">
        <v>554892.74687200005</v>
      </c>
      <c r="O287" s="84">
        <v>100.39</v>
      </c>
      <c r="P287" s="82">
        <v>2061.1102043780002</v>
      </c>
      <c r="Q287" s="83">
        <f t="shared" si="4"/>
        <v>1.4312384821912143E-3</v>
      </c>
      <c r="R287" s="83">
        <f>P287/'סכום נכסי הקרן'!$C$42</f>
        <v>3.3236344759919884E-5</v>
      </c>
    </row>
    <row r="288" spans="2:18">
      <c r="B288" s="75" t="s">
        <v>3736</v>
      </c>
      <c r="C288" s="85" t="s">
        <v>3244</v>
      </c>
      <c r="D288" s="72">
        <v>9439</v>
      </c>
      <c r="E288" s="72"/>
      <c r="F288" s="72" t="s">
        <v>507</v>
      </c>
      <c r="G288" s="94">
        <v>44953</v>
      </c>
      <c r="H288" s="72"/>
      <c r="I288" s="82">
        <v>1.2900000000219618</v>
      </c>
      <c r="J288" s="85" t="s">
        <v>706</v>
      </c>
      <c r="K288" s="85" t="s">
        <v>132</v>
      </c>
      <c r="L288" s="86">
        <v>7.5109000000000009E-2</v>
      </c>
      <c r="M288" s="86">
        <v>7.9200000005473573E-2</v>
      </c>
      <c r="N288" s="82">
        <v>1593.6072480000003</v>
      </c>
      <c r="O288" s="84">
        <v>100.39</v>
      </c>
      <c r="P288" s="82">
        <v>5.9193423030000014</v>
      </c>
      <c r="Q288" s="83">
        <f t="shared" si="4"/>
        <v>4.1104015085271184E-6</v>
      </c>
      <c r="R288" s="83">
        <f>P288/'סכום נכסי הקרן'!$C$42</f>
        <v>9.5452102035396699E-8</v>
      </c>
    </row>
    <row r="289" spans="2:18">
      <c r="B289" s="75" t="s">
        <v>3736</v>
      </c>
      <c r="C289" s="85" t="s">
        <v>3244</v>
      </c>
      <c r="D289" s="72">
        <v>9447</v>
      </c>
      <c r="E289" s="72"/>
      <c r="F289" s="72" t="s">
        <v>507</v>
      </c>
      <c r="G289" s="94">
        <v>44959</v>
      </c>
      <c r="H289" s="72"/>
      <c r="I289" s="82">
        <v>1.2900000002945167</v>
      </c>
      <c r="J289" s="85" t="s">
        <v>706</v>
      </c>
      <c r="K289" s="85" t="s">
        <v>132</v>
      </c>
      <c r="L289" s="86">
        <v>7.5109000000000009E-2</v>
      </c>
      <c r="M289" s="86">
        <v>7.9200000009136018E-2</v>
      </c>
      <c r="N289" s="82">
        <v>895.82776500000011</v>
      </c>
      <c r="O289" s="84">
        <v>100.39</v>
      </c>
      <c r="P289" s="82">
        <v>3.3274895380000005</v>
      </c>
      <c r="Q289" s="83">
        <f t="shared" si="4"/>
        <v>2.3106144764886397E-6</v>
      </c>
      <c r="R289" s="83">
        <f>P289/'סכום נכסי הקרן'!$C$42</f>
        <v>5.3657290733451773E-8</v>
      </c>
    </row>
    <row r="290" spans="2:18">
      <c r="B290" s="75" t="s">
        <v>3736</v>
      </c>
      <c r="C290" s="85" t="s">
        <v>3244</v>
      </c>
      <c r="D290" s="72">
        <v>9467</v>
      </c>
      <c r="E290" s="72"/>
      <c r="F290" s="72" t="s">
        <v>507</v>
      </c>
      <c r="G290" s="94">
        <v>44966</v>
      </c>
      <c r="H290" s="72"/>
      <c r="I290" s="82">
        <v>1.2900000000702427</v>
      </c>
      <c r="J290" s="85" t="s">
        <v>706</v>
      </c>
      <c r="K290" s="85" t="s">
        <v>132</v>
      </c>
      <c r="L290" s="86">
        <v>7.5109000000000009E-2</v>
      </c>
      <c r="M290" s="86">
        <v>7.9700000007124613E-2</v>
      </c>
      <c r="N290" s="82">
        <v>1342.2575400000001</v>
      </c>
      <c r="O290" s="84">
        <v>100.33</v>
      </c>
      <c r="P290" s="82">
        <v>4.9827415849999994</v>
      </c>
      <c r="Q290" s="83">
        <f t="shared" si="4"/>
        <v>3.4600243539226857E-6</v>
      </c>
      <c r="R290" s="83">
        <f>P290/'סכום נכסי הקרן'!$C$42</f>
        <v>8.0348987073511044E-8</v>
      </c>
    </row>
    <row r="291" spans="2:18">
      <c r="B291" s="75" t="s">
        <v>3736</v>
      </c>
      <c r="C291" s="85" t="s">
        <v>3244</v>
      </c>
      <c r="D291" s="72">
        <v>9491</v>
      </c>
      <c r="E291" s="72"/>
      <c r="F291" s="72" t="s">
        <v>507</v>
      </c>
      <c r="G291" s="94">
        <v>44986</v>
      </c>
      <c r="H291" s="72"/>
      <c r="I291" s="82">
        <v>1.2899999999721403</v>
      </c>
      <c r="J291" s="85" t="s">
        <v>706</v>
      </c>
      <c r="K291" s="85" t="s">
        <v>132</v>
      </c>
      <c r="L291" s="86">
        <v>7.5109000000000009E-2</v>
      </c>
      <c r="M291" s="86">
        <v>7.9699999997822818E-2</v>
      </c>
      <c r="N291" s="82">
        <v>5221.3837570000005</v>
      </c>
      <c r="O291" s="84">
        <v>100.33</v>
      </c>
      <c r="P291" s="82">
        <v>19.382872526000003</v>
      </c>
      <c r="Q291" s="83">
        <f t="shared" si="4"/>
        <v>1.3459500125559682E-5</v>
      </c>
      <c r="R291" s="83">
        <f>P291/'סכום נכסי הקרן'!$C$42</f>
        <v>3.1255768485515123E-7</v>
      </c>
    </row>
    <row r="292" spans="2:18">
      <c r="B292" s="75" t="s">
        <v>3736</v>
      </c>
      <c r="C292" s="85" t="s">
        <v>3244</v>
      </c>
      <c r="D292" s="72">
        <v>9510</v>
      </c>
      <c r="E292" s="72"/>
      <c r="F292" s="72" t="s">
        <v>507</v>
      </c>
      <c r="G292" s="94">
        <v>44994</v>
      </c>
      <c r="H292" s="72"/>
      <c r="I292" s="82">
        <v>1.2900000001770955</v>
      </c>
      <c r="J292" s="85" t="s">
        <v>706</v>
      </c>
      <c r="K292" s="85" t="s">
        <v>132</v>
      </c>
      <c r="L292" s="86">
        <v>7.5109000000000009E-2</v>
      </c>
      <c r="M292" s="86">
        <v>7.9700000003462612E-2</v>
      </c>
      <c r="N292" s="82">
        <v>1019.1427170000002</v>
      </c>
      <c r="O292" s="84">
        <v>100.33</v>
      </c>
      <c r="P292" s="82">
        <v>3.7832717770000004</v>
      </c>
      <c r="Q292" s="83">
        <f t="shared" si="4"/>
        <v>2.6271104496638992E-6</v>
      </c>
      <c r="R292" s="83">
        <f>P292/'סכום נכסי הקרן'!$C$42</f>
        <v>6.1006987803834139E-8</v>
      </c>
    </row>
    <row r="293" spans="2:18">
      <c r="B293" s="75" t="s">
        <v>3736</v>
      </c>
      <c r="C293" s="85" t="s">
        <v>3244</v>
      </c>
      <c r="D293" s="72">
        <v>9560</v>
      </c>
      <c r="E293" s="72"/>
      <c r="F293" s="72" t="s">
        <v>507</v>
      </c>
      <c r="G293" s="94">
        <v>45058</v>
      </c>
      <c r="H293" s="72"/>
      <c r="I293" s="82">
        <v>1.2899999999863114</v>
      </c>
      <c r="J293" s="85" t="s">
        <v>706</v>
      </c>
      <c r="K293" s="85" t="s">
        <v>132</v>
      </c>
      <c r="L293" s="86">
        <v>7.5109000000000009E-2</v>
      </c>
      <c r="M293" s="86">
        <v>7.9699999999491566E-2</v>
      </c>
      <c r="N293" s="82">
        <v>5510.1912860000002</v>
      </c>
      <c r="O293" s="84">
        <v>100.33</v>
      </c>
      <c r="P293" s="82">
        <v>20.454986632000004</v>
      </c>
      <c r="Q293" s="83">
        <f t="shared" si="4"/>
        <v>1.4203978010608189E-5</v>
      </c>
      <c r="R293" s="83">
        <f>P293/'סכום נכסי הקרן'!$C$42</f>
        <v>3.2984601517989614E-7</v>
      </c>
    </row>
    <row r="294" spans="2:18">
      <c r="B294" s="75" t="s">
        <v>3749</v>
      </c>
      <c r="C294" s="85" t="s">
        <v>3244</v>
      </c>
      <c r="D294" s="72">
        <v>9606</v>
      </c>
      <c r="E294" s="72"/>
      <c r="F294" s="72" t="s">
        <v>507</v>
      </c>
      <c r="G294" s="94">
        <v>44136</v>
      </c>
      <c r="H294" s="72"/>
      <c r="I294" s="82">
        <v>4.9999999999664112E-2</v>
      </c>
      <c r="J294" s="85" t="s">
        <v>706</v>
      </c>
      <c r="K294" s="85" t="s">
        <v>132</v>
      </c>
      <c r="L294" s="86">
        <v>7.0095999999999992E-2</v>
      </c>
      <c r="M294" s="114">
        <v>0</v>
      </c>
      <c r="N294" s="82">
        <v>378680.49379300006</v>
      </c>
      <c r="O294" s="84">
        <v>84.997694999999993</v>
      </c>
      <c r="P294" s="82">
        <v>1190.9178248680003</v>
      </c>
      <c r="Q294" s="83">
        <f t="shared" si="4"/>
        <v>8.26975392416204E-4</v>
      </c>
      <c r="R294" s="83">
        <f>P294/'סכום נכסי הקרן'!$C$42</f>
        <v>1.9204094630151857E-5</v>
      </c>
    </row>
    <row r="295" spans="2:18">
      <c r="B295" s="75" t="s">
        <v>3737</v>
      </c>
      <c r="C295" s="85" t="s">
        <v>3244</v>
      </c>
      <c r="D295" s="72">
        <v>6588</v>
      </c>
      <c r="E295" s="72"/>
      <c r="F295" s="72" t="s">
        <v>507</v>
      </c>
      <c r="G295" s="94">
        <v>43397</v>
      </c>
      <c r="H295" s="72"/>
      <c r="I295" s="82">
        <v>2.9999999999807993E-2</v>
      </c>
      <c r="J295" s="85" t="s">
        <v>706</v>
      </c>
      <c r="K295" s="85" t="s">
        <v>132</v>
      </c>
      <c r="L295" s="86">
        <v>7.0457000000000006E-2</v>
      </c>
      <c r="M295" s="86">
        <v>6.1200000000000004E-2</v>
      </c>
      <c r="N295" s="82">
        <v>350355.88500000007</v>
      </c>
      <c r="O295" s="84">
        <v>100.44</v>
      </c>
      <c r="P295" s="82">
        <v>1302.0205360750001</v>
      </c>
      <c r="Q295" s="83">
        <f t="shared" si="4"/>
        <v>9.0412530677666514E-4</v>
      </c>
      <c r="R295" s="83">
        <f>P295/'סכום נכסי הקרן'!$C$42</f>
        <v>2.0995676664724349E-5</v>
      </c>
    </row>
    <row r="296" spans="2:18">
      <c r="B296" s="75" t="s">
        <v>3738</v>
      </c>
      <c r="C296" s="85" t="s">
        <v>3244</v>
      </c>
      <c r="D296" s="72">
        <v>6524</v>
      </c>
      <c r="E296" s="72"/>
      <c r="F296" s="72" t="s">
        <v>507</v>
      </c>
      <c r="G296" s="94">
        <v>43357</v>
      </c>
      <c r="H296" s="72"/>
      <c r="I296" s="82">
        <v>4.4799999999999995</v>
      </c>
      <c r="J296" s="85" t="s">
        <v>657</v>
      </c>
      <c r="K296" s="85" t="s">
        <v>135</v>
      </c>
      <c r="L296" s="86">
        <v>7.9644000000000006E-2</v>
      </c>
      <c r="M296" s="86">
        <v>8.950000000000001E-2</v>
      </c>
      <c r="N296" s="82">
        <v>2340779.2999999998</v>
      </c>
      <c r="O296" s="84">
        <v>97.36</v>
      </c>
      <c r="P296" s="82">
        <v>10644.444070000001</v>
      </c>
      <c r="Q296" s="83">
        <f t="shared" si="4"/>
        <v>7.3915203282949151E-3</v>
      </c>
      <c r="R296" s="83">
        <f>P296/'סכום נכסי הקרן'!$C$42</f>
        <v>1.7164652920389036E-4</v>
      </c>
    </row>
    <row r="297" spans="2:18">
      <c r="B297" s="75" t="s">
        <v>3738</v>
      </c>
      <c r="C297" s="85" t="s">
        <v>3244</v>
      </c>
      <c r="D297" s="72" t="s">
        <v>3413</v>
      </c>
      <c r="E297" s="72"/>
      <c r="F297" s="72" t="s">
        <v>507</v>
      </c>
      <c r="G297" s="94">
        <v>42891</v>
      </c>
      <c r="H297" s="72"/>
      <c r="I297" s="82">
        <v>4.4399999999999995</v>
      </c>
      <c r="J297" s="85" t="s">
        <v>657</v>
      </c>
      <c r="K297" s="85" t="s">
        <v>135</v>
      </c>
      <c r="L297" s="86">
        <v>7.9644000000000006E-2</v>
      </c>
      <c r="M297" s="86">
        <v>9.8800000000000013E-2</v>
      </c>
      <c r="N297" s="82">
        <v>6744665.5900000008</v>
      </c>
      <c r="O297" s="84">
        <v>97.36</v>
      </c>
      <c r="P297" s="82">
        <v>30670.647120000005</v>
      </c>
      <c r="Q297" s="83">
        <f t="shared" si="4"/>
        <v>2.129775027973254E-2</v>
      </c>
      <c r="R297" s="83">
        <f>P297/'סכום נכסי הקרן'!$C$42</f>
        <v>4.9457821300622385E-4</v>
      </c>
    </row>
    <row r="298" spans="2:18">
      <c r="B298" s="75" t="s">
        <v>3739</v>
      </c>
      <c r="C298" s="85" t="s">
        <v>3244</v>
      </c>
      <c r="D298" s="72" t="s">
        <v>3414</v>
      </c>
      <c r="E298" s="72"/>
      <c r="F298" s="72" t="s">
        <v>507</v>
      </c>
      <c r="G298" s="94">
        <v>44144</v>
      </c>
      <c r="H298" s="72"/>
      <c r="I298" s="82">
        <v>2.9999999999790222E-2</v>
      </c>
      <c r="J298" s="85" t="s">
        <v>706</v>
      </c>
      <c r="K298" s="85" t="s">
        <v>132</v>
      </c>
      <c r="L298" s="86">
        <v>7.8763E-2</v>
      </c>
      <c r="M298" s="114">
        <v>0</v>
      </c>
      <c r="N298" s="82">
        <v>428420.61956200004</v>
      </c>
      <c r="O298" s="84">
        <v>75.180498</v>
      </c>
      <c r="P298" s="82">
        <v>1191.7283853750002</v>
      </c>
      <c r="Q298" s="83">
        <f t="shared" si="4"/>
        <v>8.2753824703081839E-4</v>
      </c>
      <c r="R298" s="83">
        <f>P298/'סכום נכסי הקרן'!$C$42</f>
        <v>1.9217165289062865E-5</v>
      </c>
    </row>
    <row r="299" spans="2:18">
      <c r="B299" s="75" t="s">
        <v>3740</v>
      </c>
      <c r="C299" s="85" t="s">
        <v>3244</v>
      </c>
      <c r="D299" s="72">
        <v>6826</v>
      </c>
      <c r="E299" s="72"/>
      <c r="F299" s="72" t="s">
        <v>507</v>
      </c>
      <c r="G299" s="94">
        <v>43550</v>
      </c>
      <c r="H299" s="72"/>
      <c r="I299" s="82">
        <v>2.1499999999996224</v>
      </c>
      <c r="J299" s="85" t="s">
        <v>657</v>
      </c>
      <c r="K299" s="85" t="s">
        <v>132</v>
      </c>
      <c r="L299" s="86">
        <v>8.2025000000000001E-2</v>
      </c>
      <c r="M299" s="86">
        <v>8.4999999999992415E-2</v>
      </c>
      <c r="N299" s="82">
        <v>178293.13803000003</v>
      </c>
      <c r="O299" s="84">
        <v>100.36</v>
      </c>
      <c r="P299" s="82">
        <v>662.0588610750001</v>
      </c>
      <c r="Q299" s="83">
        <f t="shared" si="4"/>
        <v>4.5973481545698433E-4</v>
      </c>
      <c r="R299" s="83">
        <f>P299/'סכום נכסי הקרן'!$C$42</f>
        <v>1.0676001948517391E-5</v>
      </c>
    </row>
    <row r="300" spans="2:18">
      <c r="B300" s="75" t="s">
        <v>3741</v>
      </c>
      <c r="C300" s="85" t="s">
        <v>3244</v>
      </c>
      <c r="D300" s="72">
        <v>6528</v>
      </c>
      <c r="E300" s="72"/>
      <c r="F300" s="72" t="s">
        <v>507</v>
      </c>
      <c r="G300" s="94">
        <v>43373</v>
      </c>
      <c r="H300" s="72"/>
      <c r="I300" s="82">
        <v>4.3800000000018366</v>
      </c>
      <c r="J300" s="85" t="s">
        <v>657</v>
      </c>
      <c r="K300" s="85" t="s">
        <v>135</v>
      </c>
      <c r="L300" s="86">
        <v>3.032E-2</v>
      </c>
      <c r="M300" s="86">
        <v>8.0900000000035402E-2</v>
      </c>
      <c r="N300" s="82">
        <v>304101.95673700003</v>
      </c>
      <c r="O300" s="84">
        <v>80.540000000000006</v>
      </c>
      <c r="P300" s="82">
        <v>1143.9651555550001</v>
      </c>
      <c r="Q300" s="83">
        <f t="shared" si="4"/>
        <v>7.9437137783240164E-4</v>
      </c>
      <c r="R300" s="83">
        <f>P300/'סכום נכסי הקרן'!$C$42</f>
        <v>1.8446961362182657E-5</v>
      </c>
    </row>
    <row r="301" spans="2:18">
      <c r="B301" s="75" t="s">
        <v>3742</v>
      </c>
      <c r="C301" s="85" t="s">
        <v>3244</v>
      </c>
      <c r="D301" s="72">
        <v>8860</v>
      </c>
      <c r="E301" s="72"/>
      <c r="F301" s="72" t="s">
        <v>507</v>
      </c>
      <c r="G301" s="94">
        <v>44585</v>
      </c>
      <c r="H301" s="72"/>
      <c r="I301" s="82">
        <v>2.589999999997425</v>
      </c>
      <c r="J301" s="85" t="s">
        <v>793</v>
      </c>
      <c r="K301" s="85" t="s">
        <v>134</v>
      </c>
      <c r="L301" s="86">
        <v>6.1120000000000001E-2</v>
      </c>
      <c r="M301" s="86">
        <v>6.9600000000086717E-2</v>
      </c>
      <c r="N301" s="82">
        <v>18338.186826000005</v>
      </c>
      <c r="O301" s="84">
        <v>100.15</v>
      </c>
      <c r="P301" s="82">
        <v>73.802540941000018</v>
      </c>
      <c r="Q301" s="83">
        <f t="shared" si="4"/>
        <v>5.1248611769465505E-5</v>
      </c>
      <c r="R301" s="83">
        <f>P301/'סכום נכסי הקרן'!$C$42</f>
        <v>1.1900997286136967E-6</v>
      </c>
    </row>
    <row r="302" spans="2:18">
      <c r="B302" s="75" t="s">
        <v>3742</v>
      </c>
      <c r="C302" s="85" t="s">
        <v>3244</v>
      </c>
      <c r="D302" s="72">
        <v>8977</v>
      </c>
      <c r="E302" s="72"/>
      <c r="F302" s="72" t="s">
        <v>507</v>
      </c>
      <c r="G302" s="94">
        <v>44553</v>
      </c>
      <c r="H302" s="72"/>
      <c r="I302" s="82">
        <v>2.5899999999558712</v>
      </c>
      <c r="J302" s="85" t="s">
        <v>793</v>
      </c>
      <c r="K302" s="85" t="s">
        <v>134</v>
      </c>
      <c r="L302" s="86">
        <v>6.1120000000000001E-2</v>
      </c>
      <c r="M302" s="86">
        <v>6.9499999999632273E-2</v>
      </c>
      <c r="N302" s="82">
        <v>2702.4696090000007</v>
      </c>
      <c r="O302" s="84">
        <v>100.16</v>
      </c>
      <c r="P302" s="82">
        <v>10.877249772000001</v>
      </c>
      <c r="Q302" s="83">
        <f t="shared" si="4"/>
        <v>7.5531810094502404E-6</v>
      </c>
      <c r="R302" s="83">
        <f>P302/'סכום נכסי הקרן'!$C$42</f>
        <v>1.7540062762973471E-7</v>
      </c>
    </row>
    <row r="303" spans="2:18">
      <c r="B303" s="75" t="s">
        <v>3742</v>
      </c>
      <c r="C303" s="85" t="s">
        <v>3244</v>
      </c>
      <c r="D303" s="72">
        <v>8978</v>
      </c>
      <c r="E303" s="72"/>
      <c r="F303" s="72" t="s">
        <v>507</v>
      </c>
      <c r="G303" s="94">
        <v>44553</v>
      </c>
      <c r="H303" s="72"/>
      <c r="I303" s="82">
        <v>2.5899999999232985</v>
      </c>
      <c r="J303" s="85" t="s">
        <v>793</v>
      </c>
      <c r="K303" s="85" t="s">
        <v>134</v>
      </c>
      <c r="L303" s="86">
        <v>6.1120000000000001E-2</v>
      </c>
      <c r="M303" s="86">
        <v>7.059999999829393E-2</v>
      </c>
      <c r="N303" s="82">
        <v>3474.6038470000003</v>
      </c>
      <c r="O303" s="84">
        <v>99.91</v>
      </c>
      <c r="P303" s="82">
        <v>13.950128873000001</v>
      </c>
      <c r="Q303" s="83">
        <f t="shared" si="4"/>
        <v>9.6869935591773295E-6</v>
      </c>
      <c r="R303" s="83">
        <f>P303/'סכום נכסי הקרן'!$C$42</f>
        <v>2.2495220861237788E-7</v>
      </c>
    </row>
    <row r="304" spans="2:18">
      <c r="B304" s="75" t="s">
        <v>3742</v>
      </c>
      <c r="C304" s="85" t="s">
        <v>3244</v>
      </c>
      <c r="D304" s="72">
        <v>8979</v>
      </c>
      <c r="E304" s="72"/>
      <c r="F304" s="72" t="s">
        <v>507</v>
      </c>
      <c r="G304" s="94">
        <v>44553</v>
      </c>
      <c r="H304" s="72"/>
      <c r="I304" s="82">
        <v>2.5899999999981618</v>
      </c>
      <c r="J304" s="85" t="s">
        <v>793</v>
      </c>
      <c r="K304" s="85" t="s">
        <v>134</v>
      </c>
      <c r="L304" s="86">
        <v>6.1120000000000001E-2</v>
      </c>
      <c r="M304" s="86">
        <v>6.949999999990808E-2</v>
      </c>
      <c r="N304" s="82">
        <v>16214.817529000002</v>
      </c>
      <c r="O304" s="84">
        <v>100.17</v>
      </c>
      <c r="P304" s="82">
        <v>65.270014168000003</v>
      </c>
      <c r="Q304" s="83">
        <f t="shared" si="4"/>
        <v>4.5323610456141847E-5</v>
      </c>
      <c r="R304" s="83">
        <f>P304/'סכום נכסי הקרן'!$C$42</f>
        <v>1.0525088317764959E-6</v>
      </c>
    </row>
    <row r="305" spans="2:18">
      <c r="B305" s="75" t="s">
        <v>3742</v>
      </c>
      <c r="C305" s="85" t="s">
        <v>3244</v>
      </c>
      <c r="D305" s="72">
        <v>8918</v>
      </c>
      <c r="E305" s="72"/>
      <c r="F305" s="72" t="s">
        <v>507</v>
      </c>
      <c r="G305" s="94">
        <v>44553</v>
      </c>
      <c r="H305" s="72"/>
      <c r="I305" s="82">
        <v>2.590000000021456</v>
      </c>
      <c r="J305" s="85" t="s">
        <v>793</v>
      </c>
      <c r="K305" s="85" t="s">
        <v>134</v>
      </c>
      <c r="L305" s="86">
        <v>6.1120000000000001E-2</v>
      </c>
      <c r="M305" s="86">
        <v>6.9600000000858253E-2</v>
      </c>
      <c r="N305" s="82">
        <v>2316.4025220000003</v>
      </c>
      <c r="O305" s="84">
        <v>100.14</v>
      </c>
      <c r="P305" s="82">
        <v>9.3214954199999998</v>
      </c>
      <c r="Q305" s="83">
        <f t="shared" si="4"/>
        <v>6.4728625030990397E-6</v>
      </c>
      <c r="R305" s="83">
        <f>P305/'סכום נכסי הקרן'!$C$42</f>
        <v>1.5031337712998665E-7</v>
      </c>
    </row>
    <row r="306" spans="2:18">
      <c r="B306" s="75" t="s">
        <v>3742</v>
      </c>
      <c r="C306" s="85" t="s">
        <v>3244</v>
      </c>
      <c r="D306" s="72">
        <v>9037</v>
      </c>
      <c r="E306" s="72"/>
      <c r="F306" s="72" t="s">
        <v>507</v>
      </c>
      <c r="G306" s="94">
        <v>44671</v>
      </c>
      <c r="H306" s="72"/>
      <c r="I306" s="82">
        <v>2.5899999999502272</v>
      </c>
      <c r="J306" s="85" t="s">
        <v>793</v>
      </c>
      <c r="K306" s="85" t="s">
        <v>134</v>
      </c>
      <c r="L306" s="86">
        <v>6.1120000000000001E-2</v>
      </c>
      <c r="M306" s="86">
        <v>6.9599999998695608E-2</v>
      </c>
      <c r="N306" s="82">
        <v>1447.751608</v>
      </c>
      <c r="O306" s="84">
        <v>100.15</v>
      </c>
      <c r="P306" s="82">
        <v>5.8265165310000011</v>
      </c>
      <c r="Q306" s="83">
        <f t="shared" si="4"/>
        <v>4.0459431322873092E-6</v>
      </c>
      <c r="R306" s="83">
        <f>P306/'סכום נכסי הקרן'!$C$42</f>
        <v>9.3955244005076687E-8</v>
      </c>
    </row>
    <row r="307" spans="2:18">
      <c r="B307" s="75" t="s">
        <v>3742</v>
      </c>
      <c r="C307" s="85" t="s">
        <v>3244</v>
      </c>
      <c r="D307" s="72">
        <v>9130</v>
      </c>
      <c r="E307" s="72"/>
      <c r="F307" s="72" t="s">
        <v>507</v>
      </c>
      <c r="G307" s="94">
        <v>44742</v>
      </c>
      <c r="H307" s="72"/>
      <c r="I307" s="82">
        <v>2.5899999999582373</v>
      </c>
      <c r="J307" s="85" t="s">
        <v>793</v>
      </c>
      <c r="K307" s="85" t="s">
        <v>134</v>
      </c>
      <c r="L307" s="86">
        <v>6.1120000000000001E-2</v>
      </c>
      <c r="M307" s="86">
        <v>6.9599999999073209E-2</v>
      </c>
      <c r="N307" s="82">
        <v>8686.5095220000021</v>
      </c>
      <c r="O307" s="84">
        <v>100.15</v>
      </c>
      <c r="P307" s="82">
        <v>34.959098294</v>
      </c>
      <c r="Q307" s="83">
        <f t="shared" si="4"/>
        <v>2.4275658174317511E-5</v>
      </c>
      <c r="R307" s="83">
        <f>P307/'סכום נכסי הקרן'!$C$42</f>
        <v>5.6373144964655205E-7</v>
      </c>
    </row>
    <row r="308" spans="2:18">
      <c r="B308" s="75" t="s">
        <v>3742</v>
      </c>
      <c r="C308" s="85" t="s">
        <v>3244</v>
      </c>
      <c r="D308" s="72">
        <v>9313</v>
      </c>
      <c r="E308" s="72"/>
      <c r="F308" s="72" t="s">
        <v>507</v>
      </c>
      <c r="G308" s="94">
        <v>44886</v>
      </c>
      <c r="H308" s="72"/>
      <c r="I308" s="82">
        <v>2.5900000000401828</v>
      </c>
      <c r="J308" s="85" t="s">
        <v>793</v>
      </c>
      <c r="K308" s="85" t="s">
        <v>134</v>
      </c>
      <c r="L308" s="86">
        <v>6.1120000000000001E-2</v>
      </c>
      <c r="M308" s="86">
        <v>6.9500000001381276E-2</v>
      </c>
      <c r="N308" s="82">
        <v>3957.1876740000002</v>
      </c>
      <c r="O308" s="84">
        <v>100.16</v>
      </c>
      <c r="P308" s="82">
        <v>15.927401804</v>
      </c>
      <c r="Q308" s="83">
        <f t="shared" si="4"/>
        <v>1.1060015294080744E-5</v>
      </c>
      <c r="R308" s="83">
        <f>P308/'סכום נכסי הקרן'!$C$42</f>
        <v>2.5683663899343332E-7</v>
      </c>
    </row>
    <row r="309" spans="2:18">
      <c r="B309" s="75" t="s">
        <v>3742</v>
      </c>
      <c r="C309" s="85" t="s">
        <v>3244</v>
      </c>
      <c r="D309" s="72">
        <v>9496</v>
      </c>
      <c r="E309" s="72"/>
      <c r="F309" s="72" t="s">
        <v>507</v>
      </c>
      <c r="G309" s="94">
        <v>44985</v>
      </c>
      <c r="H309" s="72"/>
      <c r="I309" s="82">
        <v>2.5900000000116625</v>
      </c>
      <c r="J309" s="85" t="s">
        <v>793</v>
      </c>
      <c r="K309" s="85" t="s">
        <v>134</v>
      </c>
      <c r="L309" s="86">
        <v>6.1120000000000001E-2</v>
      </c>
      <c r="M309" s="86">
        <v>6.9500000000180973E-2</v>
      </c>
      <c r="N309" s="82">
        <v>6177.073456000001</v>
      </c>
      <c r="O309" s="84">
        <v>100.17</v>
      </c>
      <c r="P309" s="82">
        <v>24.86476766900001</v>
      </c>
      <c r="Q309" s="83">
        <f t="shared" si="4"/>
        <v>1.7266137571404769E-5</v>
      </c>
      <c r="R309" s="83">
        <f>P309/'סכום נכסי הקרן'!$C$42</f>
        <v>4.0095575135517235E-7</v>
      </c>
    </row>
    <row r="310" spans="2:18">
      <c r="B310" s="75" t="s">
        <v>3742</v>
      </c>
      <c r="C310" s="85" t="s">
        <v>3244</v>
      </c>
      <c r="D310" s="72">
        <v>9547</v>
      </c>
      <c r="E310" s="72"/>
      <c r="F310" s="72" t="s">
        <v>507</v>
      </c>
      <c r="G310" s="94">
        <v>45036</v>
      </c>
      <c r="H310" s="72"/>
      <c r="I310" s="82">
        <v>2.5900000001338177</v>
      </c>
      <c r="J310" s="85" t="s">
        <v>793</v>
      </c>
      <c r="K310" s="85" t="s">
        <v>134</v>
      </c>
      <c r="L310" s="86">
        <v>6.1120000000000001E-2</v>
      </c>
      <c r="M310" s="86">
        <v>6.9400000004254711E-2</v>
      </c>
      <c r="N310" s="82">
        <v>1447.751608</v>
      </c>
      <c r="O310" s="84">
        <v>100.19</v>
      </c>
      <c r="P310" s="82">
        <v>5.8288436580000003</v>
      </c>
      <c r="Q310" s="83">
        <f t="shared" si="4"/>
        <v>4.0475590932913689E-6</v>
      </c>
      <c r="R310" s="83">
        <f>P310/'סכום נכסי הקרן'!$C$42</f>
        <v>9.3992769992337236E-8</v>
      </c>
    </row>
    <row r="311" spans="2:18">
      <c r="B311" s="75" t="s">
        <v>3742</v>
      </c>
      <c r="C311" s="85" t="s">
        <v>3244</v>
      </c>
      <c r="D311" s="72">
        <v>8829</v>
      </c>
      <c r="E311" s="72"/>
      <c r="F311" s="72" t="s">
        <v>507</v>
      </c>
      <c r="G311" s="94">
        <v>44553</v>
      </c>
      <c r="H311" s="72"/>
      <c r="I311" s="82">
        <v>2.6000000000017023</v>
      </c>
      <c r="J311" s="85" t="s">
        <v>793</v>
      </c>
      <c r="K311" s="85" t="s">
        <v>134</v>
      </c>
      <c r="L311" s="86">
        <v>6.1180000000000005E-2</v>
      </c>
      <c r="M311" s="86">
        <v>6.9300000000038442E-2</v>
      </c>
      <c r="N311" s="82">
        <v>175177.94288200003</v>
      </c>
      <c r="O311" s="84">
        <v>100.15</v>
      </c>
      <c r="P311" s="82">
        <v>705.00852355300003</v>
      </c>
      <c r="Q311" s="83">
        <f t="shared" si="4"/>
        <v>4.8955913518771333E-4</v>
      </c>
      <c r="R311" s="83">
        <f>P311/'סכום נכסי הקרן'!$C$42</f>
        <v>1.1368584900369685E-5</v>
      </c>
    </row>
    <row r="312" spans="2:18">
      <c r="B312" s="75" t="s">
        <v>3743</v>
      </c>
      <c r="C312" s="85" t="s">
        <v>3244</v>
      </c>
      <c r="D312" s="72">
        <v>7382</v>
      </c>
      <c r="E312" s="72"/>
      <c r="F312" s="72" t="s">
        <v>507</v>
      </c>
      <c r="G312" s="94">
        <v>43860</v>
      </c>
      <c r="H312" s="72"/>
      <c r="I312" s="82">
        <v>2.7900000000007132</v>
      </c>
      <c r="J312" s="85" t="s">
        <v>657</v>
      </c>
      <c r="K312" s="85" t="s">
        <v>132</v>
      </c>
      <c r="L312" s="86">
        <v>7.9430000000000001E-2</v>
      </c>
      <c r="M312" s="86">
        <v>8.5400000000029994E-2</v>
      </c>
      <c r="N312" s="82">
        <v>294668.68715200009</v>
      </c>
      <c r="O312" s="84">
        <v>100.28</v>
      </c>
      <c r="P312" s="82">
        <v>1093.3269524180002</v>
      </c>
      <c r="Q312" s="83">
        <f t="shared" si="4"/>
        <v>7.5920812220213723E-4</v>
      </c>
      <c r="R312" s="83">
        <f>P312/'סכום נכסי הקרן'!$C$42</f>
        <v>1.763039717560531E-5</v>
      </c>
    </row>
    <row r="313" spans="2:18">
      <c r="B313" s="75" t="s">
        <v>3744</v>
      </c>
      <c r="C313" s="85" t="s">
        <v>3244</v>
      </c>
      <c r="D313" s="72">
        <v>9158</v>
      </c>
      <c r="E313" s="72"/>
      <c r="F313" s="72" t="s">
        <v>507</v>
      </c>
      <c r="G313" s="94">
        <v>44179</v>
      </c>
      <c r="H313" s="72"/>
      <c r="I313" s="82">
        <v>2.6800000000009718</v>
      </c>
      <c r="J313" s="85" t="s">
        <v>657</v>
      </c>
      <c r="K313" s="85" t="s">
        <v>132</v>
      </c>
      <c r="L313" s="86">
        <v>7.8274999999999997E-2</v>
      </c>
      <c r="M313" s="86">
        <v>8.2500000000025289E-2</v>
      </c>
      <c r="N313" s="82">
        <v>133410.08590500001</v>
      </c>
      <c r="O313" s="84">
        <v>100.05</v>
      </c>
      <c r="P313" s="82">
        <v>493.86414123900016</v>
      </c>
      <c r="Q313" s="83">
        <f t="shared" si="4"/>
        <v>3.42940111797119E-4</v>
      </c>
      <c r="R313" s="83">
        <f>P313/'סכום נכסי הקרן'!$C$42</f>
        <v>7.9637851619557866E-6</v>
      </c>
    </row>
    <row r="314" spans="2:18">
      <c r="B314" s="75" t="s">
        <v>3745</v>
      </c>
      <c r="C314" s="85" t="s">
        <v>3244</v>
      </c>
      <c r="D314" s="72">
        <v>7823</v>
      </c>
      <c r="E314" s="72"/>
      <c r="F314" s="72" t="s">
        <v>507</v>
      </c>
      <c r="G314" s="94">
        <v>44027</v>
      </c>
      <c r="H314" s="72"/>
      <c r="I314" s="82">
        <v>3.61000000000156</v>
      </c>
      <c r="J314" s="85" t="s">
        <v>793</v>
      </c>
      <c r="K314" s="85" t="s">
        <v>134</v>
      </c>
      <c r="L314" s="86">
        <v>2.35E-2</v>
      </c>
      <c r="M314" s="86">
        <v>2.4300000000007795E-2</v>
      </c>
      <c r="N314" s="82">
        <v>204480.43673800002</v>
      </c>
      <c r="O314" s="84">
        <v>99.88</v>
      </c>
      <c r="P314" s="82">
        <v>820.71857135200014</v>
      </c>
      <c r="Q314" s="83">
        <f t="shared" si="4"/>
        <v>5.6990839202722854E-4</v>
      </c>
      <c r="R314" s="83">
        <f>P314/'סכום נכסי הקרן'!$C$42</f>
        <v>1.323446234480015E-5</v>
      </c>
    </row>
    <row r="315" spans="2:18">
      <c r="B315" s="75" t="s">
        <v>3745</v>
      </c>
      <c r="C315" s="85" t="s">
        <v>3244</v>
      </c>
      <c r="D315" s="72">
        <v>7993</v>
      </c>
      <c r="E315" s="72"/>
      <c r="F315" s="72" t="s">
        <v>507</v>
      </c>
      <c r="G315" s="94">
        <v>44119</v>
      </c>
      <c r="H315" s="72"/>
      <c r="I315" s="82">
        <v>3.6100000000002188</v>
      </c>
      <c r="J315" s="85" t="s">
        <v>793</v>
      </c>
      <c r="K315" s="85" t="s">
        <v>134</v>
      </c>
      <c r="L315" s="86">
        <v>2.35E-2</v>
      </c>
      <c r="M315" s="86">
        <v>2.4300000000004138E-2</v>
      </c>
      <c r="N315" s="82">
        <v>204480.43686600003</v>
      </c>
      <c r="O315" s="84">
        <v>99.88</v>
      </c>
      <c r="P315" s="82">
        <v>820.71857186200032</v>
      </c>
      <c r="Q315" s="83">
        <f t="shared" si="4"/>
        <v>5.6990839238137364E-4</v>
      </c>
      <c r="R315" s="83">
        <f>P315/'סכום נכסי הקרן'!$C$42</f>
        <v>1.3234462353024136E-5</v>
      </c>
    </row>
    <row r="316" spans="2:18">
      <c r="B316" s="75" t="s">
        <v>3745</v>
      </c>
      <c r="C316" s="85" t="s">
        <v>3244</v>
      </c>
      <c r="D316" s="72">
        <v>8187</v>
      </c>
      <c r="E316" s="72"/>
      <c r="F316" s="72" t="s">
        <v>507</v>
      </c>
      <c r="G316" s="94">
        <v>44211</v>
      </c>
      <c r="H316" s="72"/>
      <c r="I316" s="82">
        <v>3.61000000000156</v>
      </c>
      <c r="J316" s="85" t="s">
        <v>793</v>
      </c>
      <c r="K316" s="85" t="s">
        <v>134</v>
      </c>
      <c r="L316" s="86">
        <v>2.35E-2</v>
      </c>
      <c r="M316" s="86">
        <v>2.4300000000007795E-2</v>
      </c>
      <c r="N316" s="82">
        <v>204480.43673800002</v>
      </c>
      <c r="O316" s="84">
        <v>99.88</v>
      </c>
      <c r="P316" s="82">
        <v>820.71857135200014</v>
      </c>
      <c r="Q316" s="83">
        <f t="shared" si="4"/>
        <v>5.6990839202722854E-4</v>
      </c>
      <c r="R316" s="83">
        <f>P316/'סכום נכסי הקרן'!$C$42</f>
        <v>1.323446234480015E-5</v>
      </c>
    </row>
    <row r="317" spans="2:18">
      <c r="B317" s="129"/>
      <c r="C317" s="129"/>
      <c r="D317" s="129"/>
      <c r="E317" s="129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</row>
    <row r="318" spans="2:18">
      <c r="B318" s="129"/>
      <c r="C318" s="129"/>
      <c r="D318" s="129"/>
      <c r="E318" s="129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</row>
    <row r="319" spans="2:18">
      <c r="B319" s="129"/>
      <c r="C319" s="129"/>
      <c r="D319" s="129"/>
      <c r="E319" s="129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</row>
    <row r="320" spans="2:18">
      <c r="B320" s="139" t="s">
        <v>224</v>
      </c>
      <c r="C320" s="129"/>
      <c r="D320" s="129"/>
      <c r="E320" s="129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</row>
    <row r="321" spans="2:18">
      <c r="B321" s="139" t="s">
        <v>112</v>
      </c>
      <c r="C321" s="129"/>
      <c r="D321" s="129"/>
      <c r="E321" s="129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</row>
    <row r="322" spans="2:18">
      <c r="B322" s="139" t="s">
        <v>207</v>
      </c>
      <c r="C322" s="129"/>
      <c r="D322" s="129"/>
      <c r="E322" s="129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</row>
    <row r="323" spans="2:18">
      <c r="B323" s="139" t="s">
        <v>215</v>
      </c>
      <c r="C323" s="129"/>
      <c r="D323" s="129"/>
      <c r="E323" s="129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</row>
    <row r="324" spans="2:18">
      <c r="B324" s="129"/>
      <c r="C324" s="129"/>
      <c r="D324" s="129"/>
      <c r="E324" s="129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</row>
    <row r="325" spans="2:18">
      <c r="B325" s="129"/>
      <c r="C325" s="129"/>
      <c r="D325" s="129"/>
      <c r="E325" s="129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</row>
    <row r="326" spans="2:18">
      <c r="B326" s="129"/>
      <c r="C326" s="129"/>
      <c r="D326" s="129"/>
      <c r="E326" s="129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</row>
    <row r="327" spans="2:18">
      <c r="B327" s="129"/>
      <c r="C327" s="129"/>
      <c r="D327" s="129"/>
      <c r="E327" s="129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</row>
    <row r="328" spans="2:18">
      <c r="B328" s="129"/>
      <c r="C328" s="129"/>
      <c r="D328" s="129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</row>
    <row r="329" spans="2:18">
      <c r="B329" s="129"/>
      <c r="C329" s="129"/>
      <c r="D329" s="129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</row>
    <row r="330" spans="2:18">
      <c r="B330" s="129"/>
      <c r="C330" s="129"/>
      <c r="D330" s="129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</row>
    <row r="331" spans="2:18">
      <c r="B331" s="129"/>
      <c r="C331" s="129"/>
      <c r="D331" s="129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</row>
    <row r="332" spans="2:18">
      <c r="B332" s="129"/>
      <c r="C332" s="129"/>
      <c r="D332" s="129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</row>
    <row r="333" spans="2:18">
      <c r="B333" s="129"/>
      <c r="C333" s="129"/>
      <c r="D333" s="129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</row>
    <row r="334" spans="2:18">
      <c r="B334" s="129"/>
      <c r="C334" s="129"/>
      <c r="D334" s="129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</row>
    <row r="335" spans="2:18">
      <c r="B335" s="129"/>
      <c r="C335" s="129"/>
      <c r="D335" s="129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</row>
    <row r="336" spans="2:18">
      <c r="B336" s="129"/>
      <c r="C336" s="129"/>
      <c r="D336" s="129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</row>
    <row r="337" spans="2:18">
      <c r="B337" s="129"/>
      <c r="C337" s="129"/>
      <c r="D337" s="129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</row>
    <row r="338" spans="2:18">
      <c r="B338" s="129"/>
      <c r="C338" s="129"/>
      <c r="D338" s="129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</row>
    <row r="339" spans="2:18">
      <c r="B339" s="129"/>
      <c r="C339" s="129"/>
      <c r="D339" s="129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</row>
    <row r="340" spans="2:18">
      <c r="B340" s="129"/>
      <c r="C340" s="129"/>
      <c r="D340" s="129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</row>
    <row r="341" spans="2:18">
      <c r="B341" s="129"/>
      <c r="C341" s="129"/>
      <c r="D341" s="129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</row>
    <row r="342" spans="2:18">
      <c r="B342" s="129"/>
      <c r="C342" s="129"/>
      <c r="D342" s="129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</row>
    <row r="343" spans="2:18">
      <c r="B343" s="129"/>
      <c r="C343" s="129"/>
      <c r="D343" s="129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</row>
    <row r="344" spans="2:18">
      <c r="B344" s="129"/>
      <c r="C344" s="129"/>
      <c r="D344" s="129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</row>
    <row r="345" spans="2:18">
      <c r="B345" s="129"/>
      <c r="C345" s="129"/>
      <c r="D345" s="129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</row>
    <row r="346" spans="2:18">
      <c r="B346" s="129"/>
      <c r="C346" s="129"/>
      <c r="D346" s="129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</row>
    <row r="347" spans="2:18">
      <c r="B347" s="129"/>
      <c r="C347" s="129"/>
      <c r="D347" s="129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</row>
    <row r="348" spans="2:18">
      <c r="B348" s="129"/>
      <c r="C348" s="129"/>
      <c r="D348" s="129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</row>
    <row r="349" spans="2:18">
      <c r="B349" s="129"/>
      <c r="C349" s="129"/>
      <c r="D349" s="129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</row>
    <row r="350" spans="2:18">
      <c r="B350" s="129"/>
      <c r="C350" s="129"/>
      <c r="D350" s="129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</row>
    <row r="351" spans="2:18">
      <c r="B351" s="129"/>
      <c r="C351" s="129"/>
      <c r="D351" s="129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</row>
    <row r="352" spans="2:18">
      <c r="B352" s="129"/>
      <c r="C352" s="129"/>
      <c r="D352" s="129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</row>
    <row r="353" spans="2:18">
      <c r="B353" s="129"/>
      <c r="C353" s="129"/>
      <c r="D353" s="129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</row>
    <row r="354" spans="2:18">
      <c r="B354" s="129"/>
      <c r="C354" s="129"/>
      <c r="D354" s="129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</row>
    <row r="355" spans="2:18">
      <c r="B355" s="129"/>
      <c r="C355" s="129"/>
      <c r="D355" s="129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</row>
    <row r="356" spans="2:18">
      <c r="B356" s="129"/>
      <c r="C356" s="129"/>
      <c r="D356" s="129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</row>
    <row r="357" spans="2:18">
      <c r="B357" s="129"/>
      <c r="C357" s="129"/>
      <c r="D357" s="129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</row>
    <row r="358" spans="2:18">
      <c r="B358" s="129"/>
      <c r="C358" s="129"/>
      <c r="D358" s="129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</row>
    <row r="359" spans="2:18">
      <c r="B359" s="129"/>
      <c r="C359" s="129"/>
      <c r="D359" s="129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</row>
    <row r="360" spans="2:18">
      <c r="B360" s="129"/>
      <c r="C360" s="129"/>
      <c r="D360" s="129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</row>
    <row r="361" spans="2:18">
      <c r="B361" s="129"/>
      <c r="C361" s="129"/>
      <c r="D361" s="129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</row>
    <row r="362" spans="2:18">
      <c r="B362" s="129"/>
      <c r="C362" s="129"/>
      <c r="D362" s="129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</row>
    <row r="363" spans="2:18">
      <c r="B363" s="129"/>
      <c r="C363" s="129"/>
      <c r="D363" s="129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</row>
    <row r="364" spans="2:18">
      <c r="B364" s="129"/>
      <c r="C364" s="129"/>
      <c r="D364" s="129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</row>
    <row r="365" spans="2:18">
      <c r="B365" s="129"/>
      <c r="C365" s="129"/>
      <c r="D365" s="129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</row>
    <row r="366" spans="2:18">
      <c r="B366" s="129"/>
      <c r="C366" s="129"/>
      <c r="D366" s="129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</row>
    <row r="367" spans="2:18">
      <c r="B367" s="129"/>
      <c r="C367" s="129"/>
      <c r="D367" s="129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</row>
    <row r="368" spans="2:18">
      <c r="B368" s="129"/>
      <c r="C368" s="129"/>
      <c r="D368" s="129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</row>
    <row r="369" spans="2:18">
      <c r="B369" s="129"/>
      <c r="C369" s="129"/>
      <c r="D369" s="129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</row>
    <row r="370" spans="2:18">
      <c r="B370" s="129"/>
      <c r="C370" s="129"/>
      <c r="D370" s="129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</row>
    <row r="371" spans="2:18">
      <c r="B371" s="129"/>
      <c r="C371" s="129"/>
      <c r="D371" s="129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</row>
    <row r="372" spans="2:18">
      <c r="B372" s="129"/>
      <c r="C372" s="129"/>
      <c r="D372" s="129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</row>
    <row r="373" spans="2:18">
      <c r="B373" s="129"/>
      <c r="C373" s="129"/>
      <c r="D373" s="129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</row>
    <row r="374" spans="2:18">
      <c r="B374" s="129"/>
      <c r="C374" s="129"/>
      <c r="D374" s="129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</row>
    <row r="375" spans="2:18">
      <c r="B375" s="129"/>
      <c r="C375" s="129"/>
      <c r="D375" s="129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</row>
    <row r="376" spans="2:18">
      <c r="B376" s="129"/>
      <c r="C376" s="129"/>
      <c r="D376" s="129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</row>
    <row r="377" spans="2:18">
      <c r="B377" s="129"/>
      <c r="C377" s="129"/>
      <c r="D377" s="129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</row>
    <row r="378" spans="2:18">
      <c r="B378" s="129"/>
      <c r="C378" s="129"/>
      <c r="D378" s="129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</row>
    <row r="379" spans="2:18">
      <c r="B379" s="129"/>
      <c r="C379" s="129"/>
      <c r="D379" s="129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</row>
    <row r="380" spans="2:18">
      <c r="B380" s="129"/>
      <c r="C380" s="129"/>
      <c r="D380" s="129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</row>
    <row r="381" spans="2:18">
      <c r="B381" s="129"/>
      <c r="C381" s="129"/>
      <c r="D381" s="129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</row>
    <row r="382" spans="2:18">
      <c r="B382" s="129"/>
      <c r="C382" s="129"/>
      <c r="D382" s="129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</row>
    <row r="383" spans="2:18">
      <c r="B383" s="129"/>
      <c r="C383" s="129"/>
      <c r="D383" s="129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</row>
    <row r="384" spans="2:18">
      <c r="B384" s="129"/>
      <c r="C384" s="129"/>
      <c r="D384" s="129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</row>
    <row r="385" spans="2:18">
      <c r="B385" s="129"/>
      <c r="C385" s="129"/>
      <c r="D385" s="129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</row>
    <row r="386" spans="2:18">
      <c r="B386" s="129"/>
      <c r="C386" s="129"/>
      <c r="D386" s="129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</row>
    <row r="387" spans="2:18">
      <c r="B387" s="129"/>
      <c r="C387" s="129"/>
      <c r="D387" s="129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</row>
    <row r="388" spans="2:18">
      <c r="B388" s="129"/>
      <c r="C388" s="129"/>
      <c r="D388" s="129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</row>
    <row r="389" spans="2:18">
      <c r="B389" s="129"/>
      <c r="C389" s="129"/>
      <c r="D389" s="129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</row>
    <row r="390" spans="2:18">
      <c r="B390" s="129"/>
      <c r="C390" s="129"/>
      <c r="D390" s="129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</row>
    <row r="391" spans="2:18">
      <c r="B391" s="129"/>
      <c r="C391" s="129"/>
      <c r="D391" s="129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</row>
    <row r="392" spans="2:18">
      <c r="B392" s="129"/>
      <c r="C392" s="129"/>
      <c r="D392" s="129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</row>
    <row r="393" spans="2:18">
      <c r="B393" s="129"/>
      <c r="C393" s="129"/>
      <c r="D393" s="129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</row>
    <row r="394" spans="2:18">
      <c r="B394" s="129"/>
      <c r="C394" s="129"/>
      <c r="D394" s="129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</row>
    <row r="395" spans="2:18">
      <c r="B395" s="129"/>
      <c r="C395" s="129"/>
      <c r="D395" s="129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</row>
    <row r="396" spans="2:18">
      <c r="B396" s="129"/>
      <c r="C396" s="129"/>
      <c r="D396" s="129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</row>
    <row r="397" spans="2:18">
      <c r="B397" s="129"/>
      <c r="C397" s="129"/>
      <c r="D397" s="129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</row>
    <row r="398" spans="2:18">
      <c r="B398" s="129"/>
      <c r="C398" s="129"/>
      <c r="D398" s="129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</row>
    <row r="399" spans="2:18">
      <c r="B399" s="129"/>
      <c r="C399" s="129"/>
      <c r="D399" s="129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</row>
    <row r="400" spans="2:18">
      <c r="B400" s="129"/>
      <c r="C400" s="129"/>
      <c r="D400" s="129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</row>
    <row r="401" spans="2:18">
      <c r="B401" s="129"/>
      <c r="C401" s="129"/>
      <c r="D401" s="129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</row>
    <row r="402" spans="2:18">
      <c r="B402" s="129"/>
      <c r="C402" s="129"/>
      <c r="D402" s="129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</row>
    <row r="403" spans="2:18">
      <c r="B403" s="129"/>
      <c r="C403" s="129"/>
      <c r="D403" s="129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</row>
    <row r="404" spans="2:18">
      <c r="B404" s="129"/>
      <c r="C404" s="129"/>
      <c r="D404" s="129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</row>
    <row r="405" spans="2:18">
      <c r="B405" s="129"/>
      <c r="C405" s="129"/>
      <c r="D405" s="129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</row>
    <row r="406" spans="2:18">
      <c r="B406" s="129"/>
      <c r="C406" s="129"/>
      <c r="D406" s="129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</row>
    <row r="407" spans="2:18">
      <c r="B407" s="129"/>
      <c r="C407" s="129"/>
      <c r="D407" s="129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</row>
    <row r="408" spans="2:18">
      <c r="B408" s="129"/>
      <c r="C408" s="129"/>
      <c r="D408" s="129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</row>
    <row r="409" spans="2:18">
      <c r="B409" s="129"/>
      <c r="C409" s="129"/>
      <c r="D409" s="129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</row>
    <row r="410" spans="2:18">
      <c r="B410" s="129"/>
      <c r="C410" s="129"/>
      <c r="D410" s="129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</row>
    <row r="411" spans="2:18">
      <c r="B411" s="129"/>
      <c r="C411" s="129"/>
      <c r="D411" s="129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</row>
    <row r="412" spans="2:18">
      <c r="B412" s="129"/>
      <c r="C412" s="129"/>
      <c r="D412" s="129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</row>
    <row r="413" spans="2:18">
      <c r="B413" s="129"/>
      <c r="C413" s="129"/>
      <c r="D413" s="129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</row>
    <row r="414" spans="2:18">
      <c r="B414" s="129"/>
      <c r="C414" s="129"/>
      <c r="D414" s="129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</row>
    <row r="415" spans="2:18">
      <c r="B415" s="129"/>
      <c r="C415" s="129"/>
      <c r="D415" s="129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</row>
    <row r="416" spans="2:18">
      <c r="B416" s="129"/>
      <c r="C416" s="129"/>
      <c r="D416" s="129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</row>
    <row r="417" spans="2:18">
      <c r="B417" s="129"/>
      <c r="C417" s="129"/>
      <c r="D417" s="129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</row>
    <row r="418" spans="2:18">
      <c r="B418" s="129"/>
      <c r="C418" s="129"/>
      <c r="D418" s="129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</row>
    <row r="419" spans="2:18">
      <c r="B419" s="129"/>
      <c r="C419" s="129"/>
      <c r="D419" s="129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</row>
    <row r="420" spans="2:18">
      <c r="B420" s="129"/>
      <c r="C420" s="129"/>
      <c r="D420" s="129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</row>
    <row r="421" spans="2:18">
      <c r="B421" s="129"/>
      <c r="C421" s="129"/>
      <c r="D421" s="129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</row>
    <row r="422" spans="2:18">
      <c r="B422" s="129"/>
      <c r="C422" s="129"/>
      <c r="D422" s="129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</row>
    <row r="423" spans="2:18">
      <c r="B423" s="129"/>
      <c r="C423" s="129"/>
      <c r="D423" s="129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</row>
    <row r="424" spans="2:18">
      <c r="B424" s="129"/>
      <c r="C424" s="129"/>
      <c r="D424" s="129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</row>
    <row r="425" spans="2:18">
      <c r="B425" s="129"/>
      <c r="C425" s="129"/>
      <c r="D425" s="129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</row>
    <row r="426" spans="2:18">
      <c r="B426" s="129"/>
      <c r="C426" s="129"/>
      <c r="D426" s="129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</row>
    <row r="427" spans="2:18">
      <c r="B427" s="129"/>
      <c r="C427" s="129"/>
      <c r="D427" s="129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</row>
    <row r="428" spans="2:18">
      <c r="B428" s="129"/>
      <c r="C428" s="129"/>
      <c r="D428" s="129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</row>
    <row r="429" spans="2:18">
      <c r="B429" s="129"/>
      <c r="C429" s="129"/>
      <c r="D429" s="129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</row>
    <row r="430" spans="2:18">
      <c r="B430" s="129"/>
      <c r="C430" s="129"/>
      <c r="D430" s="129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</row>
    <row r="431" spans="2:18">
      <c r="B431" s="129"/>
      <c r="C431" s="129"/>
      <c r="D431" s="129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</row>
    <row r="432" spans="2:18">
      <c r="B432" s="129"/>
      <c r="C432" s="129"/>
      <c r="D432" s="129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</row>
    <row r="433" spans="2:18">
      <c r="B433" s="129"/>
      <c r="C433" s="129"/>
      <c r="D433" s="129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</row>
    <row r="434" spans="2:18">
      <c r="B434" s="129"/>
      <c r="C434" s="129"/>
      <c r="D434" s="129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</row>
    <row r="435" spans="2:18">
      <c r="B435" s="129"/>
      <c r="C435" s="129"/>
      <c r="D435" s="129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</row>
    <row r="436" spans="2:18">
      <c r="B436" s="129"/>
      <c r="C436" s="129"/>
      <c r="D436" s="129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</row>
    <row r="437" spans="2:18">
      <c r="B437" s="129"/>
      <c r="C437" s="129"/>
      <c r="D437" s="129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</row>
    <row r="438" spans="2:18">
      <c r="B438" s="129"/>
      <c r="C438" s="129"/>
      <c r="D438" s="129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</row>
    <row r="439" spans="2:18">
      <c r="B439" s="129"/>
      <c r="C439" s="129"/>
      <c r="D439" s="129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</row>
    <row r="440" spans="2:18">
      <c r="B440" s="129"/>
      <c r="C440" s="129"/>
      <c r="D440" s="129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</row>
    <row r="441" spans="2:18">
      <c r="B441" s="129"/>
      <c r="C441" s="129"/>
      <c r="D441" s="129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</row>
    <row r="442" spans="2:18">
      <c r="B442" s="129"/>
      <c r="C442" s="129"/>
      <c r="D442" s="129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</row>
    <row r="443" spans="2:18">
      <c r="B443" s="129"/>
      <c r="C443" s="129"/>
      <c r="D443" s="129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</row>
    <row r="444" spans="2:18">
      <c r="B444" s="129"/>
      <c r="C444" s="129"/>
      <c r="D444" s="129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</row>
    <row r="445" spans="2:18">
      <c r="B445" s="129"/>
      <c r="C445" s="129"/>
      <c r="D445" s="129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</row>
    <row r="446" spans="2:18">
      <c r="B446" s="129"/>
      <c r="C446" s="129"/>
      <c r="D446" s="129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</row>
    <row r="447" spans="2:18">
      <c r="B447" s="129"/>
      <c r="C447" s="129"/>
      <c r="D447" s="129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</row>
    <row r="448" spans="2:18">
      <c r="B448" s="129"/>
      <c r="C448" s="129"/>
      <c r="D448" s="129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2:18">
      <c r="B449" s="129"/>
      <c r="C449" s="129"/>
      <c r="D449" s="129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</row>
    <row r="450" spans="2:18">
      <c r="B450" s="129"/>
      <c r="C450" s="129"/>
      <c r="D450" s="129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</row>
    <row r="451" spans="2:18">
      <c r="B451" s="129"/>
      <c r="C451" s="129"/>
      <c r="D451" s="129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</row>
    <row r="452" spans="2:18">
      <c r="B452" s="129"/>
      <c r="C452" s="129"/>
      <c r="D452" s="129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</row>
    <row r="453" spans="2:18">
      <c r="B453" s="129"/>
      <c r="C453" s="129"/>
      <c r="D453" s="129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2:18">
      <c r="B454" s="129"/>
      <c r="C454" s="129"/>
      <c r="D454" s="129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</row>
    <row r="455" spans="2:18">
      <c r="B455" s="129"/>
      <c r="C455" s="129"/>
      <c r="D455" s="129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</row>
    <row r="456" spans="2:18">
      <c r="B456" s="129"/>
      <c r="C456" s="129"/>
      <c r="D456" s="129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</row>
    <row r="457" spans="2:18">
      <c r="B457" s="129"/>
      <c r="C457" s="129"/>
      <c r="D457" s="129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</row>
    <row r="458" spans="2:18">
      <c r="B458" s="129"/>
      <c r="C458" s="129"/>
      <c r="D458" s="129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</row>
    <row r="459" spans="2:18">
      <c r="B459" s="129"/>
      <c r="C459" s="129"/>
      <c r="D459" s="129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</row>
    <row r="460" spans="2:18">
      <c r="B460" s="129"/>
      <c r="C460" s="129"/>
      <c r="D460" s="129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</row>
    <row r="461" spans="2:18">
      <c r="B461" s="129"/>
      <c r="C461" s="129"/>
      <c r="D461" s="129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</row>
    <row r="462" spans="2:18">
      <c r="B462" s="129"/>
      <c r="C462" s="129"/>
      <c r="D462" s="129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</row>
    <row r="463" spans="2:18">
      <c r="B463" s="129"/>
      <c r="C463" s="129"/>
      <c r="D463" s="129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</row>
    <row r="464" spans="2:18">
      <c r="B464" s="129"/>
      <c r="C464" s="129"/>
      <c r="D464" s="129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</row>
    <row r="465" spans="2:18">
      <c r="B465" s="129"/>
      <c r="C465" s="129"/>
      <c r="D465" s="129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</row>
    <row r="466" spans="2:18">
      <c r="B466" s="129"/>
      <c r="C466" s="129"/>
      <c r="D466" s="129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</row>
    <row r="467" spans="2:18">
      <c r="B467" s="129"/>
      <c r="C467" s="129"/>
      <c r="D467" s="129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</row>
    <row r="468" spans="2:18">
      <c r="B468" s="129"/>
      <c r="C468" s="129"/>
      <c r="D468" s="129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</row>
    <row r="469" spans="2:18">
      <c r="B469" s="129"/>
      <c r="C469" s="129"/>
      <c r="D469" s="129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</row>
    <row r="470" spans="2:18">
      <c r="B470" s="129"/>
      <c r="C470" s="129"/>
      <c r="D470" s="129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</row>
    <row r="471" spans="2:18">
      <c r="B471" s="129"/>
      <c r="C471" s="129"/>
      <c r="D471" s="129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</row>
    <row r="472" spans="2:18">
      <c r="B472" s="129"/>
      <c r="C472" s="129"/>
      <c r="D472" s="129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</row>
    <row r="473" spans="2:18">
      <c r="B473" s="129"/>
      <c r="C473" s="129"/>
      <c r="D473" s="129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</row>
    <row r="474" spans="2:18">
      <c r="B474" s="129"/>
      <c r="C474" s="129"/>
      <c r="D474" s="129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</row>
    <row r="475" spans="2:18">
      <c r="B475" s="129"/>
      <c r="C475" s="129"/>
      <c r="D475" s="129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</row>
    <row r="476" spans="2:18">
      <c r="B476" s="129"/>
      <c r="C476" s="129"/>
      <c r="D476" s="129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</row>
    <row r="477" spans="2:18">
      <c r="B477" s="129"/>
      <c r="C477" s="129"/>
      <c r="D477" s="129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2:18">
      <c r="B478" s="129"/>
      <c r="C478" s="129"/>
      <c r="D478" s="129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</row>
    <row r="479" spans="2:18">
      <c r="B479" s="129"/>
      <c r="C479" s="129"/>
      <c r="D479" s="129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</row>
    <row r="480" spans="2:18">
      <c r="B480" s="129"/>
      <c r="C480" s="129"/>
      <c r="D480" s="129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</row>
    <row r="481" spans="2:18">
      <c r="B481" s="129"/>
      <c r="C481" s="129"/>
      <c r="D481" s="129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</row>
    <row r="482" spans="2:18">
      <c r="B482" s="129"/>
      <c r="C482" s="129"/>
      <c r="D482" s="129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</row>
    <row r="483" spans="2:18">
      <c r="B483" s="129"/>
      <c r="C483" s="129"/>
      <c r="D483" s="129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</row>
    <row r="484" spans="2:18">
      <c r="B484" s="129"/>
      <c r="C484" s="129"/>
      <c r="D484" s="129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</row>
    <row r="485" spans="2:18">
      <c r="B485" s="129"/>
      <c r="C485" s="129"/>
      <c r="D485" s="129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</row>
    <row r="486" spans="2:18">
      <c r="B486" s="129"/>
      <c r="C486" s="129"/>
      <c r="D486" s="129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</row>
    <row r="487" spans="2:18">
      <c r="B487" s="129"/>
      <c r="C487" s="129"/>
      <c r="D487" s="129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</row>
    <row r="488" spans="2:18">
      <c r="B488" s="129"/>
      <c r="C488" s="129"/>
      <c r="D488" s="129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</row>
    <row r="489" spans="2:18">
      <c r="B489" s="129"/>
      <c r="C489" s="129"/>
      <c r="D489" s="129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</row>
    <row r="490" spans="2:18">
      <c r="B490" s="129"/>
      <c r="C490" s="129"/>
      <c r="D490" s="129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</row>
    <row r="491" spans="2:18">
      <c r="B491" s="129"/>
      <c r="C491" s="129"/>
      <c r="D491" s="129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</row>
    <row r="492" spans="2:18">
      <c r="B492" s="129"/>
      <c r="C492" s="129"/>
      <c r="D492" s="129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</row>
    <row r="493" spans="2:18">
      <c r="B493" s="129"/>
      <c r="C493" s="129"/>
      <c r="D493" s="129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</row>
    <row r="494" spans="2:18">
      <c r="B494" s="129"/>
      <c r="C494" s="129"/>
      <c r="D494" s="129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</row>
    <row r="495" spans="2:18">
      <c r="B495" s="129"/>
      <c r="C495" s="129"/>
      <c r="D495" s="129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</row>
    <row r="496" spans="2:18">
      <c r="B496" s="129"/>
      <c r="C496" s="129"/>
      <c r="D496" s="129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</row>
    <row r="497" spans="2:18">
      <c r="B497" s="129"/>
      <c r="C497" s="129"/>
      <c r="D497" s="129"/>
      <c r="E497" s="129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</row>
    <row r="498" spans="2:18">
      <c r="B498" s="129"/>
      <c r="C498" s="129"/>
      <c r="D498" s="129"/>
      <c r="E498" s="129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</row>
    <row r="499" spans="2:18">
      <c r="B499" s="129"/>
      <c r="C499" s="129"/>
      <c r="D499" s="129"/>
      <c r="E499" s="129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</row>
    <row r="500" spans="2:18">
      <c r="B500" s="129"/>
      <c r="C500" s="129"/>
      <c r="D500" s="129"/>
      <c r="E500" s="129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</row>
    <row r="501" spans="2:18">
      <c r="B501" s="129"/>
      <c r="C501" s="129"/>
      <c r="D501" s="129"/>
      <c r="E501" s="129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</row>
    <row r="502" spans="2:18">
      <c r="B502" s="129"/>
      <c r="C502" s="129"/>
      <c r="D502" s="129"/>
      <c r="E502" s="129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</row>
    <row r="503" spans="2:18">
      <c r="B503" s="129"/>
      <c r="C503" s="129"/>
      <c r="D503" s="129"/>
      <c r="E503" s="129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</row>
    <row r="504" spans="2:18">
      <c r="B504" s="129"/>
      <c r="C504" s="129"/>
      <c r="D504" s="129"/>
      <c r="E504" s="129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</row>
    <row r="505" spans="2:18">
      <c r="B505" s="129"/>
      <c r="C505" s="129"/>
      <c r="D505" s="129"/>
      <c r="E505" s="129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</row>
    <row r="506" spans="2:18">
      <c r="B506" s="129"/>
      <c r="C506" s="129"/>
      <c r="D506" s="129"/>
      <c r="E506" s="129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</row>
    <row r="507" spans="2:18">
      <c r="B507" s="129"/>
      <c r="C507" s="129"/>
      <c r="D507" s="129"/>
      <c r="E507" s="129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</row>
    <row r="508" spans="2:18">
      <c r="B508" s="129"/>
      <c r="C508" s="129"/>
      <c r="D508" s="129"/>
      <c r="E508" s="129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</row>
    <row r="509" spans="2:18">
      <c r="B509" s="129"/>
      <c r="C509" s="129"/>
      <c r="D509" s="129"/>
      <c r="E509" s="129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</row>
    <row r="510" spans="2:18">
      <c r="B510" s="129"/>
      <c r="C510" s="129"/>
      <c r="D510" s="129"/>
      <c r="E510" s="129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</row>
    <row r="511" spans="2:18">
      <c r="B511" s="129"/>
      <c r="C511" s="129"/>
      <c r="D511" s="129"/>
      <c r="E511" s="129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</row>
    <row r="512" spans="2:18">
      <c r="B512" s="129"/>
      <c r="C512" s="129"/>
      <c r="D512" s="129"/>
      <c r="E512" s="129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  <c r="P512" s="130"/>
      <c r="Q512" s="130"/>
      <c r="R512" s="130"/>
    </row>
    <row r="513" spans="2:18">
      <c r="B513" s="129"/>
      <c r="C513" s="129"/>
      <c r="D513" s="129"/>
      <c r="E513" s="129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  <c r="P513" s="130"/>
      <c r="Q513" s="130"/>
      <c r="R513" s="130"/>
    </row>
    <row r="514" spans="2:18">
      <c r="B514" s="129"/>
      <c r="C514" s="129"/>
      <c r="D514" s="129"/>
      <c r="E514" s="129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  <c r="P514" s="130"/>
      <c r="Q514" s="130"/>
      <c r="R514" s="130"/>
    </row>
    <row r="515" spans="2:18">
      <c r="B515" s="129"/>
      <c r="C515" s="129"/>
      <c r="D515" s="129"/>
      <c r="E515" s="129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  <c r="P515" s="130"/>
      <c r="Q515" s="130"/>
      <c r="R515" s="130"/>
    </row>
    <row r="516" spans="2:18">
      <c r="B516" s="129"/>
      <c r="C516" s="129"/>
      <c r="D516" s="129"/>
      <c r="E516" s="129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  <c r="P516" s="130"/>
      <c r="Q516" s="130"/>
      <c r="R516" s="130"/>
    </row>
    <row r="517" spans="2:18">
      <c r="B517" s="129"/>
      <c r="C517" s="129"/>
      <c r="D517" s="129"/>
      <c r="E517" s="129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  <c r="P517" s="130"/>
      <c r="Q517" s="130"/>
      <c r="R517" s="130"/>
    </row>
    <row r="518" spans="2:18">
      <c r="B518" s="129"/>
      <c r="C518" s="129"/>
      <c r="D518" s="129"/>
      <c r="E518" s="129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  <c r="P518" s="130"/>
      <c r="Q518" s="130"/>
      <c r="R518" s="130"/>
    </row>
    <row r="519" spans="2:18">
      <c r="B519" s="129"/>
      <c r="C519" s="129"/>
      <c r="D519" s="129"/>
      <c r="E519" s="129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  <c r="P519" s="130"/>
      <c r="Q519" s="130"/>
      <c r="R519" s="130"/>
    </row>
    <row r="520" spans="2:18">
      <c r="B520" s="129"/>
      <c r="C520" s="129"/>
      <c r="D520" s="129"/>
      <c r="E520" s="129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  <c r="P520" s="130"/>
      <c r="Q520" s="130"/>
      <c r="R520" s="130"/>
    </row>
    <row r="521" spans="2:18">
      <c r="B521" s="129"/>
      <c r="C521" s="129"/>
      <c r="D521" s="129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  <c r="P521" s="130"/>
      <c r="Q521" s="130"/>
      <c r="R521" s="130"/>
    </row>
    <row r="522" spans="2:18">
      <c r="B522" s="129"/>
      <c r="C522" s="129"/>
      <c r="D522" s="129"/>
      <c r="E522" s="129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  <c r="P522" s="130"/>
      <c r="Q522" s="130"/>
      <c r="R522" s="130"/>
    </row>
    <row r="523" spans="2:18">
      <c r="B523" s="129"/>
      <c r="C523" s="129"/>
      <c r="D523" s="129"/>
      <c r="E523" s="129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  <c r="P523" s="130"/>
      <c r="Q523" s="130"/>
      <c r="R523" s="130"/>
    </row>
    <row r="524" spans="2:18">
      <c r="B524" s="129"/>
      <c r="C524" s="129"/>
      <c r="D524" s="129"/>
      <c r="E524" s="129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  <c r="P524" s="130"/>
      <c r="Q524" s="130"/>
      <c r="R524" s="130"/>
    </row>
    <row r="525" spans="2:18">
      <c r="B525" s="129"/>
      <c r="C525" s="129"/>
      <c r="D525" s="129"/>
      <c r="E525" s="129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  <c r="P525" s="130"/>
      <c r="Q525" s="130"/>
      <c r="R525" s="130"/>
    </row>
    <row r="526" spans="2:18">
      <c r="B526" s="129"/>
      <c r="C526" s="129"/>
      <c r="D526" s="129"/>
      <c r="E526" s="129"/>
      <c r="F526" s="130"/>
      <c r="G526" s="130"/>
      <c r="H526" s="130"/>
      <c r="I526" s="130"/>
      <c r="J526" s="130"/>
      <c r="K526" s="130"/>
      <c r="L526" s="130"/>
      <c r="M526" s="130"/>
      <c r="N526" s="130"/>
      <c r="O526" s="130"/>
      <c r="P526" s="130"/>
      <c r="Q526" s="130"/>
      <c r="R526" s="130"/>
    </row>
    <row r="527" spans="2:18">
      <c r="B527" s="129"/>
      <c r="C527" s="129"/>
      <c r="D527" s="129"/>
      <c r="E527" s="129"/>
      <c r="F527" s="130"/>
      <c r="G527" s="130"/>
      <c r="H527" s="130"/>
      <c r="I527" s="130"/>
      <c r="J527" s="130"/>
      <c r="K527" s="130"/>
      <c r="L527" s="130"/>
      <c r="M527" s="130"/>
      <c r="N527" s="130"/>
      <c r="O527" s="130"/>
      <c r="P527" s="130"/>
      <c r="Q527" s="130"/>
      <c r="R527" s="130"/>
    </row>
    <row r="528" spans="2:18">
      <c r="B528" s="129"/>
      <c r="C528" s="129"/>
      <c r="D528" s="129"/>
      <c r="E528" s="129"/>
      <c r="F528" s="130"/>
      <c r="G528" s="130"/>
      <c r="H528" s="130"/>
      <c r="I528" s="130"/>
      <c r="J528" s="130"/>
      <c r="K528" s="130"/>
      <c r="L528" s="130"/>
      <c r="M528" s="130"/>
      <c r="N528" s="130"/>
      <c r="O528" s="130"/>
      <c r="P528" s="130"/>
      <c r="Q528" s="130"/>
      <c r="R528" s="130"/>
    </row>
    <row r="529" spans="2:18">
      <c r="B529" s="129"/>
      <c r="C529" s="129"/>
      <c r="D529" s="129"/>
      <c r="E529" s="129"/>
      <c r="F529" s="130"/>
      <c r="G529" s="130"/>
      <c r="H529" s="130"/>
      <c r="I529" s="130"/>
      <c r="J529" s="130"/>
      <c r="K529" s="130"/>
      <c r="L529" s="130"/>
      <c r="M529" s="130"/>
      <c r="N529" s="130"/>
      <c r="O529" s="130"/>
      <c r="P529" s="130"/>
      <c r="Q529" s="130"/>
      <c r="R529" s="130"/>
    </row>
    <row r="530" spans="2:18">
      <c r="B530" s="129"/>
      <c r="C530" s="129"/>
      <c r="D530" s="129"/>
      <c r="E530" s="129"/>
      <c r="F530" s="130"/>
      <c r="G530" s="130"/>
      <c r="H530" s="130"/>
      <c r="I530" s="130"/>
      <c r="J530" s="130"/>
      <c r="K530" s="130"/>
      <c r="L530" s="130"/>
      <c r="M530" s="130"/>
      <c r="N530" s="130"/>
      <c r="O530" s="130"/>
      <c r="P530" s="130"/>
      <c r="Q530" s="130"/>
      <c r="R530" s="130"/>
    </row>
    <row r="531" spans="2:18">
      <c r="B531" s="129"/>
      <c r="C531" s="129"/>
      <c r="D531" s="129"/>
      <c r="E531" s="129"/>
      <c r="F531" s="130"/>
      <c r="G531" s="130"/>
      <c r="H531" s="130"/>
      <c r="I531" s="130"/>
      <c r="J531" s="130"/>
      <c r="K531" s="130"/>
      <c r="L531" s="130"/>
      <c r="M531" s="130"/>
      <c r="N531" s="130"/>
      <c r="O531" s="130"/>
      <c r="P531" s="130"/>
      <c r="Q531" s="130"/>
      <c r="R531" s="130"/>
    </row>
    <row r="532" spans="2:18">
      <c r="B532" s="129"/>
      <c r="C532" s="129"/>
      <c r="D532" s="129"/>
      <c r="E532" s="129"/>
      <c r="F532" s="130"/>
      <c r="G532" s="130"/>
      <c r="H532" s="130"/>
      <c r="I532" s="130"/>
      <c r="J532" s="130"/>
      <c r="K532" s="130"/>
      <c r="L532" s="130"/>
      <c r="M532" s="130"/>
      <c r="N532" s="130"/>
      <c r="O532" s="130"/>
      <c r="P532" s="130"/>
      <c r="Q532" s="130"/>
      <c r="R532" s="130"/>
    </row>
    <row r="533" spans="2:18">
      <c r="B533" s="129"/>
      <c r="C533" s="129"/>
      <c r="D533" s="129"/>
      <c r="E533" s="129"/>
      <c r="F533" s="130"/>
      <c r="G533" s="130"/>
      <c r="H533" s="130"/>
      <c r="I533" s="130"/>
      <c r="J533" s="130"/>
      <c r="K533" s="130"/>
      <c r="L533" s="130"/>
      <c r="M533" s="130"/>
      <c r="N533" s="130"/>
      <c r="O533" s="130"/>
      <c r="P533" s="130"/>
      <c r="Q533" s="130"/>
      <c r="R533" s="130"/>
    </row>
    <row r="534" spans="2:18">
      <c r="B534" s="129"/>
      <c r="C534" s="129"/>
      <c r="D534" s="129"/>
      <c r="E534" s="129"/>
      <c r="F534" s="130"/>
      <c r="G534" s="130"/>
      <c r="H534" s="130"/>
      <c r="I534" s="130"/>
      <c r="J534" s="130"/>
      <c r="K534" s="130"/>
      <c r="L534" s="130"/>
      <c r="M534" s="130"/>
      <c r="N534" s="130"/>
      <c r="O534" s="130"/>
      <c r="P534" s="130"/>
      <c r="Q534" s="130"/>
      <c r="R534" s="130"/>
    </row>
    <row r="535" spans="2:18">
      <c r="B535" s="129"/>
      <c r="C535" s="129"/>
      <c r="D535" s="129"/>
      <c r="E535" s="129"/>
      <c r="F535" s="130"/>
      <c r="G535" s="130"/>
      <c r="H535" s="130"/>
      <c r="I535" s="130"/>
      <c r="J535" s="130"/>
      <c r="K535" s="130"/>
      <c r="L535" s="130"/>
      <c r="M535" s="130"/>
      <c r="N535" s="130"/>
      <c r="O535" s="130"/>
      <c r="P535" s="130"/>
      <c r="Q535" s="130"/>
      <c r="R535" s="130"/>
    </row>
    <row r="536" spans="2:18">
      <c r="B536" s="129"/>
      <c r="C536" s="129"/>
      <c r="D536" s="129"/>
      <c r="E536" s="129"/>
      <c r="F536" s="130"/>
      <c r="G536" s="130"/>
      <c r="H536" s="130"/>
      <c r="I536" s="130"/>
      <c r="J536" s="130"/>
      <c r="K536" s="130"/>
      <c r="L536" s="130"/>
      <c r="M536" s="130"/>
      <c r="N536" s="130"/>
      <c r="O536" s="130"/>
      <c r="P536" s="130"/>
      <c r="Q536" s="130"/>
      <c r="R536" s="130"/>
    </row>
    <row r="537" spans="2:18">
      <c r="B537" s="129"/>
      <c r="C537" s="129"/>
      <c r="D537" s="129"/>
      <c r="E537" s="129"/>
      <c r="F537" s="130"/>
      <c r="G537" s="130"/>
      <c r="H537" s="130"/>
      <c r="I537" s="130"/>
      <c r="J537" s="130"/>
      <c r="K537" s="130"/>
      <c r="L537" s="130"/>
      <c r="M537" s="130"/>
      <c r="N537" s="130"/>
      <c r="O537" s="130"/>
      <c r="P537" s="130"/>
      <c r="Q537" s="130"/>
      <c r="R537" s="130"/>
    </row>
    <row r="538" spans="2:18">
      <c r="B538" s="129"/>
      <c r="C538" s="129"/>
      <c r="D538" s="129"/>
      <c r="E538" s="129"/>
      <c r="F538" s="130"/>
      <c r="G538" s="130"/>
      <c r="H538" s="130"/>
      <c r="I538" s="130"/>
      <c r="J538" s="130"/>
      <c r="K538" s="130"/>
      <c r="L538" s="130"/>
      <c r="M538" s="130"/>
      <c r="N538" s="130"/>
      <c r="O538" s="130"/>
      <c r="P538" s="130"/>
      <c r="Q538" s="130"/>
      <c r="R538" s="130"/>
    </row>
    <row r="539" spans="2:18">
      <c r="B539" s="129"/>
      <c r="C539" s="129"/>
      <c r="D539" s="129"/>
      <c r="E539" s="129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</row>
    <row r="540" spans="2:18">
      <c r="B540" s="129"/>
      <c r="C540" s="129"/>
      <c r="D540" s="129"/>
      <c r="E540" s="129"/>
      <c r="F540" s="130"/>
      <c r="G540" s="130"/>
      <c r="H540" s="130"/>
      <c r="I540" s="130"/>
      <c r="J540" s="130"/>
      <c r="K540" s="130"/>
      <c r="L540" s="130"/>
      <c r="M540" s="130"/>
      <c r="N540" s="130"/>
      <c r="O540" s="130"/>
      <c r="P540" s="130"/>
      <c r="Q540" s="130"/>
      <c r="R540" s="130"/>
    </row>
    <row r="541" spans="2:18">
      <c r="B541" s="129"/>
      <c r="C541" s="129"/>
      <c r="D541" s="129"/>
      <c r="E541" s="129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</row>
    <row r="542" spans="2:18">
      <c r="B542" s="129"/>
      <c r="C542" s="129"/>
      <c r="D542" s="129"/>
      <c r="E542" s="129"/>
      <c r="F542" s="130"/>
      <c r="G542" s="130"/>
      <c r="H542" s="130"/>
      <c r="I542" s="130"/>
      <c r="J542" s="130"/>
      <c r="K542" s="130"/>
      <c r="L542" s="130"/>
      <c r="M542" s="130"/>
      <c r="N542" s="130"/>
      <c r="O542" s="130"/>
      <c r="P542" s="130"/>
      <c r="Q542" s="130"/>
      <c r="R542" s="130"/>
    </row>
    <row r="543" spans="2:18">
      <c r="B543" s="129"/>
      <c r="C543" s="129"/>
      <c r="D543" s="129"/>
      <c r="E543" s="129"/>
      <c r="F543" s="130"/>
      <c r="G543" s="130"/>
      <c r="H543" s="130"/>
      <c r="I543" s="130"/>
      <c r="J543" s="130"/>
      <c r="K543" s="130"/>
      <c r="L543" s="130"/>
      <c r="M543" s="130"/>
      <c r="N543" s="130"/>
      <c r="O543" s="130"/>
      <c r="P543" s="130"/>
      <c r="Q543" s="130"/>
      <c r="R543" s="130"/>
    </row>
    <row r="544" spans="2:18">
      <c r="B544" s="129"/>
      <c r="C544" s="129"/>
      <c r="D544" s="129"/>
      <c r="E544" s="129"/>
      <c r="F544" s="130"/>
      <c r="G544" s="130"/>
      <c r="H544" s="130"/>
      <c r="I544" s="130"/>
      <c r="J544" s="130"/>
      <c r="K544" s="130"/>
      <c r="L544" s="130"/>
      <c r="M544" s="130"/>
      <c r="N544" s="130"/>
      <c r="O544" s="130"/>
      <c r="P544" s="130"/>
      <c r="Q544" s="130"/>
      <c r="R544" s="130"/>
    </row>
    <row r="545" spans="2:18">
      <c r="B545" s="129"/>
      <c r="C545" s="129"/>
      <c r="D545" s="129"/>
      <c r="E545" s="129"/>
      <c r="F545" s="130"/>
      <c r="G545" s="130"/>
      <c r="H545" s="130"/>
      <c r="I545" s="130"/>
      <c r="J545" s="130"/>
      <c r="K545" s="130"/>
      <c r="L545" s="130"/>
      <c r="M545" s="130"/>
      <c r="N545" s="130"/>
      <c r="O545" s="130"/>
      <c r="P545" s="130"/>
      <c r="Q545" s="130"/>
      <c r="R545" s="130"/>
    </row>
    <row r="546" spans="2:18">
      <c r="B546" s="129"/>
      <c r="C546" s="129"/>
      <c r="D546" s="129"/>
      <c r="E546" s="129"/>
      <c r="F546" s="130"/>
      <c r="G546" s="130"/>
      <c r="H546" s="130"/>
      <c r="I546" s="130"/>
      <c r="J546" s="130"/>
      <c r="K546" s="130"/>
      <c r="L546" s="130"/>
      <c r="M546" s="130"/>
      <c r="N546" s="130"/>
      <c r="O546" s="130"/>
      <c r="P546" s="130"/>
      <c r="Q546" s="130"/>
      <c r="R546" s="130"/>
    </row>
    <row r="547" spans="2:18">
      <c r="B547" s="129"/>
      <c r="C547" s="129"/>
      <c r="D547" s="129"/>
      <c r="E547" s="129"/>
      <c r="F547" s="130"/>
      <c r="G547" s="130"/>
      <c r="H547" s="130"/>
      <c r="I547" s="130"/>
      <c r="J547" s="130"/>
      <c r="K547" s="130"/>
      <c r="L547" s="130"/>
      <c r="M547" s="130"/>
      <c r="N547" s="130"/>
      <c r="O547" s="130"/>
      <c r="P547" s="130"/>
      <c r="Q547" s="130"/>
      <c r="R547" s="130"/>
    </row>
    <row r="548" spans="2:18">
      <c r="B548" s="129"/>
      <c r="C548" s="129"/>
      <c r="D548" s="129"/>
      <c r="E548" s="129"/>
      <c r="F548" s="130"/>
      <c r="G548" s="130"/>
      <c r="H548" s="130"/>
      <c r="I548" s="130"/>
      <c r="J548" s="130"/>
      <c r="K548" s="130"/>
      <c r="L548" s="130"/>
      <c r="M548" s="130"/>
      <c r="N548" s="130"/>
      <c r="O548" s="130"/>
      <c r="P548" s="130"/>
      <c r="Q548" s="130"/>
      <c r="R548" s="130"/>
    </row>
    <row r="549" spans="2:18">
      <c r="B549" s="129"/>
      <c r="C549" s="129"/>
      <c r="D549" s="129"/>
      <c r="E549" s="129"/>
      <c r="F549" s="130"/>
      <c r="G549" s="130"/>
      <c r="H549" s="130"/>
      <c r="I549" s="130"/>
      <c r="J549" s="130"/>
      <c r="K549" s="130"/>
      <c r="L549" s="130"/>
      <c r="M549" s="130"/>
      <c r="N549" s="130"/>
      <c r="O549" s="130"/>
      <c r="P549" s="130"/>
      <c r="Q549" s="130"/>
      <c r="R549" s="130"/>
    </row>
    <row r="550" spans="2:18">
      <c r="B550" s="129"/>
      <c r="C550" s="129"/>
      <c r="D550" s="129"/>
      <c r="E550" s="129"/>
      <c r="F550" s="130"/>
      <c r="G550" s="130"/>
      <c r="H550" s="130"/>
      <c r="I550" s="130"/>
      <c r="J550" s="130"/>
      <c r="K550" s="130"/>
      <c r="L550" s="130"/>
      <c r="M550" s="130"/>
      <c r="N550" s="130"/>
      <c r="O550" s="130"/>
      <c r="P550" s="130"/>
      <c r="Q550" s="130"/>
      <c r="R550" s="130"/>
    </row>
    <row r="551" spans="2:18">
      <c r="B551" s="129"/>
      <c r="C551" s="129"/>
      <c r="D551" s="129"/>
      <c r="E551" s="129"/>
      <c r="F551" s="130"/>
      <c r="G551" s="130"/>
      <c r="H551" s="130"/>
      <c r="I551" s="130"/>
      <c r="J551" s="130"/>
      <c r="K551" s="130"/>
      <c r="L551" s="130"/>
      <c r="M551" s="130"/>
      <c r="N551" s="130"/>
      <c r="O551" s="130"/>
      <c r="P551" s="130"/>
      <c r="Q551" s="130"/>
      <c r="R551" s="130"/>
    </row>
    <row r="552" spans="2:18">
      <c r="B552" s="129"/>
      <c r="C552" s="129"/>
      <c r="D552" s="129"/>
      <c r="E552" s="129"/>
      <c r="F552" s="130"/>
      <c r="G552" s="130"/>
      <c r="H552" s="130"/>
      <c r="I552" s="130"/>
      <c r="J552" s="130"/>
      <c r="K552" s="130"/>
      <c r="L552" s="130"/>
      <c r="M552" s="130"/>
      <c r="N552" s="130"/>
      <c r="O552" s="130"/>
      <c r="P552" s="130"/>
      <c r="Q552" s="130"/>
      <c r="R552" s="130"/>
    </row>
    <row r="553" spans="2:18">
      <c r="B553" s="129"/>
      <c r="C553" s="129"/>
      <c r="D553" s="129"/>
      <c r="E553" s="129"/>
      <c r="F553" s="130"/>
      <c r="G553" s="130"/>
      <c r="H553" s="130"/>
      <c r="I553" s="130"/>
      <c r="J553" s="130"/>
      <c r="K553" s="130"/>
      <c r="L553" s="130"/>
      <c r="M553" s="130"/>
      <c r="N553" s="130"/>
      <c r="O553" s="130"/>
      <c r="P553" s="130"/>
      <c r="Q553" s="130"/>
      <c r="R553" s="130"/>
    </row>
    <row r="554" spans="2:18">
      <c r="B554" s="129"/>
      <c r="C554" s="129"/>
      <c r="D554" s="129"/>
      <c r="E554" s="129"/>
      <c r="F554" s="130"/>
      <c r="G554" s="130"/>
      <c r="H554" s="130"/>
      <c r="I554" s="130"/>
      <c r="J554" s="130"/>
      <c r="K554" s="130"/>
      <c r="L554" s="130"/>
      <c r="M554" s="130"/>
      <c r="N554" s="130"/>
      <c r="O554" s="130"/>
      <c r="P554" s="130"/>
      <c r="Q554" s="130"/>
      <c r="R554" s="130"/>
    </row>
    <row r="555" spans="2:18">
      <c r="B555" s="129"/>
      <c r="C555" s="129"/>
      <c r="D555" s="129"/>
      <c r="E555" s="129"/>
      <c r="F555" s="130"/>
      <c r="G555" s="130"/>
      <c r="H555" s="130"/>
      <c r="I555" s="130"/>
      <c r="J555" s="130"/>
      <c r="K555" s="130"/>
      <c r="L555" s="130"/>
      <c r="M555" s="130"/>
      <c r="N555" s="130"/>
      <c r="O555" s="130"/>
      <c r="P555" s="130"/>
      <c r="Q555" s="130"/>
      <c r="R555" s="130"/>
    </row>
    <row r="556" spans="2:18">
      <c r="B556" s="129"/>
      <c r="C556" s="129"/>
      <c r="D556" s="129"/>
      <c r="E556" s="129"/>
      <c r="F556" s="130"/>
      <c r="G556" s="130"/>
      <c r="H556" s="130"/>
      <c r="I556" s="130"/>
      <c r="J556" s="130"/>
      <c r="K556" s="130"/>
      <c r="L556" s="130"/>
      <c r="M556" s="130"/>
      <c r="N556" s="130"/>
      <c r="O556" s="130"/>
      <c r="P556" s="130"/>
      <c r="Q556" s="130"/>
      <c r="R556" s="130"/>
    </row>
    <row r="557" spans="2:18">
      <c r="B557" s="129"/>
      <c r="C557" s="129"/>
      <c r="D557" s="129"/>
      <c r="E557" s="129"/>
      <c r="F557" s="130"/>
      <c r="G557" s="130"/>
      <c r="H557" s="130"/>
      <c r="I557" s="130"/>
      <c r="J557" s="130"/>
      <c r="K557" s="130"/>
      <c r="L557" s="130"/>
      <c r="M557" s="130"/>
      <c r="N557" s="130"/>
      <c r="O557" s="130"/>
      <c r="P557" s="130"/>
      <c r="Q557" s="130"/>
      <c r="R557" s="130"/>
    </row>
    <row r="558" spans="2:18">
      <c r="B558" s="129"/>
      <c r="C558" s="129"/>
      <c r="D558" s="129"/>
      <c r="E558" s="129"/>
      <c r="F558" s="130"/>
      <c r="G558" s="130"/>
      <c r="H558" s="130"/>
      <c r="I558" s="130"/>
      <c r="J558" s="130"/>
      <c r="K558" s="130"/>
      <c r="L558" s="130"/>
      <c r="M558" s="130"/>
      <c r="N558" s="130"/>
      <c r="O558" s="130"/>
      <c r="P558" s="130"/>
      <c r="Q558" s="130"/>
      <c r="R558" s="130"/>
    </row>
    <row r="559" spans="2:18">
      <c r="B559" s="129"/>
      <c r="C559" s="129"/>
      <c r="D559" s="129"/>
      <c r="E559" s="129"/>
      <c r="F559" s="130"/>
      <c r="G559" s="130"/>
      <c r="H559" s="130"/>
      <c r="I559" s="130"/>
      <c r="J559" s="130"/>
      <c r="K559" s="130"/>
      <c r="L559" s="130"/>
      <c r="M559" s="130"/>
      <c r="N559" s="130"/>
      <c r="O559" s="130"/>
      <c r="P559" s="130"/>
      <c r="Q559" s="130"/>
      <c r="R559" s="130"/>
    </row>
    <row r="560" spans="2:18">
      <c r="B560" s="129"/>
      <c r="C560" s="129"/>
      <c r="D560" s="129"/>
      <c r="E560" s="129"/>
      <c r="F560" s="130"/>
      <c r="G560" s="130"/>
      <c r="H560" s="130"/>
      <c r="I560" s="130"/>
      <c r="J560" s="130"/>
      <c r="K560" s="130"/>
      <c r="L560" s="130"/>
      <c r="M560" s="130"/>
      <c r="N560" s="130"/>
      <c r="O560" s="130"/>
      <c r="P560" s="130"/>
      <c r="Q560" s="130"/>
      <c r="R560" s="130"/>
    </row>
    <row r="561" spans="2:18">
      <c r="B561" s="129"/>
      <c r="C561" s="129"/>
      <c r="D561" s="129"/>
      <c r="E561" s="129"/>
      <c r="F561" s="130"/>
      <c r="G561" s="130"/>
      <c r="H561" s="130"/>
      <c r="I561" s="130"/>
      <c r="J561" s="130"/>
      <c r="K561" s="130"/>
      <c r="L561" s="130"/>
      <c r="M561" s="130"/>
      <c r="N561" s="130"/>
      <c r="O561" s="130"/>
      <c r="P561" s="130"/>
      <c r="Q561" s="130"/>
      <c r="R561" s="130"/>
    </row>
    <row r="562" spans="2:18">
      <c r="B562" s="129"/>
      <c r="C562" s="129"/>
      <c r="D562" s="129"/>
      <c r="E562" s="129"/>
      <c r="F562" s="130"/>
      <c r="G562" s="130"/>
      <c r="H562" s="130"/>
      <c r="I562" s="130"/>
      <c r="J562" s="130"/>
      <c r="K562" s="130"/>
      <c r="L562" s="130"/>
      <c r="M562" s="130"/>
      <c r="N562" s="130"/>
      <c r="O562" s="130"/>
      <c r="P562" s="130"/>
      <c r="Q562" s="130"/>
      <c r="R562" s="130"/>
    </row>
    <row r="563" spans="2:18">
      <c r="B563" s="129"/>
      <c r="C563" s="129"/>
      <c r="D563" s="129"/>
      <c r="E563" s="129"/>
      <c r="F563" s="130"/>
      <c r="G563" s="130"/>
      <c r="H563" s="130"/>
      <c r="I563" s="130"/>
      <c r="J563" s="130"/>
      <c r="K563" s="130"/>
      <c r="L563" s="130"/>
      <c r="M563" s="130"/>
      <c r="N563" s="130"/>
      <c r="O563" s="130"/>
      <c r="P563" s="130"/>
      <c r="Q563" s="130"/>
      <c r="R563" s="130"/>
    </row>
    <row r="564" spans="2:18">
      <c r="B564" s="129"/>
      <c r="C564" s="129"/>
      <c r="D564" s="129"/>
      <c r="E564" s="129"/>
      <c r="F564" s="130"/>
      <c r="G564" s="130"/>
      <c r="H564" s="130"/>
      <c r="I564" s="130"/>
      <c r="J564" s="130"/>
      <c r="K564" s="130"/>
      <c r="L564" s="130"/>
      <c r="M564" s="130"/>
      <c r="N564" s="130"/>
      <c r="O564" s="130"/>
      <c r="P564" s="130"/>
      <c r="Q564" s="130"/>
      <c r="R564" s="130"/>
    </row>
    <row r="565" spans="2:18">
      <c r="B565" s="129"/>
      <c r="C565" s="129"/>
      <c r="D565" s="129"/>
      <c r="E565" s="129"/>
      <c r="F565" s="130"/>
      <c r="G565" s="130"/>
      <c r="H565" s="130"/>
      <c r="I565" s="130"/>
      <c r="J565" s="130"/>
      <c r="K565" s="130"/>
      <c r="L565" s="130"/>
      <c r="M565" s="130"/>
      <c r="N565" s="130"/>
      <c r="O565" s="130"/>
      <c r="P565" s="130"/>
      <c r="Q565" s="130"/>
      <c r="R565" s="130"/>
    </row>
    <row r="566" spans="2:18">
      <c r="B566" s="129"/>
      <c r="C566" s="129"/>
      <c r="D566" s="129"/>
      <c r="E566" s="129"/>
      <c r="F566" s="130"/>
      <c r="G566" s="130"/>
      <c r="H566" s="130"/>
      <c r="I566" s="130"/>
      <c r="J566" s="130"/>
      <c r="K566" s="130"/>
      <c r="L566" s="130"/>
      <c r="M566" s="130"/>
      <c r="N566" s="130"/>
      <c r="O566" s="130"/>
      <c r="P566" s="130"/>
      <c r="Q566" s="130"/>
      <c r="R566" s="130"/>
    </row>
    <row r="567" spans="2:18">
      <c r="B567" s="129"/>
      <c r="C567" s="129"/>
      <c r="D567" s="129"/>
      <c r="E567" s="129"/>
      <c r="F567" s="130"/>
      <c r="G567" s="130"/>
      <c r="H567" s="130"/>
      <c r="I567" s="130"/>
      <c r="J567" s="130"/>
      <c r="K567" s="130"/>
      <c r="L567" s="130"/>
      <c r="M567" s="130"/>
      <c r="N567" s="130"/>
      <c r="O567" s="130"/>
      <c r="P567" s="130"/>
      <c r="Q567" s="130"/>
      <c r="R567" s="130"/>
    </row>
    <row r="568" spans="2:18">
      <c r="B568" s="129"/>
      <c r="C568" s="129"/>
      <c r="D568" s="129"/>
      <c r="E568" s="129"/>
      <c r="F568" s="130"/>
      <c r="G568" s="130"/>
      <c r="H568" s="130"/>
      <c r="I568" s="130"/>
      <c r="J568" s="130"/>
      <c r="K568" s="130"/>
      <c r="L568" s="130"/>
      <c r="M568" s="130"/>
      <c r="N568" s="130"/>
      <c r="O568" s="130"/>
      <c r="P568" s="130"/>
      <c r="Q568" s="130"/>
      <c r="R568" s="130"/>
    </row>
    <row r="569" spans="2:18">
      <c r="B569" s="129"/>
      <c r="C569" s="129"/>
      <c r="D569" s="129"/>
      <c r="E569" s="129"/>
      <c r="F569" s="130"/>
      <c r="G569" s="130"/>
      <c r="H569" s="130"/>
      <c r="I569" s="130"/>
      <c r="J569" s="130"/>
      <c r="K569" s="130"/>
      <c r="L569" s="130"/>
      <c r="M569" s="130"/>
      <c r="N569" s="130"/>
      <c r="O569" s="130"/>
      <c r="P569" s="130"/>
      <c r="Q569" s="130"/>
      <c r="R569" s="130"/>
    </row>
    <row r="570" spans="2:18">
      <c r="B570" s="129"/>
      <c r="C570" s="129"/>
      <c r="D570" s="129"/>
      <c r="E570" s="129"/>
      <c r="F570" s="130"/>
      <c r="G570" s="130"/>
      <c r="H570" s="130"/>
      <c r="I570" s="130"/>
      <c r="J570" s="130"/>
      <c r="K570" s="130"/>
      <c r="L570" s="130"/>
      <c r="M570" s="130"/>
      <c r="N570" s="130"/>
      <c r="O570" s="130"/>
      <c r="P570" s="130"/>
      <c r="Q570" s="130"/>
      <c r="R570" s="130"/>
    </row>
    <row r="571" spans="2:18">
      <c r="B571" s="129"/>
      <c r="C571" s="129"/>
      <c r="D571" s="129"/>
      <c r="E571" s="129"/>
      <c r="F571" s="130"/>
      <c r="G571" s="130"/>
      <c r="H571" s="130"/>
      <c r="I571" s="130"/>
      <c r="J571" s="130"/>
      <c r="K571" s="130"/>
      <c r="L571" s="130"/>
      <c r="M571" s="130"/>
      <c r="N571" s="130"/>
      <c r="O571" s="130"/>
      <c r="P571" s="130"/>
      <c r="Q571" s="130"/>
      <c r="R571" s="130"/>
    </row>
    <row r="572" spans="2:18">
      <c r="B572" s="129"/>
      <c r="C572" s="129"/>
      <c r="D572" s="129"/>
      <c r="E572" s="129"/>
      <c r="F572" s="130"/>
      <c r="G572" s="130"/>
      <c r="H572" s="130"/>
      <c r="I572" s="130"/>
      <c r="J572" s="130"/>
      <c r="K572" s="130"/>
      <c r="L572" s="130"/>
      <c r="M572" s="130"/>
      <c r="N572" s="130"/>
      <c r="O572" s="130"/>
      <c r="P572" s="130"/>
      <c r="Q572" s="130"/>
      <c r="R572" s="130"/>
    </row>
    <row r="573" spans="2:18">
      <c r="B573" s="129"/>
      <c r="C573" s="129"/>
      <c r="D573" s="129"/>
      <c r="E573" s="129"/>
      <c r="F573" s="130"/>
      <c r="G573" s="130"/>
      <c r="H573" s="130"/>
      <c r="I573" s="130"/>
      <c r="J573" s="130"/>
      <c r="K573" s="130"/>
      <c r="L573" s="130"/>
      <c r="M573" s="130"/>
      <c r="N573" s="130"/>
      <c r="O573" s="130"/>
      <c r="P573" s="130"/>
      <c r="Q573" s="130"/>
      <c r="R573" s="130"/>
    </row>
    <row r="574" spans="2:18">
      <c r="B574" s="129"/>
      <c r="C574" s="129"/>
      <c r="D574" s="129"/>
      <c r="E574" s="129"/>
      <c r="F574" s="130"/>
      <c r="G574" s="130"/>
      <c r="H574" s="130"/>
      <c r="I574" s="130"/>
      <c r="J574" s="130"/>
      <c r="K574" s="130"/>
      <c r="L574" s="130"/>
      <c r="M574" s="130"/>
      <c r="N574" s="130"/>
      <c r="O574" s="130"/>
      <c r="P574" s="130"/>
      <c r="Q574" s="130"/>
      <c r="R574" s="130"/>
    </row>
    <row r="575" spans="2:18">
      <c r="B575" s="129"/>
      <c r="C575" s="129"/>
      <c r="D575" s="129"/>
      <c r="E575" s="129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</row>
    <row r="576" spans="2:18">
      <c r="B576" s="129"/>
      <c r="C576" s="129"/>
      <c r="D576" s="129"/>
      <c r="E576" s="129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</row>
    <row r="577" spans="2:18">
      <c r="B577" s="129"/>
      <c r="C577" s="129"/>
      <c r="D577" s="129"/>
      <c r="E577" s="129"/>
      <c r="F577" s="130"/>
      <c r="G577" s="130"/>
      <c r="H577" s="130"/>
      <c r="I577" s="130"/>
      <c r="J577" s="130"/>
      <c r="K577" s="130"/>
      <c r="L577" s="130"/>
      <c r="M577" s="130"/>
      <c r="N577" s="130"/>
      <c r="O577" s="130"/>
      <c r="P577" s="130"/>
      <c r="Q577" s="130"/>
      <c r="R577" s="130"/>
    </row>
    <row r="578" spans="2:18">
      <c r="B578" s="129"/>
      <c r="C578" s="129"/>
      <c r="D578" s="129"/>
      <c r="E578" s="129"/>
      <c r="F578" s="130"/>
      <c r="G578" s="130"/>
      <c r="H578" s="130"/>
      <c r="I578" s="130"/>
      <c r="J578" s="130"/>
      <c r="K578" s="130"/>
      <c r="L578" s="130"/>
      <c r="M578" s="130"/>
      <c r="N578" s="130"/>
      <c r="O578" s="130"/>
      <c r="P578" s="130"/>
      <c r="Q578" s="130"/>
      <c r="R578" s="130"/>
    </row>
    <row r="579" spans="2:18">
      <c r="B579" s="129"/>
      <c r="C579" s="129"/>
      <c r="D579" s="129"/>
      <c r="E579" s="129"/>
      <c r="F579" s="130"/>
      <c r="G579" s="130"/>
      <c r="H579" s="130"/>
      <c r="I579" s="130"/>
      <c r="J579" s="130"/>
      <c r="K579" s="130"/>
      <c r="L579" s="130"/>
      <c r="M579" s="130"/>
      <c r="N579" s="130"/>
      <c r="O579" s="130"/>
      <c r="P579" s="130"/>
      <c r="Q579" s="130"/>
      <c r="R579" s="130"/>
    </row>
    <row r="580" spans="2:18">
      <c r="B580" s="129"/>
      <c r="C580" s="129"/>
      <c r="D580" s="129"/>
      <c r="E580" s="129"/>
      <c r="F580" s="130"/>
      <c r="G580" s="130"/>
      <c r="H580" s="130"/>
      <c r="I580" s="130"/>
      <c r="J580" s="130"/>
      <c r="K580" s="130"/>
      <c r="L580" s="130"/>
      <c r="M580" s="130"/>
      <c r="N580" s="130"/>
      <c r="O580" s="130"/>
      <c r="P580" s="130"/>
      <c r="Q580" s="130"/>
      <c r="R580" s="130"/>
    </row>
    <row r="581" spans="2:18">
      <c r="B581" s="129"/>
      <c r="C581" s="129"/>
      <c r="D581" s="129"/>
      <c r="E581" s="129"/>
      <c r="F581" s="130"/>
      <c r="G581" s="130"/>
      <c r="H581" s="130"/>
      <c r="I581" s="130"/>
      <c r="J581" s="130"/>
      <c r="K581" s="130"/>
      <c r="L581" s="130"/>
      <c r="M581" s="130"/>
      <c r="N581" s="130"/>
      <c r="O581" s="130"/>
      <c r="P581" s="130"/>
      <c r="Q581" s="130"/>
      <c r="R581" s="130"/>
    </row>
    <row r="582" spans="2:18">
      <c r="B582" s="129"/>
      <c r="C582" s="129"/>
      <c r="D582" s="129"/>
      <c r="E582" s="129"/>
      <c r="F582" s="130"/>
      <c r="G582" s="130"/>
      <c r="H582" s="130"/>
      <c r="I582" s="130"/>
      <c r="J582" s="130"/>
      <c r="K582" s="130"/>
      <c r="L582" s="130"/>
      <c r="M582" s="130"/>
      <c r="N582" s="130"/>
      <c r="O582" s="130"/>
      <c r="P582" s="130"/>
      <c r="Q582" s="130"/>
      <c r="R582" s="130"/>
    </row>
    <row r="583" spans="2:18">
      <c r="B583" s="129"/>
      <c r="C583" s="129"/>
      <c r="D583" s="129"/>
      <c r="E583" s="129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</row>
    <row r="584" spans="2:18">
      <c r="B584" s="129"/>
      <c r="C584" s="129"/>
      <c r="D584" s="129"/>
      <c r="E584" s="129"/>
      <c r="F584" s="130"/>
      <c r="G584" s="130"/>
      <c r="H584" s="130"/>
      <c r="I584" s="130"/>
      <c r="J584" s="130"/>
      <c r="K584" s="130"/>
      <c r="L584" s="130"/>
      <c r="M584" s="130"/>
      <c r="N584" s="130"/>
      <c r="O584" s="130"/>
      <c r="P584" s="130"/>
      <c r="Q584" s="130"/>
      <c r="R584" s="130"/>
    </row>
    <row r="585" spans="2:18">
      <c r="B585" s="129"/>
      <c r="C585" s="129"/>
      <c r="D585" s="129"/>
      <c r="E585" s="129"/>
      <c r="F585" s="130"/>
      <c r="G585" s="130"/>
      <c r="H585" s="130"/>
      <c r="I585" s="130"/>
      <c r="J585" s="130"/>
      <c r="K585" s="130"/>
      <c r="L585" s="130"/>
      <c r="M585" s="130"/>
      <c r="N585" s="130"/>
      <c r="O585" s="130"/>
      <c r="P585" s="130"/>
      <c r="Q585" s="130"/>
      <c r="R585" s="130"/>
    </row>
    <row r="586" spans="2:18">
      <c r="B586" s="129"/>
      <c r="C586" s="129"/>
      <c r="D586" s="129"/>
      <c r="E586" s="129"/>
      <c r="F586" s="130"/>
      <c r="G586" s="130"/>
      <c r="H586" s="130"/>
      <c r="I586" s="130"/>
      <c r="J586" s="130"/>
      <c r="K586" s="130"/>
      <c r="L586" s="130"/>
      <c r="M586" s="130"/>
      <c r="N586" s="130"/>
      <c r="O586" s="130"/>
      <c r="P586" s="130"/>
      <c r="Q586" s="130"/>
      <c r="R586" s="130"/>
    </row>
    <row r="587" spans="2:18">
      <c r="B587" s="129"/>
      <c r="C587" s="129"/>
      <c r="D587" s="129"/>
      <c r="E587" s="129"/>
      <c r="F587" s="130"/>
      <c r="G587" s="130"/>
      <c r="H587" s="130"/>
      <c r="I587" s="130"/>
      <c r="J587" s="130"/>
      <c r="K587" s="130"/>
      <c r="L587" s="130"/>
      <c r="M587" s="130"/>
      <c r="N587" s="130"/>
      <c r="O587" s="130"/>
      <c r="P587" s="130"/>
      <c r="Q587" s="130"/>
      <c r="R587" s="130"/>
    </row>
    <row r="588" spans="2:18">
      <c r="B588" s="129"/>
      <c r="C588" s="129"/>
      <c r="D588" s="129"/>
      <c r="E588" s="129"/>
      <c r="F588" s="130"/>
      <c r="G588" s="130"/>
      <c r="H588" s="130"/>
      <c r="I588" s="130"/>
      <c r="J588" s="130"/>
      <c r="K588" s="130"/>
      <c r="L588" s="130"/>
      <c r="M588" s="130"/>
      <c r="N588" s="130"/>
      <c r="O588" s="130"/>
      <c r="P588" s="130"/>
      <c r="Q588" s="130"/>
      <c r="R588" s="130"/>
    </row>
    <row r="589" spans="2:18">
      <c r="B589" s="129"/>
      <c r="C589" s="129"/>
      <c r="D589" s="129"/>
      <c r="E589" s="129"/>
      <c r="F589" s="130"/>
      <c r="G589" s="130"/>
      <c r="H589" s="130"/>
      <c r="I589" s="130"/>
      <c r="J589" s="130"/>
      <c r="K589" s="130"/>
      <c r="L589" s="130"/>
      <c r="M589" s="130"/>
      <c r="N589" s="130"/>
      <c r="O589" s="130"/>
      <c r="P589" s="130"/>
      <c r="Q589" s="130"/>
      <c r="R589" s="130"/>
    </row>
    <row r="590" spans="2:18">
      <c r="B590" s="129"/>
      <c r="C590" s="129"/>
      <c r="D590" s="129"/>
      <c r="E590" s="129"/>
      <c r="F590" s="130"/>
      <c r="G590" s="130"/>
      <c r="H590" s="130"/>
      <c r="I590" s="130"/>
      <c r="J590" s="130"/>
      <c r="K590" s="130"/>
      <c r="L590" s="130"/>
      <c r="M590" s="130"/>
      <c r="N590" s="130"/>
      <c r="O590" s="130"/>
      <c r="P590" s="130"/>
      <c r="Q590" s="130"/>
      <c r="R590" s="130"/>
    </row>
    <row r="591" spans="2:18">
      <c r="B591" s="129"/>
      <c r="C591" s="129"/>
      <c r="D591" s="129"/>
      <c r="E591" s="129"/>
      <c r="F591" s="130"/>
      <c r="G591" s="130"/>
      <c r="H591" s="130"/>
      <c r="I591" s="130"/>
      <c r="J591" s="130"/>
      <c r="K591" s="130"/>
      <c r="L591" s="130"/>
      <c r="M591" s="130"/>
      <c r="N591" s="130"/>
      <c r="O591" s="130"/>
      <c r="P591" s="130"/>
      <c r="Q591" s="130"/>
      <c r="R591" s="130"/>
    </row>
    <row r="592" spans="2:18">
      <c r="B592" s="129"/>
      <c r="C592" s="129"/>
      <c r="D592" s="129"/>
      <c r="E592" s="129"/>
      <c r="F592" s="130"/>
      <c r="G592" s="130"/>
      <c r="H592" s="130"/>
      <c r="I592" s="130"/>
      <c r="J592" s="130"/>
      <c r="K592" s="130"/>
      <c r="L592" s="130"/>
      <c r="M592" s="130"/>
      <c r="N592" s="130"/>
      <c r="O592" s="130"/>
      <c r="P592" s="130"/>
      <c r="Q592" s="130"/>
      <c r="R592" s="130"/>
    </row>
    <row r="593" spans="2:18">
      <c r="B593" s="129"/>
      <c r="C593" s="129"/>
      <c r="D593" s="129"/>
      <c r="E593" s="129"/>
      <c r="F593" s="130"/>
      <c r="G593" s="130"/>
      <c r="H593" s="130"/>
      <c r="I593" s="130"/>
      <c r="J593" s="130"/>
      <c r="K593" s="130"/>
      <c r="L593" s="130"/>
      <c r="M593" s="130"/>
      <c r="N593" s="130"/>
      <c r="O593" s="130"/>
      <c r="P593" s="130"/>
      <c r="Q593" s="130"/>
      <c r="R593" s="130"/>
    </row>
    <row r="594" spans="2:18">
      <c r="B594" s="129"/>
      <c r="C594" s="129"/>
      <c r="D594" s="129"/>
      <c r="E594" s="129"/>
      <c r="F594" s="130"/>
      <c r="G594" s="130"/>
      <c r="H594" s="130"/>
      <c r="I594" s="130"/>
      <c r="J594" s="130"/>
      <c r="K594" s="130"/>
      <c r="L594" s="130"/>
      <c r="M594" s="130"/>
      <c r="N594" s="130"/>
      <c r="O594" s="130"/>
      <c r="P594" s="130"/>
      <c r="Q594" s="130"/>
      <c r="R594" s="130"/>
    </row>
    <row r="595" spans="2:18">
      <c r="B595" s="129"/>
      <c r="C595" s="129"/>
      <c r="D595" s="129"/>
      <c r="E595" s="129"/>
      <c r="F595" s="130"/>
      <c r="G595" s="130"/>
      <c r="H595" s="130"/>
      <c r="I595" s="130"/>
      <c r="J595" s="130"/>
      <c r="K595" s="130"/>
      <c r="L595" s="130"/>
      <c r="M595" s="130"/>
      <c r="N595" s="130"/>
      <c r="O595" s="130"/>
      <c r="P595" s="130"/>
      <c r="Q595" s="130"/>
      <c r="R595" s="130"/>
    </row>
    <row r="596" spans="2:18">
      <c r="B596" s="129"/>
      <c r="C596" s="129"/>
      <c r="D596" s="129"/>
      <c r="E596" s="129"/>
      <c r="F596" s="130"/>
      <c r="G596" s="130"/>
      <c r="H596" s="130"/>
      <c r="I596" s="130"/>
      <c r="J596" s="130"/>
      <c r="K596" s="130"/>
      <c r="L596" s="130"/>
      <c r="M596" s="130"/>
      <c r="N596" s="130"/>
      <c r="O596" s="130"/>
      <c r="P596" s="130"/>
      <c r="Q596" s="130"/>
      <c r="R596" s="130"/>
    </row>
    <row r="597" spans="2:18">
      <c r="B597" s="129"/>
      <c r="C597" s="129"/>
      <c r="D597" s="129"/>
      <c r="E597" s="129"/>
      <c r="F597" s="130"/>
      <c r="G597" s="130"/>
      <c r="H597" s="130"/>
      <c r="I597" s="130"/>
      <c r="J597" s="130"/>
      <c r="K597" s="130"/>
      <c r="L597" s="130"/>
      <c r="M597" s="130"/>
      <c r="N597" s="130"/>
      <c r="O597" s="130"/>
      <c r="P597" s="130"/>
      <c r="Q597" s="130"/>
      <c r="R597" s="130"/>
    </row>
    <row r="598" spans="2:18">
      <c r="B598" s="129"/>
      <c r="C598" s="129"/>
      <c r="D598" s="129"/>
      <c r="E598" s="129"/>
      <c r="F598" s="130"/>
      <c r="G598" s="130"/>
      <c r="H598" s="130"/>
      <c r="I598" s="130"/>
      <c r="J598" s="130"/>
      <c r="K598" s="130"/>
      <c r="L598" s="130"/>
      <c r="M598" s="130"/>
      <c r="N598" s="130"/>
      <c r="O598" s="130"/>
      <c r="P598" s="130"/>
      <c r="Q598" s="130"/>
      <c r="R598" s="130"/>
    </row>
    <row r="599" spans="2:18">
      <c r="B599" s="129"/>
      <c r="C599" s="129"/>
      <c r="D599" s="129"/>
      <c r="E599" s="129"/>
      <c r="F599" s="130"/>
      <c r="G599" s="130"/>
      <c r="H599" s="130"/>
      <c r="I599" s="130"/>
      <c r="J599" s="130"/>
      <c r="K599" s="130"/>
      <c r="L599" s="130"/>
      <c r="M599" s="130"/>
      <c r="N599" s="130"/>
      <c r="O599" s="130"/>
      <c r="P599" s="130"/>
      <c r="Q599" s="130"/>
      <c r="R599" s="130"/>
    </row>
    <row r="600" spans="2:18">
      <c r="B600" s="129"/>
      <c r="C600" s="129"/>
      <c r="D600" s="129"/>
      <c r="E600" s="129"/>
      <c r="F600" s="130"/>
      <c r="G600" s="130"/>
      <c r="H600" s="130"/>
      <c r="I600" s="130"/>
      <c r="J600" s="130"/>
      <c r="K600" s="130"/>
      <c r="L600" s="130"/>
      <c r="M600" s="130"/>
      <c r="N600" s="130"/>
      <c r="O600" s="130"/>
      <c r="P600" s="130"/>
      <c r="Q600" s="130"/>
      <c r="R600" s="130"/>
    </row>
    <row r="601" spans="2:18">
      <c r="B601" s="129"/>
      <c r="C601" s="129"/>
      <c r="D601" s="129"/>
      <c r="E601" s="129"/>
      <c r="F601" s="130"/>
      <c r="G601" s="130"/>
      <c r="H601" s="130"/>
      <c r="I601" s="130"/>
      <c r="J601" s="130"/>
      <c r="K601" s="130"/>
      <c r="L601" s="130"/>
      <c r="M601" s="130"/>
      <c r="N601" s="130"/>
      <c r="O601" s="130"/>
      <c r="P601" s="130"/>
      <c r="Q601" s="130"/>
      <c r="R601" s="130"/>
    </row>
    <row r="602" spans="2:18">
      <c r="B602" s="129"/>
      <c r="C602" s="129"/>
      <c r="D602" s="129"/>
      <c r="E602" s="129"/>
      <c r="F602" s="130"/>
      <c r="G602" s="130"/>
      <c r="H602" s="130"/>
      <c r="I602" s="130"/>
      <c r="J602" s="130"/>
      <c r="K602" s="130"/>
      <c r="L602" s="130"/>
      <c r="M602" s="130"/>
      <c r="N602" s="130"/>
      <c r="O602" s="130"/>
      <c r="P602" s="130"/>
      <c r="Q602" s="130"/>
      <c r="R602" s="130"/>
    </row>
    <row r="603" spans="2:18">
      <c r="B603" s="129"/>
      <c r="C603" s="129"/>
      <c r="D603" s="129"/>
      <c r="E603" s="129"/>
      <c r="F603" s="130"/>
      <c r="G603" s="130"/>
      <c r="H603" s="130"/>
      <c r="I603" s="130"/>
      <c r="J603" s="130"/>
      <c r="K603" s="130"/>
      <c r="L603" s="130"/>
      <c r="M603" s="130"/>
      <c r="N603" s="130"/>
      <c r="O603" s="130"/>
      <c r="P603" s="130"/>
      <c r="Q603" s="130"/>
      <c r="R603" s="130"/>
    </row>
    <row r="604" spans="2:18">
      <c r="B604" s="129"/>
      <c r="C604" s="129"/>
      <c r="D604" s="129"/>
      <c r="E604" s="129"/>
      <c r="F604" s="130"/>
      <c r="G604" s="130"/>
      <c r="H604" s="130"/>
      <c r="I604" s="130"/>
      <c r="J604" s="130"/>
      <c r="K604" s="130"/>
      <c r="L604" s="130"/>
      <c r="M604" s="130"/>
      <c r="N604" s="130"/>
      <c r="O604" s="130"/>
      <c r="P604" s="130"/>
      <c r="Q604" s="130"/>
      <c r="R604" s="130"/>
    </row>
    <row r="605" spans="2:18">
      <c r="B605" s="129"/>
      <c r="C605" s="129"/>
      <c r="D605" s="129"/>
      <c r="E605" s="129"/>
      <c r="F605" s="130"/>
      <c r="G605" s="130"/>
      <c r="H605" s="130"/>
      <c r="I605" s="130"/>
      <c r="J605" s="130"/>
      <c r="K605" s="130"/>
      <c r="L605" s="130"/>
      <c r="M605" s="130"/>
      <c r="N605" s="130"/>
      <c r="O605" s="130"/>
      <c r="P605" s="130"/>
      <c r="Q605" s="130"/>
      <c r="R605" s="130"/>
    </row>
    <row r="606" spans="2:18">
      <c r="B606" s="129"/>
      <c r="C606" s="129"/>
      <c r="D606" s="129"/>
      <c r="E606" s="129"/>
      <c r="F606" s="130"/>
      <c r="G606" s="130"/>
      <c r="H606" s="130"/>
      <c r="I606" s="130"/>
      <c r="J606" s="130"/>
      <c r="K606" s="130"/>
      <c r="L606" s="130"/>
      <c r="M606" s="130"/>
      <c r="N606" s="130"/>
      <c r="O606" s="130"/>
      <c r="P606" s="130"/>
      <c r="Q606" s="130"/>
      <c r="R606" s="130"/>
    </row>
    <row r="607" spans="2:18">
      <c r="B607" s="129"/>
      <c r="C607" s="129"/>
      <c r="D607" s="129"/>
      <c r="E607" s="129"/>
      <c r="F607" s="130"/>
      <c r="G607" s="130"/>
      <c r="H607" s="130"/>
      <c r="I607" s="130"/>
      <c r="J607" s="130"/>
      <c r="K607" s="130"/>
      <c r="L607" s="130"/>
      <c r="M607" s="130"/>
      <c r="N607" s="130"/>
      <c r="O607" s="130"/>
      <c r="P607" s="130"/>
      <c r="Q607" s="130"/>
      <c r="R607" s="130"/>
    </row>
    <row r="608" spans="2:18">
      <c r="B608" s="129"/>
      <c r="C608" s="129"/>
      <c r="D608" s="129"/>
      <c r="E608" s="129"/>
      <c r="F608" s="130"/>
      <c r="G608" s="130"/>
      <c r="H608" s="130"/>
      <c r="I608" s="130"/>
      <c r="J608" s="130"/>
      <c r="K608" s="130"/>
      <c r="L608" s="130"/>
      <c r="M608" s="130"/>
      <c r="N608" s="130"/>
      <c r="O608" s="130"/>
      <c r="P608" s="130"/>
      <c r="Q608" s="130"/>
      <c r="R608" s="130"/>
    </row>
    <row r="609" spans="2:18">
      <c r="B609" s="129"/>
      <c r="C609" s="129"/>
      <c r="D609" s="129"/>
      <c r="E609" s="129"/>
      <c r="F609" s="130"/>
      <c r="G609" s="130"/>
      <c r="H609" s="130"/>
      <c r="I609" s="130"/>
      <c r="J609" s="130"/>
      <c r="K609" s="130"/>
      <c r="L609" s="130"/>
      <c r="M609" s="130"/>
      <c r="N609" s="130"/>
      <c r="O609" s="130"/>
      <c r="P609" s="130"/>
      <c r="Q609" s="130"/>
      <c r="R609" s="130"/>
    </row>
    <row r="610" spans="2:18">
      <c r="B610" s="129"/>
      <c r="C610" s="129"/>
      <c r="D610" s="129"/>
      <c r="E610" s="129"/>
      <c r="F610" s="130"/>
      <c r="G610" s="130"/>
      <c r="H610" s="130"/>
      <c r="I610" s="130"/>
      <c r="J610" s="130"/>
      <c r="K610" s="130"/>
      <c r="L610" s="130"/>
      <c r="M610" s="130"/>
      <c r="N610" s="130"/>
      <c r="O610" s="130"/>
      <c r="P610" s="130"/>
      <c r="Q610" s="130"/>
      <c r="R610" s="130"/>
    </row>
    <row r="611" spans="2:18">
      <c r="B611" s="129"/>
      <c r="C611" s="129"/>
      <c r="D611" s="129"/>
      <c r="E611" s="129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</row>
    <row r="612" spans="2:18">
      <c r="B612" s="129"/>
      <c r="C612" s="129"/>
      <c r="D612" s="129"/>
      <c r="E612" s="129"/>
      <c r="F612" s="130"/>
      <c r="G612" s="130"/>
      <c r="H612" s="130"/>
      <c r="I612" s="130"/>
      <c r="J612" s="130"/>
      <c r="K612" s="130"/>
      <c r="L612" s="130"/>
      <c r="M612" s="130"/>
      <c r="N612" s="130"/>
      <c r="O612" s="130"/>
      <c r="P612" s="130"/>
      <c r="Q612" s="130"/>
      <c r="R612" s="130"/>
    </row>
    <row r="613" spans="2:18">
      <c r="B613" s="129"/>
      <c r="C613" s="129"/>
      <c r="D613" s="129"/>
      <c r="E613" s="129"/>
      <c r="F613" s="130"/>
      <c r="G613" s="130"/>
      <c r="H613" s="130"/>
      <c r="I613" s="130"/>
      <c r="J613" s="130"/>
      <c r="K613" s="130"/>
      <c r="L613" s="130"/>
      <c r="M613" s="130"/>
      <c r="N613" s="130"/>
      <c r="O613" s="130"/>
      <c r="P613" s="130"/>
      <c r="Q613" s="130"/>
      <c r="R613" s="130"/>
    </row>
    <row r="614" spans="2:18">
      <c r="B614" s="129"/>
      <c r="C614" s="129"/>
      <c r="D614" s="129"/>
      <c r="E614" s="129"/>
      <c r="F614" s="130"/>
      <c r="G614" s="130"/>
      <c r="H614" s="130"/>
      <c r="I614" s="130"/>
      <c r="J614" s="130"/>
      <c r="K614" s="130"/>
      <c r="L614" s="130"/>
      <c r="M614" s="130"/>
      <c r="N614" s="130"/>
      <c r="O614" s="130"/>
      <c r="P614" s="130"/>
      <c r="Q614" s="130"/>
      <c r="R614" s="130"/>
    </row>
    <row r="615" spans="2:18">
      <c r="B615" s="129"/>
      <c r="C615" s="129"/>
      <c r="D615" s="129"/>
      <c r="E615" s="129"/>
      <c r="F615" s="130"/>
      <c r="G615" s="130"/>
      <c r="H615" s="130"/>
      <c r="I615" s="130"/>
      <c r="J615" s="130"/>
      <c r="K615" s="130"/>
      <c r="L615" s="130"/>
      <c r="M615" s="130"/>
      <c r="N615" s="130"/>
      <c r="O615" s="130"/>
      <c r="P615" s="130"/>
      <c r="Q615" s="130"/>
      <c r="R615" s="130"/>
    </row>
    <row r="616" spans="2:18">
      <c r="B616" s="129"/>
      <c r="C616" s="129"/>
      <c r="D616" s="129"/>
      <c r="E616" s="129"/>
      <c r="F616" s="130"/>
      <c r="G616" s="130"/>
      <c r="H616" s="130"/>
      <c r="I616" s="130"/>
      <c r="J616" s="130"/>
      <c r="K616" s="130"/>
      <c r="L616" s="130"/>
      <c r="M616" s="130"/>
      <c r="N616" s="130"/>
      <c r="O616" s="130"/>
      <c r="P616" s="130"/>
      <c r="Q616" s="130"/>
      <c r="R616" s="130"/>
    </row>
    <row r="617" spans="2:18">
      <c r="B617" s="129"/>
      <c r="C617" s="129"/>
      <c r="D617" s="129"/>
      <c r="E617" s="129"/>
      <c r="F617" s="130"/>
      <c r="G617" s="130"/>
      <c r="H617" s="130"/>
      <c r="I617" s="130"/>
      <c r="J617" s="130"/>
      <c r="K617" s="130"/>
      <c r="L617" s="130"/>
      <c r="M617" s="130"/>
      <c r="N617" s="130"/>
      <c r="O617" s="130"/>
      <c r="P617" s="130"/>
      <c r="Q617" s="130"/>
      <c r="R617" s="130"/>
    </row>
    <row r="618" spans="2:18">
      <c r="B618" s="129"/>
      <c r="C618" s="129"/>
      <c r="D618" s="129"/>
      <c r="E618" s="129"/>
      <c r="F618" s="130"/>
      <c r="G618" s="130"/>
      <c r="H618" s="130"/>
      <c r="I618" s="130"/>
      <c r="J618" s="130"/>
      <c r="K618" s="130"/>
      <c r="L618" s="130"/>
      <c r="M618" s="130"/>
      <c r="N618" s="130"/>
      <c r="O618" s="130"/>
      <c r="P618" s="130"/>
      <c r="Q618" s="130"/>
      <c r="R618" s="130"/>
    </row>
    <row r="619" spans="2:18">
      <c r="B619" s="129"/>
      <c r="C619" s="129"/>
      <c r="D619" s="129"/>
      <c r="E619" s="129"/>
      <c r="F619" s="130"/>
      <c r="G619" s="130"/>
      <c r="H619" s="130"/>
      <c r="I619" s="130"/>
      <c r="J619" s="130"/>
      <c r="K619" s="130"/>
      <c r="L619" s="130"/>
      <c r="M619" s="130"/>
      <c r="N619" s="130"/>
      <c r="O619" s="130"/>
      <c r="P619" s="130"/>
      <c r="Q619" s="130"/>
      <c r="R619" s="130"/>
    </row>
    <row r="620" spans="2:18">
      <c r="B620" s="129"/>
      <c r="C620" s="129"/>
      <c r="D620" s="129"/>
      <c r="E620" s="129"/>
      <c r="F620" s="130"/>
      <c r="G620" s="130"/>
      <c r="H620" s="130"/>
      <c r="I620" s="130"/>
      <c r="J620" s="130"/>
      <c r="K620" s="130"/>
      <c r="L620" s="130"/>
      <c r="M620" s="130"/>
      <c r="N620" s="130"/>
      <c r="O620" s="130"/>
      <c r="P620" s="130"/>
      <c r="Q620" s="130"/>
      <c r="R620" s="130"/>
    </row>
    <row r="621" spans="2:18">
      <c r="B621" s="129"/>
      <c r="C621" s="129"/>
      <c r="D621" s="129"/>
      <c r="E621" s="129"/>
      <c r="F621" s="130"/>
      <c r="G621" s="130"/>
      <c r="H621" s="130"/>
      <c r="I621" s="130"/>
      <c r="J621" s="130"/>
      <c r="K621" s="130"/>
      <c r="L621" s="130"/>
      <c r="M621" s="130"/>
      <c r="N621" s="130"/>
      <c r="O621" s="130"/>
      <c r="P621" s="130"/>
      <c r="Q621" s="130"/>
      <c r="R621" s="130"/>
    </row>
    <row r="622" spans="2:18">
      <c r="B622" s="129"/>
      <c r="C622" s="129"/>
      <c r="D622" s="129"/>
      <c r="E622" s="129"/>
      <c r="F622" s="130"/>
      <c r="G622" s="130"/>
      <c r="H622" s="130"/>
      <c r="I622" s="130"/>
      <c r="J622" s="130"/>
      <c r="K622" s="130"/>
      <c r="L622" s="130"/>
      <c r="M622" s="130"/>
      <c r="N622" s="130"/>
      <c r="O622" s="130"/>
      <c r="P622" s="130"/>
      <c r="Q622" s="130"/>
      <c r="R622" s="130"/>
    </row>
    <row r="623" spans="2:18">
      <c r="B623" s="129"/>
      <c r="C623" s="129"/>
      <c r="D623" s="129"/>
      <c r="E623" s="129"/>
      <c r="F623" s="130"/>
      <c r="G623" s="130"/>
      <c r="H623" s="130"/>
      <c r="I623" s="130"/>
      <c r="J623" s="130"/>
      <c r="K623" s="130"/>
      <c r="L623" s="130"/>
      <c r="M623" s="130"/>
      <c r="N623" s="130"/>
      <c r="O623" s="130"/>
      <c r="P623" s="130"/>
      <c r="Q623" s="130"/>
      <c r="R623" s="130"/>
    </row>
    <row r="624" spans="2:18">
      <c r="B624" s="129"/>
      <c r="C624" s="129"/>
      <c r="D624" s="129"/>
      <c r="E624" s="129"/>
      <c r="F624" s="130"/>
      <c r="G624" s="130"/>
      <c r="H624" s="130"/>
      <c r="I624" s="130"/>
      <c r="J624" s="130"/>
      <c r="K624" s="130"/>
      <c r="L624" s="130"/>
      <c r="M624" s="130"/>
      <c r="N624" s="130"/>
      <c r="O624" s="130"/>
      <c r="P624" s="130"/>
      <c r="Q624" s="130"/>
      <c r="R624" s="130"/>
    </row>
    <row r="625" spans="2:18">
      <c r="B625" s="129"/>
      <c r="C625" s="129"/>
      <c r="D625" s="129"/>
      <c r="E625" s="129"/>
      <c r="F625" s="130"/>
      <c r="G625" s="130"/>
      <c r="H625" s="130"/>
      <c r="I625" s="130"/>
      <c r="J625" s="130"/>
      <c r="K625" s="130"/>
      <c r="L625" s="130"/>
      <c r="M625" s="130"/>
      <c r="N625" s="130"/>
      <c r="O625" s="130"/>
      <c r="P625" s="130"/>
      <c r="Q625" s="130"/>
      <c r="R625" s="130"/>
    </row>
    <row r="626" spans="2:18">
      <c r="B626" s="129"/>
      <c r="C626" s="129"/>
      <c r="D626" s="129"/>
      <c r="E626" s="129"/>
      <c r="F626" s="130"/>
      <c r="G626" s="130"/>
      <c r="H626" s="130"/>
      <c r="I626" s="130"/>
      <c r="J626" s="130"/>
      <c r="K626" s="130"/>
      <c r="L626" s="130"/>
      <c r="M626" s="130"/>
      <c r="N626" s="130"/>
      <c r="O626" s="130"/>
      <c r="P626" s="130"/>
      <c r="Q626" s="130"/>
      <c r="R626" s="130"/>
    </row>
    <row r="627" spans="2:18">
      <c r="B627" s="129"/>
      <c r="C627" s="129"/>
      <c r="D627" s="129"/>
      <c r="E627" s="129"/>
      <c r="F627" s="130"/>
      <c r="G627" s="130"/>
      <c r="H627" s="130"/>
      <c r="I627" s="130"/>
      <c r="J627" s="130"/>
      <c r="K627" s="130"/>
      <c r="L627" s="130"/>
      <c r="M627" s="130"/>
      <c r="N627" s="130"/>
      <c r="O627" s="130"/>
      <c r="P627" s="130"/>
      <c r="Q627" s="130"/>
      <c r="R627" s="130"/>
    </row>
    <row r="628" spans="2:18">
      <c r="B628" s="129"/>
      <c r="C628" s="129"/>
      <c r="D628" s="129"/>
      <c r="E628" s="129"/>
      <c r="F628" s="130"/>
      <c r="G628" s="130"/>
      <c r="H628" s="130"/>
      <c r="I628" s="130"/>
      <c r="J628" s="130"/>
      <c r="K628" s="130"/>
      <c r="L628" s="130"/>
      <c r="M628" s="130"/>
      <c r="N628" s="130"/>
      <c r="O628" s="130"/>
      <c r="P628" s="130"/>
      <c r="Q628" s="130"/>
      <c r="R628" s="130"/>
    </row>
    <row r="629" spans="2:18">
      <c r="B629" s="129"/>
      <c r="C629" s="129"/>
      <c r="D629" s="129"/>
      <c r="E629" s="129"/>
      <c r="F629" s="130"/>
      <c r="G629" s="130"/>
      <c r="H629" s="130"/>
      <c r="I629" s="130"/>
      <c r="J629" s="130"/>
      <c r="K629" s="130"/>
      <c r="L629" s="130"/>
      <c r="M629" s="130"/>
      <c r="N629" s="130"/>
      <c r="O629" s="130"/>
      <c r="P629" s="130"/>
      <c r="Q629" s="130"/>
      <c r="R629" s="130"/>
    </row>
    <row r="630" spans="2:18">
      <c r="B630" s="129"/>
      <c r="C630" s="129"/>
      <c r="D630" s="129"/>
      <c r="E630" s="129"/>
      <c r="F630" s="130"/>
      <c r="G630" s="130"/>
      <c r="H630" s="130"/>
      <c r="I630" s="130"/>
      <c r="J630" s="130"/>
      <c r="K630" s="130"/>
      <c r="L630" s="130"/>
      <c r="M630" s="130"/>
      <c r="N630" s="130"/>
      <c r="O630" s="130"/>
      <c r="P630" s="130"/>
      <c r="Q630" s="130"/>
      <c r="R630" s="130"/>
    </row>
    <row r="631" spans="2:18">
      <c r="B631" s="129"/>
      <c r="C631" s="129"/>
      <c r="D631" s="129"/>
      <c r="E631" s="129"/>
      <c r="F631" s="130"/>
      <c r="G631" s="130"/>
      <c r="H631" s="130"/>
      <c r="I631" s="130"/>
      <c r="J631" s="130"/>
      <c r="K631" s="130"/>
      <c r="L631" s="130"/>
      <c r="M631" s="130"/>
      <c r="N631" s="130"/>
      <c r="O631" s="130"/>
      <c r="P631" s="130"/>
      <c r="Q631" s="130"/>
      <c r="R631" s="130"/>
    </row>
    <row r="632" spans="2:18">
      <c r="B632" s="129"/>
      <c r="C632" s="129"/>
      <c r="D632" s="129"/>
      <c r="E632" s="129"/>
      <c r="F632" s="130"/>
      <c r="G632" s="130"/>
      <c r="H632" s="130"/>
      <c r="I632" s="130"/>
      <c r="J632" s="130"/>
      <c r="K632" s="130"/>
      <c r="L632" s="130"/>
      <c r="M632" s="130"/>
      <c r="N632" s="130"/>
      <c r="O632" s="130"/>
      <c r="P632" s="130"/>
      <c r="Q632" s="130"/>
      <c r="R632" s="130"/>
    </row>
    <row r="633" spans="2:18">
      <c r="B633" s="129"/>
      <c r="C633" s="129"/>
      <c r="D633" s="129"/>
      <c r="E633" s="129"/>
      <c r="F633" s="130"/>
      <c r="G633" s="130"/>
      <c r="H633" s="130"/>
      <c r="I633" s="130"/>
      <c r="J633" s="130"/>
      <c r="K633" s="130"/>
      <c r="L633" s="130"/>
      <c r="M633" s="130"/>
      <c r="N633" s="130"/>
      <c r="O633" s="130"/>
      <c r="P633" s="130"/>
      <c r="Q633" s="130"/>
      <c r="R633" s="130"/>
    </row>
    <row r="634" spans="2:18">
      <c r="B634" s="129"/>
      <c r="C634" s="129"/>
      <c r="D634" s="129"/>
      <c r="E634" s="129"/>
      <c r="F634" s="130"/>
      <c r="G634" s="130"/>
      <c r="H634" s="130"/>
      <c r="I634" s="130"/>
      <c r="J634" s="130"/>
      <c r="K634" s="130"/>
      <c r="L634" s="130"/>
      <c r="M634" s="130"/>
      <c r="N634" s="130"/>
      <c r="O634" s="130"/>
      <c r="P634" s="130"/>
      <c r="Q634" s="130"/>
      <c r="R634" s="130"/>
    </row>
    <row r="635" spans="2:18">
      <c r="B635" s="129"/>
      <c r="C635" s="129"/>
      <c r="D635" s="129"/>
      <c r="E635" s="129"/>
      <c r="F635" s="130"/>
      <c r="G635" s="130"/>
      <c r="H635" s="130"/>
      <c r="I635" s="130"/>
      <c r="J635" s="130"/>
      <c r="K635" s="130"/>
      <c r="L635" s="130"/>
      <c r="M635" s="130"/>
      <c r="N635" s="130"/>
      <c r="O635" s="130"/>
      <c r="P635" s="130"/>
      <c r="Q635" s="130"/>
      <c r="R635" s="130"/>
    </row>
    <row r="636" spans="2:18">
      <c r="B636" s="129"/>
      <c r="C636" s="129"/>
      <c r="D636" s="129"/>
      <c r="E636" s="129"/>
      <c r="F636" s="130"/>
      <c r="G636" s="130"/>
      <c r="H636" s="130"/>
      <c r="I636" s="130"/>
      <c r="J636" s="130"/>
      <c r="K636" s="130"/>
      <c r="L636" s="130"/>
      <c r="M636" s="130"/>
      <c r="N636" s="130"/>
      <c r="O636" s="130"/>
      <c r="P636" s="130"/>
      <c r="Q636" s="130"/>
      <c r="R636" s="130"/>
    </row>
    <row r="637" spans="2:18">
      <c r="B637" s="129"/>
      <c r="C637" s="129"/>
      <c r="D637" s="129"/>
      <c r="E637" s="129"/>
      <c r="F637" s="130"/>
      <c r="G637" s="130"/>
      <c r="H637" s="130"/>
      <c r="I637" s="130"/>
      <c r="J637" s="130"/>
      <c r="K637" s="130"/>
      <c r="L637" s="130"/>
      <c r="M637" s="130"/>
      <c r="N637" s="130"/>
      <c r="O637" s="130"/>
      <c r="P637" s="130"/>
      <c r="Q637" s="130"/>
      <c r="R637" s="130"/>
    </row>
    <row r="638" spans="2:18">
      <c r="B638" s="129"/>
      <c r="C638" s="129"/>
      <c r="D638" s="129"/>
      <c r="E638" s="129"/>
      <c r="F638" s="130"/>
      <c r="G638" s="130"/>
      <c r="H638" s="130"/>
      <c r="I638" s="130"/>
      <c r="J638" s="130"/>
      <c r="K638" s="130"/>
      <c r="L638" s="130"/>
      <c r="M638" s="130"/>
      <c r="N638" s="130"/>
      <c r="O638" s="130"/>
      <c r="P638" s="130"/>
      <c r="Q638" s="130"/>
      <c r="R638" s="130"/>
    </row>
    <row r="639" spans="2:18">
      <c r="B639" s="129"/>
      <c r="C639" s="129"/>
      <c r="D639" s="129"/>
      <c r="E639" s="129"/>
      <c r="F639" s="130"/>
      <c r="G639" s="130"/>
      <c r="H639" s="130"/>
      <c r="I639" s="130"/>
      <c r="J639" s="130"/>
      <c r="K639" s="130"/>
      <c r="L639" s="130"/>
      <c r="M639" s="130"/>
      <c r="N639" s="130"/>
      <c r="O639" s="130"/>
      <c r="P639" s="130"/>
      <c r="Q639" s="130"/>
      <c r="R639" s="130"/>
    </row>
    <row r="640" spans="2:18">
      <c r="B640" s="129"/>
      <c r="C640" s="129"/>
      <c r="D640" s="129"/>
      <c r="E640" s="129"/>
      <c r="F640" s="130"/>
      <c r="G640" s="130"/>
      <c r="H640" s="130"/>
      <c r="I640" s="130"/>
      <c r="J640" s="130"/>
      <c r="K640" s="130"/>
      <c r="L640" s="130"/>
      <c r="M640" s="130"/>
      <c r="N640" s="130"/>
      <c r="O640" s="130"/>
      <c r="P640" s="130"/>
      <c r="Q640" s="130"/>
      <c r="R640" s="130"/>
    </row>
    <row r="641" spans="2:18">
      <c r="B641" s="129"/>
      <c r="C641" s="129"/>
      <c r="D641" s="129"/>
      <c r="E641" s="129"/>
      <c r="F641" s="130"/>
      <c r="G641" s="130"/>
      <c r="H641" s="130"/>
      <c r="I641" s="130"/>
      <c r="J641" s="130"/>
      <c r="K641" s="130"/>
      <c r="L641" s="130"/>
      <c r="M641" s="130"/>
      <c r="N641" s="130"/>
      <c r="O641" s="130"/>
      <c r="P641" s="130"/>
      <c r="Q641" s="130"/>
      <c r="R641" s="130"/>
    </row>
    <row r="642" spans="2:18">
      <c r="B642" s="129"/>
      <c r="C642" s="129"/>
      <c r="D642" s="129"/>
      <c r="E642" s="129"/>
      <c r="F642" s="130"/>
      <c r="G642" s="130"/>
      <c r="H642" s="130"/>
      <c r="I642" s="130"/>
      <c r="J642" s="130"/>
      <c r="K642" s="130"/>
      <c r="L642" s="130"/>
      <c r="M642" s="130"/>
      <c r="N642" s="130"/>
      <c r="O642" s="130"/>
      <c r="P642" s="130"/>
      <c r="Q642" s="130"/>
      <c r="R642" s="130"/>
    </row>
    <row r="643" spans="2:18">
      <c r="B643" s="129"/>
      <c r="C643" s="129"/>
      <c r="D643" s="129"/>
      <c r="E643" s="129"/>
      <c r="F643" s="130"/>
      <c r="G643" s="130"/>
      <c r="H643" s="130"/>
      <c r="I643" s="130"/>
      <c r="J643" s="130"/>
      <c r="K643" s="130"/>
      <c r="L643" s="130"/>
      <c r="M643" s="130"/>
      <c r="N643" s="130"/>
      <c r="O643" s="130"/>
      <c r="P643" s="130"/>
      <c r="Q643" s="130"/>
      <c r="R643" s="130"/>
    </row>
    <row r="644" spans="2:18">
      <c r="B644" s="129"/>
      <c r="C644" s="129"/>
      <c r="D644" s="129"/>
      <c r="E644" s="129"/>
      <c r="F644" s="130"/>
      <c r="G644" s="130"/>
      <c r="H644" s="130"/>
      <c r="I644" s="130"/>
      <c r="J644" s="130"/>
      <c r="K644" s="130"/>
      <c r="L644" s="130"/>
      <c r="M644" s="130"/>
      <c r="N644" s="130"/>
      <c r="O644" s="130"/>
      <c r="P644" s="130"/>
      <c r="Q644" s="130"/>
      <c r="R644" s="130"/>
    </row>
    <row r="645" spans="2:18">
      <c r="B645" s="129"/>
      <c r="C645" s="129"/>
      <c r="D645" s="129"/>
      <c r="E645" s="129"/>
      <c r="F645" s="130"/>
      <c r="G645" s="130"/>
      <c r="H645" s="130"/>
      <c r="I645" s="130"/>
      <c r="J645" s="130"/>
      <c r="K645" s="130"/>
      <c r="L645" s="130"/>
      <c r="M645" s="130"/>
      <c r="N645" s="130"/>
      <c r="O645" s="130"/>
      <c r="P645" s="130"/>
      <c r="Q645" s="130"/>
      <c r="R645" s="130"/>
    </row>
    <row r="646" spans="2:18">
      <c r="B646" s="129"/>
      <c r="C646" s="129"/>
      <c r="D646" s="129"/>
      <c r="E646" s="129"/>
      <c r="F646" s="130"/>
      <c r="G646" s="130"/>
      <c r="H646" s="130"/>
      <c r="I646" s="130"/>
      <c r="J646" s="130"/>
      <c r="K646" s="130"/>
      <c r="L646" s="130"/>
      <c r="M646" s="130"/>
      <c r="N646" s="130"/>
      <c r="O646" s="130"/>
      <c r="P646" s="130"/>
      <c r="Q646" s="130"/>
      <c r="R646" s="130"/>
    </row>
    <row r="647" spans="2:18">
      <c r="B647" s="129"/>
      <c r="C647" s="129"/>
      <c r="D647" s="129"/>
      <c r="E647" s="129"/>
      <c r="F647" s="130"/>
      <c r="G647" s="130"/>
      <c r="H647" s="130"/>
      <c r="I647" s="130"/>
      <c r="J647" s="130"/>
      <c r="K647" s="130"/>
      <c r="L647" s="130"/>
      <c r="M647" s="130"/>
      <c r="N647" s="130"/>
      <c r="O647" s="130"/>
      <c r="P647" s="130"/>
      <c r="Q647" s="130"/>
      <c r="R647" s="130"/>
    </row>
    <row r="648" spans="2:18">
      <c r="B648" s="129"/>
      <c r="C648" s="129"/>
      <c r="D648" s="129"/>
      <c r="E648" s="129"/>
      <c r="F648" s="130"/>
      <c r="G648" s="130"/>
      <c r="H648" s="130"/>
      <c r="I648" s="130"/>
      <c r="J648" s="130"/>
      <c r="K648" s="130"/>
      <c r="L648" s="130"/>
      <c r="M648" s="130"/>
      <c r="N648" s="130"/>
      <c r="O648" s="130"/>
      <c r="P648" s="130"/>
      <c r="Q648" s="130"/>
      <c r="R648" s="130"/>
    </row>
    <row r="649" spans="2:18">
      <c r="B649" s="129"/>
      <c r="C649" s="129"/>
      <c r="D649" s="129"/>
      <c r="E649" s="129"/>
      <c r="F649" s="130"/>
      <c r="G649" s="130"/>
      <c r="H649" s="130"/>
      <c r="I649" s="130"/>
      <c r="J649" s="130"/>
      <c r="K649" s="130"/>
      <c r="L649" s="130"/>
      <c r="M649" s="130"/>
      <c r="N649" s="130"/>
      <c r="O649" s="130"/>
      <c r="P649" s="130"/>
      <c r="Q649" s="130"/>
      <c r="R649" s="130"/>
    </row>
    <row r="650" spans="2:18">
      <c r="B650" s="129"/>
      <c r="C650" s="129"/>
      <c r="D650" s="129"/>
      <c r="E650" s="129"/>
      <c r="F650" s="130"/>
      <c r="G650" s="130"/>
      <c r="H650" s="130"/>
      <c r="I650" s="130"/>
      <c r="J650" s="130"/>
      <c r="K650" s="130"/>
      <c r="L650" s="130"/>
      <c r="M650" s="130"/>
      <c r="N650" s="130"/>
      <c r="O650" s="130"/>
      <c r="P650" s="130"/>
      <c r="Q650" s="130"/>
      <c r="R650" s="130"/>
    </row>
    <row r="651" spans="2:18">
      <c r="B651" s="129"/>
      <c r="C651" s="129"/>
      <c r="D651" s="129"/>
      <c r="E651" s="129"/>
      <c r="F651" s="130"/>
      <c r="G651" s="130"/>
      <c r="H651" s="130"/>
      <c r="I651" s="130"/>
      <c r="J651" s="130"/>
      <c r="K651" s="130"/>
      <c r="L651" s="130"/>
      <c r="M651" s="130"/>
      <c r="N651" s="130"/>
      <c r="O651" s="130"/>
      <c r="P651" s="130"/>
      <c r="Q651" s="130"/>
      <c r="R651" s="130"/>
    </row>
    <row r="652" spans="2:18">
      <c r="B652" s="129"/>
      <c r="C652" s="129"/>
      <c r="D652" s="129"/>
      <c r="E652" s="129"/>
      <c r="F652" s="130"/>
      <c r="G652" s="130"/>
      <c r="H652" s="130"/>
      <c r="I652" s="130"/>
      <c r="J652" s="130"/>
      <c r="K652" s="130"/>
      <c r="L652" s="130"/>
      <c r="M652" s="130"/>
      <c r="N652" s="130"/>
      <c r="O652" s="130"/>
      <c r="P652" s="130"/>
      <c r="Q652" s="130"/>
      <c r="R652" s="130"/>
    </row>
    <row r="653" spans="2:18">
      <c r="B653" s="129"/>
      <c r="C653" s="129"/>
      <c r="D653" s="129"/>
      <c r="E653" s="129"/>
      <c r="F653" s="130"/>
      <c r="G653" s="130"/>
      <c r="H653" s="130"/>
      <c r="I653" s="130"/>
      <c r="J653" s="130"/>
      <c r="K653" s="130"/>
      <c r="L653" s="130"/>
      <c r="M653" s="130"/>
      <c r="N653" s="130"/>
      <c r="O653" s="130"/>
      <c r="P653" s="130"/>
      <c r="Q653" s="130"/>
      <c r="R653" s="130"/>
    </row>
    <row r="654" spans="2:18">
      <c r="B654" s="129"/>
      <c r="C654" s="129"/>
      <c r="D654" s="129"/>
      <c r="E654" s="129"/>
      <c r="F654" s="130"/>
      <c r="G654" s="130"/>
      <c r="H654" s="130"/>
      <c r="I654" s="130"/>
      <c r="J654" s="130"/>
      <c r="K654" s="130"/>
      <c r="L654" s="130"/>
      <c r="M654" s="130"/>
      <c r="N654" s="130"/>
      <c r="O654" s="130"/>
      <c r="P654" s="130"/>
      <c r="Q654" s="130"/>
      <c r="R654" s="130"/>
    </row>
    <row r="655" spans="2:18">
      <c r="B655" s="129"/>
      <c r="C655" s="129"/>
      <c r="D655" s="129"/>
      <c r="E655" s="129"/>
      <c r="F655" s="130"/>
      <c r="G655" s="130"/>
      <c r="H655" s="130"/>
      <c r="I655" s="130"/>
      <c r="J655" s="130"/>
      <c r="K655" s="130"/>
      <c r="L655" s="130"/>
      <c r="M655" s="130"/>
      <c r="N655" s="130"/>
      <c r="O655" s="130"/>
      <c r="P655" s="130"/>
      <c r="Q655" s="130"/>
      <c r="R655" s="130"/>
    </row>
    <row r="656" spans="2:18">
      <c r="B656" s="129"/>
      <c r="C656" s="129"/>
      <c r="D656" s="129"/>
      <c r="E656" s="129"/>
      <c r="F656" s="130"/>
      <c r="G656" s="130"/>
      <c r="H656" s="130"/>
      <c r="I656" s="130"/>
      <c r="J656" s="130"/>
      <c r="K656" s="130"/>
      <c r="L656" s="130"/>
      <c r="M656" s="130"/>
      <c r="N656" s="130"/>
      <c r="O656" s="130"/>
      <c r="P656" s="130"/>
      <c r="Q656" s="130"/>
      <c r="R656" s="130"/>
    </row>
    <row r="657" spans="2:18">
      <c r="B657" s="129"/>
      <c r="C657" s="129"/>
      <c r="D657" s="129"/>
      <c r="E657" s="129"/>
      <c r="F657" s="130"/>
      <c r="G657" s="130"/>
      <c r="H657" s="130"/>
      <c r="I657" s="130"/>
      <c r="J657" s="130"/>
      <c r="K657" s="130"/>
      <c r="L657" s="130"/>
      <c r="M657" s="130"/>
      <c r="N657" s="130"/>
      <c r="O657" s="130"/>
      <c r="P657" s="130"/>
      <c r="Q657" s="130"/>
      <c r="R657" s="130"/>
    </row>
    <row r="658" spans="2:18">
      <c r="B658" s="129"/>
      <c r="C658" s="129"/>
      <c r="D658" s="129"/>
      <c r="E658" s="129"/>
      <c r="F658" s="130"/>
      <c r="G658" s="130"/>
      <c r="H658" s="130"/>
      <c r="I658" s="130"/>
      <c r="J658" s="130"/>
      <c r="K658" s="130"/>
      <c r="L658" s="130"/>
      <c r="M658" s="130"/>
      <c r="N658" s="130"/>
      <c r="O658" s="130"/>
      <c r="P658" s="130"/>
      <c r="Q658" s="130"/>
      <c r="R658" s="130"/>
    </row>
    <row r="659" spans="2:18">
      <c r="B659" s="129"/>
      <c r="C659" s="129"/>
      <c r="D659" s="129"/>
      <c r="E659" s="129"/>
      <c r="F659" s="130"/>
      <c r="G659" s="130"/>
      <c r="H659" s="130"/>
      <c r="I659" s="130"/>
      <c r="J659" s="130"/>
      <c r="K659" s="130"/>
      <c r="L659" s="130"/>
      <c r="M659" s="130"/>
      <c r="N659" s="130"/>
      <c r="O659" s="130"/>
      <c r="P659" s="130"/>
      <c r="Q659" s="130"/>
      <c r="R659" s="130"/>
    </row>
    <row r="660" spans="2:18">
      <c r="B660" s="129"/>
      <c r="C660" s="129"/>
      <c r="D660" s="129"/>
      <c r="E660" s="129"/>
      <c r="F660" s="130"/>
      <c r="G660" s="130"/>
      <c r="H660" s="130"/>
      <c r="I660" s="130"/>
      <c r="J660" s="130"/>
      <c r="K660" s="130"/>
      <c r="L660" s="130"/>
      <c r="M660" s="130"/>
      <c r="N660" s="130"/>
      <c r="O660" s="130"/>
      <c r="P660" s="130"/>
      <c r="Q660" s="130"/>
      <c r="R660" s="130"/>
    </row>
    <row r="661" spans="2:18">
      <c r="B661" s="129"/>
      <c r="C661" s="129"/>
      <c r="D661" s="129"/>
      <c r="E661" s="129"/>
      <c r="F661" s="130"/>
      <c r="G661" s="130"/>
      <c r="H661" s="130"/>
      <c r="I661" s="130"/>
      <c r="J661" s="130"/>
      <c r="K661" s="130"/>
      <c r="L661" s="130"/>
      <c r="M661" s="130"/>
      <c r="N661" s="130"/>
      <c r="O661" s="130"/>
      <c r="P661" s="130"/>
      <c r="Q661" s="130"/>
      <c r="R661" s="130"/>
    </row>
    <row r="662" spans="2:18">
      <c r="B662" s="129"/>
      <c r="C662" s="129"/>
      <c r="D662" s="129"/>
      <c r="E662" s="129"/>
      <c r="F662" s="130"/>
      <c r="G662" s="130"/>
      <c r="H662" s="130"/>
      <c r="I662" s="130"/>
      <c r="J662" s="130"/>
      <c r="K662" s="130"/>
      <c r="L662" s="130"/>
      <c r="M662" s="130"/>
      <c r="N662" s="130"/>
      <c r="O662" s="130"/>
      <c r="P662" s="130"/>
      <c r="Q662" s="130"/>
      <c r="R662" s="130"/>
    </row>
    <row r="663" spans="2:18">
      <c r="B663" s="129"/>
      <c r="C663" s="129"/>
      <c r="D663" s="129"/>
      <c r="E663" s="129"/>
      <c r="F663" s="130"/>
      <c r="G663" s="130"/>
      <c r="H663" s="130"/>
      <c r="I663" s="130"/>
      <c r="J663" s="130"/>
      <c r="K663" s="130"/>
      <c r="L663" s="130"/>
      <c r="M663" s="130"/>
      <c r="N663" s="130"/>
      <c r="O663" s="130"/>
      <c r="P663" s="130"/>
      <c r="Q663" s="130"/>
      <c r="R663" s="130"/>
    </row>
    <row r="664" spans="2:18">
      <c r="B664" s="129"/>
      <c r="C664" s="129"/>
      <c r="D664" s="129"/>
      <c r="E664" s="129"/>
      <c r="F664" s="130"/>
      <c r="G664" s="130"/>
      <c r="H664" s="130"/>
      <c r="I664" s="130"/>
      <c r="J664" s="130"/>
      <c r="K664" s="130"/>
      <c r="L664" s="130"/>
      <c r="M664" s="130"/>
      <c r="N664" s="130"/>
      <c r="O664" s="130"/>
      <c r="P664" s="130"/>
      <c r="Q664" s="130"/>
      <c r="R664" s="130"/>
    </row>
    <row r="665" spans="2:18">
      <c r="B665" s="129"/>
      <c r="C665" s="129"/>
      <c r="D665" s="129"/>
      <c r="E665" s="129"/>
      <c r="F665" s="130"/>
      <c r="G665" s="130"/>
      <c r="H665" s="130"/>
      <c r="I665" s="130"/>
      <c r="J665" s="130"/>
      <c r="K665" s="130"/>
      <c r="L665" s="130"/>
      <c r="M665" s="130"/>
      <c r="N665" s="130"/>
      <c r="O665" s="130"/>
      <c r="P665" s="130"/>
      <c r="Q665" s="130"/>
      <c r="R665" s="130"/>
    </row>
    <row r="666" spans="2:18">
      <c r="B666" s="129"/>
      <c r="C666" s="129"/>
      <c r="D666" s="129"/>
      <c r="E666" s="129"/>
      <c r="F666" s="130"/>
      <c r="G666" s="130"/>
      <c r="H666" s="130"/>
      <c r="I666" s="130"/>
      <c r="J666" s="130"/>
      <c r="K666" s="130"/>
      <c r="L666" s="130"/>
      <c r="M666" s="130"/>
      <c r="N666" s="130"/>
      <c r="O666" s="130"/>
      <c r="P666" s="130"/>
      <c r="Q666" s="130"/>
      <c r="R666" s="130"/>
    </row>
    <row r="667" spans="2:18">
      <c r="B667" s="129"/>
      <c r="C667" s="129"/>
      <c r="D667" s="129"/>
      <c r="E667" s="129"/>
      <c r="F667" s="130"/>
      <c r="G667" s="130"/>
      <c r="H667" s="130"/>
      <c r="I667" s="130"/>
      <c r="J667" s="130"/>
      <c r="K667" s="130"/>
      <c r="L667" s="130"/>
      <c r="M667" s="130"/>
      <c r="N667" s="130"/>
      <c r="O667" s="130"/>
      <c r="P667" s="130"/>
      <c r="Q667" s="130"/>
      <c r="R667" s="130"/>
    </row>
    <row r="668" spans="2:18">
      <c r="B668" s="129"/>
      <c r="C668" s="129"/>
      <c r="D668" s="129"/>
      <c r="E668" s="129"/>
      <c r="F668" s="130"/>
      <c r="G668" s="130"/>
      <c r="H668" s="130"/>
      <c r="I668" s="130"/>
      <c r="J668" s="130"/>
      <c r="K668" s="130"/>
      <c r="L668" s="130"/>
      <c r="M668" s="130"/>
      <c r="N668" s="130"/>
      <c r="O668" s="130"/>
      <c r="P668" s="130"/>
      <c r="Q668" s="130"/>
      <c r="R668" s="130"/>
    </row>
    <row r="669" spans="2:18">
      <c r="B669" s="129"/>
      <c r="C669" s="129"/>
      <c r="D669" s="129"/>
      <c r="E669" s="129"/>
      <c r="F669" s="130"/>
      <c r="G669" s="130"/>
      <c r="H669" s="130"/>
      <c r="I669" s="130"/>
      <c r="J669" s="130"/>
      <c r="K669" s="130"/>
      <c r="L669" s="130"/>
      <c r="M669" s="130"/>
      <c r="N669" s="130"/>
      <c r="O669" s="130"/>
      <c r="P669" s="130"/>
      <c r="Q669" s="130"/>
      <c r="R669" s="130"/>
    </row>
    <row r="670" spans="2:18">
      <c r="B670" s="129"/>
      <c r="C670" s="129"/>
      <c r="D670" s="129"/>
      <c r="E670" s="129"/>
      <c r="F670" s="130"/>
      <c r="G670" s="130"/>
      <c r="H670" s="130"/>
      <c r="I670" s="130"/>
      <c r="J670" s="130"/>
      <c r="K670" s="130"/>
      <c r="L670" s="130"/>
      <c r="M670" s="130"/>
      <c r="N670" s="130"/>
      <c r="O670" s="130"/>
      <c r="P670" s="130"/>
      <c r="Q670" s="130"/>
      <c r="R670" s="130"/>
    </row>
    <row r="671" spans="2:18">
      <c r="B671" s="129"/>
      <c r="C671" s="129"/>
      <c r="D671" s="129"/>
      <c r="E671" s="129"/>
      <c r="F671" s="130"/>
      <c r="G671" s="130"/>
      <c r="H671" s="130"/>
      <c r="I671" s="130"/>
      <c r="J671" s="130"/>
      <c r="K671" s="130"/>
      <c r="L671" s="130"/>
      <c r="M671" s="130"/>
      <c r="N671" s="130"/>
      <c r="O671" s="130"/>
      <c r="P671" s="130"/>
      <c r="Q671" s="130"/>
      <c r="R671" s="130"/>
    </row>
    <row r="672" spans="2:18">
      <c r="B672" s="129"/>
      <c r="C672" s="129"/>
      <c r="D672" s="129"/>
      <c r="E672" s="129"/>
      <c r="F672" s="130"/>
      <c r="G672" s="130"/>
      <c r="H672" s="130"/>
      <c r="I672" s="130"/>
      <c r="J672" s="130"/>
      <c r="K672" s="130"/>
      <c r="L672" s="130"/>
      <c r="M672" s="130"/>
      <c r="N672" s="130"/>
      <c r="O672" s="130"/>
      <c r="P672" s="130"/>
      <c r="Q672" s="130"/>
      <c r="R672" s="130"/>
    </row>
    <row r="673" spans="2:18">
      <c r="B673" s="129"/>
      <c r="C673" s="129"/>
      <c r="D673" s="129"/>
      <c r="E673" s="129"/>
      <c r="F673" s="130"/>
      <c r="G673" s="130"/>
      <c r="H673" s="130"/>
      <c r="I673" s="130"/>
      <c r="J673" s="130"/>
      <c r="K673" s="130"/>
      <c r="L673" s="130"/>
      <c r="M673" s="130"/>
      <c r="N673" s="130"/>
      <c r="O673" s="130"/>
      <c r="P673" s="130"/>
      <c r="Q673" s="130"/>
      <c r="R673" s="130"/>
    </row>
    <row r="674" spans="2:18">
      <c r="B674" s="129"/>
      <c r="C674" s="129"/>
      <c r="D674" s="129"/>
      <c r="E674" s="129"/>
      <c r="F674" s="130"/>
      <c r="G674" s="130"/>
      <c r="H674" s="130"/>
      <c r="I674" s="130"/>
      <c r="J674" s="130"/>
      <c r="K674" s="130"/>
      <c r="L674" s="130"/>
      <c r="M674" s="130"/>
      <c r="N674" s="130"/>
      <c r="O674" s="130"/>
      <c r="P674" s="130"/>
      <c r="Q674" s="130"/>
      <c r="R674" s="130"/>
    </row>
    <row r="675" spans="2:18">
      <c r="B675" s="129"/>
      <c r="C675" s="129"/>
      <c r="D675" s="129"/>
      <c r="E675" s="129"/>
      <c r="F675" s="130"/>
      <c r="G675" s="130"/>
      <c r="H675" s="130"/>
      <c r="I675" s="130"/>
      <c r="J675" s="130"/>
      <c r="K675" s="130"/>
      <c r="L675" s="130"/>
      <c r="M675" s="130"/>
      <c r="N675" s="130"/>
      <c r="O675" s="130"/>
      <c r="P675" s="130"/>
      <c r="Q675" s="130"/>
      <c r="R675" s="130"/>
    </row>
    <row r="676" spans="2:18">
      <c r="B676" s="129"/>
      <c r="C676" s="129"/>
      <c r="D676" s="129"/>
      <c r="E676" s="129"/>
      <c r="F676" s="130"/>
      <c r="G676" s="130"/>
      <c r="H676" s="130"/>
      <c r="I676" s="130"/>
      <c r="J676" s="130"/>
      <c r="K676" s="130"/>
      <c r="L676" s="130"/>
      <c r="M676" s="130"/>
      <c r="N676" s="130"/>
      <c r="O676" s="130"/>
      <c r="P676" s="130"/>
      <c r="Q676" s="130"/>
      <c r="R676" s="130"/>
    </row>
    <row r="677" spans="2:18">
      <c r="B677" s="129"/>
      <c r="C677" s="129"/>
      <c r="D677" s="129"/>
      <c r="E677" s="129"/>
      <c r="F677" s="130"/>
      <c r="G677" s="130"/>
      <c r="H677" s="130"/>
      <c r="I677" s="130"/>
      <c r="J677" s="130"/>
      <c r="K677" s="130"/>
      <c r="L677" s="130"/>
      <c r="M677" s="130"/>
      <c r="N677" s="130"/>
      <c r="O677" s="130"/>
      <c r="P677" s="130"/>
      <c r="Q677" s="130"/>
      <c r="R677" s="130"/>
    </row>
    <row r="678" spans="2:18">
      <c r="B678" s="129"/>
      <c r="C678" s="129"/>
      <c r="D678" s="129"/>
      <c r="E678" s="129"/>
      <c r="F678" s="130"/>
      <c r="G678" s="130"/>
      <c r="H678" s="130"/>
      <c r="I678" s="130"/>
      <c r="J678" s="130"/>
      <c r="K678" s="130"/>
      <c r="L678" s="130"/>
      <c r="M678" s="130"/>
      <c r="N678" s="130"/>
      <c r="O678" s="130"/>
      <c r="P678" s="130"/>
      <c r="Q678" s="130"/>
      <c r="R678" s="130"/>
    </row>
    <row r="679" spans="2:18">
      <c r="B679" s="129"/>
      <c r="C679" s="129"/>
      <c r="D679" s="129"/>
      <c r="E679" s="129"/>
      <c r="F679" s="130"/>
      <c r="G679" s="130"/>
      <c r="H679" s="130"/>
      <c r="I679" s="130"/>
      <c r="J679" s="130"/>
      <c r="K679" s="130"/>
      <c r="L679" s="130"/>
      <c r="M679" s="130"/>
      <c r="N679" s="130"/>
      <c r="O679" s="130"/>
      <c r="P679" s="130"/>
      <c r="Q679" s="130"/>
      <c r="R679" s="130"/>
    </row>
    <row r="680" spans="2:18">
      <c r="B680" s="129"/>
      <c r="C680" s="129"/>
      <c r="D680" s="129"/>
      <c r="E680" s="129"/>
      <c r="F680" s="130"/>
      <c r="G680" s="130"/>
      <c r="H680" s="130"/>
      <c r="I680" s="130"/>
      <c r="J680" s="130"/>
      <c r="K680" s="130"/>
      <c r="L680" s="130"/>
      <c r="M680" s="130"/>
      <c r="N680" s="130"/>
      <c r="O680" s="130"/>
      <c r="P680" s="130"/>
      <c r="Q680" s="130"/>
      <c r="R680" s="130"/>
    </row>
    <row r="681" spans="2:18">
      <c r="B681" s="129"/>
      <c r="C681" s="129"/>
      <c r="D681" s="129"/>
      <c r="E681" s="129"/>
      <c r="F681" s="130"/>
      <c r="G681" s="130"/>
      <c r="H681" s="130"/>
      <c r="I681" s="130"/>
      <c r="J681" s="130"/>
      <c r="K681" s="130"/>
      <c r="L681" s="130"/>
      <c r="M681" s="130"/>
      <c r="N681" s="130"/>
      <c r="O681" s="130"/>
      <c r="P681" s="130"/>
      <c r="Q681" s="130"/>
      <c r="R681" s="130"/>
    </row>
    <row r="682" spans="2:18">
      <c r="B682" s="129"/>
      <c r="C682" s="129"/>
      <c r="D682" s="129"/>
      <c r="E682" s="129"/>
      <c r="F682" s="130"/>
      <c r="G682" s="130"/>
      <c r="H682" s="130"/>
      <c r="I682" s="130"/>
      <c r="J682" s="130"/>
      <c r="K682" s="130"/>
      <c r="L682" s="130"/>
      <c r="M682" s="130"/>
      <c r="N682" s="130"/>
      <c r="O682" s="130"/>
      <c r="P682" s="130"/>
      <c r="Q682" s="130"/>
      <c r="R682" s="130"/>
    </row>
    <row r="683" spans="2:18">
      <c r="B683" s="129"/>
      <c r="C683" s="129"/>
      <c r="D683" s="129"/>
      <c r="E683" s="129"/>
      <c r="F683" s="130"/>
      <c r="G683" s="130"/>
      <c r="H683" s="130"/>
      <c r="I683" s="130"/>
      <c r="J683" s="130"/>
      <c r="K683" s="130"/>
      <c r="L683" s="130"/>
      <c r="M683" s="130"/>
      <c r="N683" s="130"/>
      <c r="O683" s="130"/>
      <c r="P683" s="130"/>
      <c r="Q683" s="130"/>
      <c r="R683" s="130"/>
    </row>
    <row r="684" spans="2:18">
      <c r="B684" s="129"/>
      <c r="C684" s="129"/>
      <c r="D684" s="129"/>
      <c r="E684" s="129"/>
      <c r="F684" s="130"/>
      <c r="G684" s="130"/>
      <c r="H684" s="130"/>
      <c r="I684" s="130"/>
      <c r="J684" s="130"/>
      <c r="K684" s="130"/>
      <c r="L684" s="130"/>
      <c r="M684" s="130"/>
      <c r="N684" s="130"/>
      <c r="O684" s="130"/>
      <c r="P684" s="130"/>
      <c r="Q684" s="130"/>
      <c r="R684" s="130"/>
    </row>
    <row r="685" spans="2:18">
      <c r="B685" s="129"/>
      <c r="C685" s="129"/>
      <c r="D685" s="129"/>
      <c r="E685" s="129"/>
      <c r="F685" s="130"/>
      <c r="G685" s="130"/>
      <c r="H685" s="130"/>
      <c r="I685" s="130"/>
      <c r="J685" s="130"/>
      <c r="K685" s="130"/>
      <c r="L685" s="130"/>
      <c r="M685" s="130"/>
      <c r="N685" s="130"/>
      <c r="O685" s="130"/>
      <c r="P685" s="130"/>
      <c r="Q685" s="130"/>
      <c r="R685" s="130"/>
    </row>
    <row r="686" spans="2:18">
      <c r="B686" s="129"/>
      <c r="C686" s="129"/>
      <c r="D686" s="129"/>
      <c r="E686" s="129"/>
      <c r="F686" s="130"/>
      <c r="G686" s="130"/>
      <c r="H686" s="130"/>
      <c r="I686" s="130"/>
      <c r="J686" s="130"/>
      <c r="K686" s="130"/>
      <c r="L686" s="130"/>
      <c r="M686" s="130"/>
      <c r="N686" s="130"/>
      <c r="O686" s="130"/>
      <c r="P686" s="130"/>
      <c r="Q686" s="130"/>
      <c r="R686" s="130"/>
    </row>
    <row r="687" spans="2:18">
      <c r="B687" s="129"/>
      <c r="C687" s="129"/>
      <c r="D687" s="129"/>
      <c r="E687" s="129"/>
      <c r="F687" s="130"/>
      <c r="G687" s="130"/>
      <c r="H687" s="130"/>
      <c r="I687" s="130"/>
      <c r="J687" s="130"/>
      <c r="K687" s="130"/>
      <c r="L687" s="130"/>
      <c r="M687" s="130"/>
      <c r="N687" s="130"/>
      <c r="O687" s="130"/>
      <c r="P687" s="130"/>
      <c r="Q687" s="130"/>
      <c r="R687" s="130"/>
    </row>
    <row r="688" spans="2:18">
      <c r="B688" s="129"/>
      <c r="C688" s="129"/>
      <c r="D688" s="129"/>
      <c r="E688" s="129"/>
      <c r="F688" s="130"/>
      <c r="G688" s="130"/>
      <c r="H688" s="130"/>
      <c r="I688" s="130"/>
      <c r="J688" s="130"/>
      <c r="K688" s="130"/>
      <c r="L688" s="130"/>
      <c r="M688" s="130"/>
      <c r="N688" s="130"/>
      <c r="O688" s="130"/>
      <c r="P688" s="130"/>
      <c r="Q688" s="130"/>
      <c r="R688" s="130"/>
    </row>
    <row r="689" spans="2:18">
      <c r="B689" s="129"/>
      <c r="C689" s="129"/>
      <c r="D689" s="129"/>
      <c r="E689" s="129"/>
      <c r="F689" s="130"/>
      <c r="G689" s="130"/>
      <c r="H689" s="130"/>
      <c r="I689" s="130"/>
      <c r="J689" s="130"/>
      <c r="K689" s="130"/>
      <c r="L689" s="130"/>
      <c r="M689" s="130"/>
      <c r="N689" s="130"/>
      <c r="O689" s="130"/>
      <c r="P689" s="130"/>
      <c r="Q689" s="130"/>
      <c r="R689" s="130"/>
    </row>
    <row r="690" spans="2:18">
      <c r="B690" s="129"/>
      <c r="C690" s="129"/>
      <c r="D690" s="129"/>
      <c r="E690" s="129"/>
      <c r="F690" s="130"/>
      <c r="G690" s="130"/>
      <c r="H690" s="130"/>
      <c r="I690" s="130"/>
      <c r="J690" s="130"/>
      <c r="K690" s="130"/>
      <c r="L690" s="130"/>
      <c r="M690" s="130"/>
      <c r="N690" s="130"/>
      <c r="O690" s="130"/>
      <c r="P690" s="130"/>
      <c r="Q690" s="130"/>
      <c r="R690" s="130"/>
    </row>
    <row r="691" spans="2:18">
      <c r="B691" s="129"/>
      <c r="C691" s="129"/>
      <c r="D691" s="129"/>
      <c r="E691" s="129"/>
      <c r="F691" s="130"/>
      <c r="G691" s="130"/>
      <c r="H691" s="130"/>
      <c r="I691" s="130"/>
      <c r="J691" s="130"/>
      <c r="K691" s="130"/>
      <c r="L691" s="130"/>
      <c r="M691" s="130"/>
      <c r="N691" s="130"/>
      <c r="O691" s="130"/>
      <c r="P691" s="130"/>
      <c r="Q691" s="130"/>
      <c r="R691" s="130"/>
    </row>
    <row r="692" spans="2:18">
      <c r="B692" s="129"/>
      <c r="C692" s="129"/>
      <c r="D692" s="129"/>
      <c r="E692" s="129"/>
      <c r="F692" s="130"/>
      <c r="G692" s="130"/>
      <c r="H692" s="130"/>
      <c r="I692" s="130"/>
      <c r="J692" s="130"/>
      <c r="K692" s="130"/>
      <c r="L692" s="130"/>
      <c r="M692" s="130"/>
      <c r="N692" s="130"/>
      <c r="O692" s="130"/>
      <c r="P692" s="130"/>
      <c r="Q692" s="130"/>
      <c r="R692" s="130"/>
    </row>
    <row r="693" spans="2:18">
      <c r="B693" s="129"/>
      <c r="C693" s="129"/>
      <c r="D693" s="129"/>
      <c r="E693" s="129"/>
      <c r="F693" s="130"/>
      <c r="G693" s="130"/>
      <c r="H693" s="130"/>
      <c r="I693" s="130"/>
      <c r="J693" s="130"/>
      <c r="K693" s="130"/>
      <c r="L693" s="130"/>
      <c r="M693" s="130"/>
      <c r="N693" s="130"/>
      <c r="O693" s="130"/>
      <c r="P693" s="130"/>
      <c r="Q693" s="130"/>
      <c r="R693" s="130"/>
    </row>
    <row r="694" spans="2:18">
      <c r="B694" s="129"/>
      <c r="C694" s="129"/>
      <c r="D694" s="129"/>
      <c r="E694" s="129"/>
      <c r="F694" s="130"/>
      <c r="G694" s="130"/>
      <c r="H694" s="130"/>
      <c r="I694" s="130"/>
      <c r="J694" s="130"/>
      <c r="K694" s="130"/>
      <c r="L694" s="130"/>
      <c r="M694" s="130"/>
      <c r="N694" s="130"/>
      <c r="O694" s="130"/>
      <c r="P694" s="130"/>
      <c r="Q694" s="130"/>
      <c r="R694" s="130"/>
    </row>
    <row r="695" spans="2:18">
      <c r="B695" s="129"/>
      <c r="C695" s="129"/>
      <c r="D695" s="129"/>
      <c r="E695" s="129"/>
      <c r="F695" s="130"/>
      <c r="G695" s="130"/>
      <c r="H695" s="130"/>
      <c r="I695" s="130"/>
      <c r="J695" s="130"/>
      <c r="K695" s="130"/>
      <c r="L695" s="130"/>
      <c r="M695" s="130"/>
      <c r="N695" s="130"/>
      <c r="O695" s="130"/>
      <c r="P695" s="130"/>
      <c r="Q695" s="130"/>
      <c r="R695" s="130"/>
    </row>
    <row r="696" spans="2:18">
      <c r="B696" s="129"/>
      <c r="C696" s="129"/>
      <c r="D696" s="129"/>
      <c r="E696" s="129"/>
      <c r="F696" s="130"/>
      <c r="G696" s="130"/>
      <c r="H696" s="130"/>
      <c r="I696" s="130"/>
      <c r="J696" s="130"/>
      <c r="K696" s="130"/>
      <c r="L696" s="130"/>
      <c r="M696" s="130"/>
      <c r="N696" s="130"/>
      <c r="O696" s="130"/>
      <c r="P696" s="130"/>
      <c r="Q696" s="130"/>
      <c r="R696" s="130"/>
    </row>
    <row r="697" spans="2:18">
      <c r="B697" s="129"/>
      <c r="C697" s="129"/>
      <c r="D697" s="129"/>
      <c r="E697" s="129"/>
      <c r="F697" s="130"/>
      <c r="G697" s="130"/>
      <c r="H697" s="130"/>
      <c r="I697" s="130"/>
      <c r="J697" s="130"/>
      <c r="K697" s="130"/>
      <c r="L697" s="130"/>
      <c r="M697" s="130"/>
      <c r="N697" s="130"/>
      <c r="O697" s="130"/>
      <c r="P697" s="130"/>
      <c r="Q697" s="130"/>
      <c r="R697" s="130"/>
    </row>
    <row r="698" spans="2:18">
      <c r="B698" s="129"/>
      <c r="C698" s="129"/>
      <c r="D698" s="129"/>
      <c r="E698" s="129"/>
      <c r="F698" s="130"/>
      <c r="G698" s="130"/>
      <c r="H698" s="130"/>
      <c r="I698" s="130"/>
      <c r="J698" s="130"/>
      <c r="K698" s="130"/>
      <c r="L698" s="130"/>
      <c r="M698" s="130"/>
      <c r="N698" s="130"/>
      <c r="O698" s="130"/>
      <c r="P698" s="130"/>
      <c r="Q698" s="130"/>
      <c r="R698" s="130"/>
    </row>
    <row r="699" spans="2:18">
      <c r="B699" s="129"/>
      <c r="C699" s="129"/>
      <c r="D699" s="129"/>
      <c r="E699" s="129"/>
      <c r="F699" s="130"/>
      <c r="G699" s="130"/>
      <c r="H699" s="130"/>
      <c r="I699" s="130"/>
      <c r="J699" s="130"/>
      <c r="K699" s="130"/>
      <c r="L699" s="130"/>
      <c r="M699" s="130"/>
      <c r="N699" s="130"/>
      <c r="O699" s="130"/>
      <c r="P699" s="130"/>
      <c r="Q699" s="130"/>
      <c r="R699" s="130"/>
    </row>
    <row r="700" spans="2:18">
      <c r="B700" s="129"/>
      <c r="C700" s="129"/>
      <c r="D700" s="129"/>
      <c r="E700" s="129"/>
      <c r="F700" s="130"/>
      <c r="G700" s="130"/>
      <c r="H700" s="130"/>
      <c r="I700" s="130"/>
      <c r="J700" s="130"/>
      <c r="K700" s="130"/>
      <c r="L700" s="130"/>
      <c r="M700" s="130"/>
      <c r="N700" s="130"/>
      <c r="O700" s="130"/>
      <c r="P700" s="130"/>
      <c r="Q700" s="130"/>
      <c r="R700" s="130"/>
    </row>
    <row r="701" spans="2:18">
      <c r="B701" s="129"/>
      <c r="C701" s="129"/>
      <c r="D701" s="129"/>
      <c r="E701" s="129"/>
      <c r="F701" s="130"/>
      <c r="G701" s="130"/>
      <c r="H701" s="130"/>
      <c r="I701" s="130"/>
      <c r="J701" s="130"/>
      <c r="K701" s="130"/>
      <c r="L701" s="130"/>
      <c r="M701" s="130"/>
      <c r="N701" s="130"/>
      <c r="O701" s="130"/>
      <c r="P701" s="130"/>
      <c r="Q701" s="130"/>
      <c r="R701" s="130"/>
    </row>
    <row r="702" spans="2:18">
      <c r="B702" s="129"/>
      <c r="C702" s="129"/>
      <c r="D702" s="129"/>
      <c r="E702" s="129"/>
      <c r="F702" s="130"/>
      <c r="G702" s="130"/>
      <c r="H702" s="130"/>
      <c r="I702" s="130"/>
      <c r="J702" s="130"/>
      <c r="K702" s="130"/>
      <c r="L702" s="130"/>
      <c r="M702" s="130"/>
      <c r="N702" s="130"/>
      <c r="O702" s="130"/>
      <c r="P702" s="130"/>
      <c r="Q702" s="130"/>
      <c r="R702" s="130"/>
    </row>
    <row r="703" spans="2:18">
      <c r="B703" s="129"/>
      <c r="C703" s="129"/>
      <c r="D703" s="129"/>
      <c r="E703" s="129"/>
      <c r="F703" s="130"/>
      <c r="G703" s="130"/>
      <c r="H703" s="130"/>
      <c r="I703" s="130"/>
      <c r="J703" s="130"/>
      <c r="K703" s="130"/>
      <c r="L703" s="130"/>
      <c r="M703" s="130"/>
      <c r="N703" s="130"/>
      <c r="O703" s="130"/>
      <c r="P703" s="130"/>
      <c r="Q703" s="130"/>
      <c r="R703" s="130"/>
    </row>
    <row r="704" spans="2:18">
      <c r="B704" s="129"/>
      <c r="C704" s="129"/>
      <c r="D704" s="129"/>
      <c r="E704" s="129"/>
      <c r="F704" s="130"/>
      <c r="G704" s="130"/>
      <c r="H704" s="130"/>
      <c r="I704" s="130"/>
      <c r="J704" s="130"/>
      <c r="K704" s="130"/>
      <c r="L704" s="130"/>
      <c r="M704" s="130"/>
      <c r="N704" s="130"/>
      <c r="O704" s="130"/>
      <c r="P704" s="130"/>
      <c r="Q704" s="130"/>
      <c r="R704" s="130"/>
    </row>
    <row r="705" spans="2:18">
      <c r="B705" s="129"/>
      <c r="C705" s="129"/>
      <c r="D705" s="129"/>
      <c r="E705" s="129"/>
      <c r="F705" s="130"/>
      <c r="G705" s="130"/>
      <c r="H705" s="130"/>
      <c r="I705" s="130"/>
      <c r="J705" s="130"/>
      <c r="K705" s="130"/>
      <c r="L705" s="130"/>
      <c r="M705" s="130"/>
      <c r="N705" s="130"/>
      <c r="O705" s="130"/>
      <c r="P705" s="130"/>
      <c r="Q705" s="130"/>
      <c r="R705" s="130"/>
    </row>
    <row r="706" spans="2:18">
      <c r="B706" s="129"/>
      <c r="C706" s="129"/>
      <c r="D706" s="129"/>
      <c r="E706" s="129"/>
      <c r="F706" s="130"/>
      <c r="G706" s="130"/>
      <c r="H706" s="130"/>
      <c r="I706" s="130"/>
      <c r="J706" s="130"/>
      <c r="K706" s="130"/>
      <c r="L706" s="130"/>
      <c r="M706" s="130"/>
      <c r="N706" s="130"/>
      <c r="O706" s="130"/>
      <c r="P706" s="130"/>
      <c r="Q706" s="130"/>
      <c r="R706" s="130"/>
    </row>
    <row r="707" spans="2:18">
      <c r="B707" s="129"/>
      <c r="C707" s="129"/>
      <c r="D707" s="129"/>
      <c r="E707" s="129"/>
      <c r="F707" s="130"/>
      <c r="G707" s="130"/>
      <c r="H707" s="130"/>
      <c r="I707" s="130"/>
      <c r="J707" s="130"/>
      <c r="K707" s="130"/>
      <c r="L707" s="130"/>
      <c r="M707" s="130"/>
      <c r="N707" s="130"/>
      <c r="O707" s="130"/>
      <c r="P707" s="130"/>
      <c r="Q707" s="130"/>
      <c r="R707" s="130"/>
    </row>
    <row r="708" spans="2:18">
      <c r="B708" s="129"/>
      <c r="C708" s="129"/>
      <c r="D708" s="129"/>
      <c r="E708" s="129"/>
      <c r="F708" s="130"/>
      <c r="G708" s="130"/>
      <c r="H708" s="130"/>
      <c r="I708" s="130"/>
      <c r="J708" s="130"/>
      <c r="K708" s="130"/>
      <c r="L708" s="130"/>
      <c r="M708" s="130"/>
      <c r="N708" s="130"/>
      <c r="O708" s="130"/>
      <c r="P708" s="130"/>
      <c r="Q708" s="130"/>
      <c r="R708" s="130"/>
    </row>
    <row r="709" spans="2:18">
      <c r="B709" s="129"/>
      <c r="C709" s="129"/>
      <c r="D709" s="129"/>
      <c r="E709" s="129"/>
      <c r="F709" s="130"/>
      <c r="G709" s="130"/>
      <c r="H709" s="130"/>
      <c r="I709" s="130"/>
      <c r="J709" s="130"/>
      <c r="K709" s="130"/>
      <c r="L709" s="130"/>
      <c r="M709" s="130"/>
      <c r="N709" s="130"/>
      <c r="O709" s="130"/>
      <c r="P709" s="130"/>
      <c r="Q709" s="130"/>
      <c r="R709" s="130"/>
    </row>
    <row r="710" spans="2:18">
      <c r="B710" s="129"/>
      <c r="C710" s="129"/>
      <c r="D710" s="129"/>
      <c r="E710" s="129"/>
      <c r="F710" s="130"/>
      <c r="G710" s="130"/>
      <c r="H710" s="130"/>
      <c r="I710" s="130"/>
      <c r="J710" s="130"/>
      <c r="K710" s="130"/>
      <c r="L710" s="130"/>
      <c r="M710" s="130"/>
      <c r="N710" s="130"/>
      <c r="O710" s="130"/>
      <c r="P710" s="130"/>
      <c r="Q710" s="130"/>
      <c r="R710" s="130"/>
    </row>
    <row r="711" spans="2:18">
      <c r="B711" s="129"/>
      <c r="C711" s="129"/>
      <c r="D711" s="129"/>
      <c r="E711" s="129"/>
      <c r="F711" s="130"/>
      <c r="G711" s="130"/>
      <c r="H711" s="130"/>
      <c r="I711" s="130"/>
      <c r="J711" s="130"/>
      <c r="K711" s="130"/>
      <c r="L711" s="130"/>
      <c r="M711" s="130"/>
      <c r="N711" s="130"/>
      <c r="O711" s="130"/>
      <c r="P711" s="130"/>
      <c r="Q711" s="130"/>
      <c r="R711" s="130"/>
    </row>
    <row r="712" spans="2:18">
      <c r="B712" s="129"/>
      <c r="C712" s="129"/>
      <c r="D712" s="129"/>
      <c r="E712" s="129"/>
      <c r="F712" s="130"/>
      <c r="G712" s="130"/>
      <c r="H712" s="130"/>
      <c r="I712" s="130"/>
      <c r="J712" s="130"/>
      <c r="K712" s="130"/>
      <c r="L712" s="130"/>
      <c r="M712" s="130"/>
      <c r="N712" s="130"/>
      <c r="O712" s="130"/>
      <c r="P712" s="130"/>
      <c r="Q712" s="130"/>
      <c r="R712" s="130"/>
    </row>
    <row r="713" spans="2:18">
      <c r="B713" s="129"/>
      <c r="C713" s="129"/>
      <c r="D713" s="129"/>
      <c r="E713" s="129"/>
      <c r="F713" s="130"/>
      <c r="G713" s="130"/>
      <c r="H713" s="130"/>
      <c r="I713" s="130"/>
      <c r="J713" s="130"/>
      <c r="K713" s="130"/>
      <c r="L713" s="130"/>
      <c r="M713" s="130"/>
      <c r="N713" s="130"/>
      <c r="O713" s="130"/>
      <c r="P713" s="130"/>
      <c r="Q713" s="130"/>
      <c r="R713" s="130"/>
    </row>
    <row r="714" spans="2:18">
      <c r="B714" s="129"/>
      <c r="C714" s="129"/>
      <c r="D714" s="129"/>
      <c r="E714" s="129"/>
      <c r="F714" s="130"/>
      <c r="G714" s="130"/>
      <c r="H714" s="130"/>
      <c r="I714" s="130"/>
      <c r="J714" s="130"/>
      <c r="K714" s="130"/>
      <c r="L714" s="130"/>
      <c r="M714" s="130"/>
      <c r="N714" s="130"/>
      <c r="O714" s="130"/>
      <c r="P714" s="130"/>
      <c r="Q714" s="130"/>
      <c r="R714" s="130"/>
    </row>
    <row r="715" spans="2:18">
      <c r="B715" s="129"/>
      <c r="C715" s="129"/>
      <c r="D715" s="129"/>
      <c r="E715" s="129"/>
      <c r="F715" s="130"/>
      <c r="G715" s="130"/>
      <c r="H715" s="130"/>
      <c r="I715" s="130"/>
      <c r="J715" s="130"/>
      <c r="K715" s="130"/>
      <c r="L715" s="130"/>
      <c r="M715" s="130"/>
      <c r="N715" s="130"/>
      <c r="O715" s="130"/>
      <c r="P715" s="130"/>
      <c r="Q715" s="130"/>
      <c r="R715" s="130"/>
    </row>
    <row r="716" spans="2:18">
      <c r="B716" s="129"/>
      <c r="C716" s="129"/>
      <c r="D716" s="129"/>
      <c r="E716" s="129"/>
      <c r="F716" s="130"/>
      <c r="G716" s="130"/>
      <c r="H716" s="130"/>
      <c r="I716" s="130"/>
      <c r="J716" s="130"/>
      <c r="K716" s="130"/>
      <c r="L716" s="130"/>
      <c r="M716" s="130"/>
      <c r="N716" s="130"/>
      <c r="O716" s="130"/>
      <c r="P716" s="130"/>
      <c r="Q716" s="130"/>
      <c r="R716" s="130"/>
    </row>
    <row r="717" spans="2:18">
      <c r="B717" s="129"/>
      <c r="C717" s="129"/>
      <c r="D717" s="129"/>
      <c r="E717" s="129"/>
      <c r="F717" s="130"/>
      <c r="G717" s="130"/>
      <c r="H717" s="130"/>
      <c r="I717" s="130"/>
      <c r="J717" s="130"/>
      <c r="K717" s="130"/>
      <c r="L717" s="130"/>
      <c r="M717" s="130"/>
      <c r="N717" s="130"/>
      <c r="O717" s="130"/>
      <c r="P717" s="130"/>
      <c r="Q717" s="130"/>
      <c r="R717" s="130"/>
    </row>
    <row r="718" spans="2:18">
      <c r="B718" s="129"/>
      <c r="C718" s="129"/>
      <c r="D718" s="129"/>
      <c r="E718" s="129"/>
      <c r="F718" s="130"/>
      <c r="G718" s="130"/>
      <c r="H718" s="130"/>
      <c r="I718" s="130"/>
      <c r="J718" s="130"/>
      <c r="K718" s="130"/>
      <c r="L718" s="130"/>
      <c r="M718" s="130"/>
      <c r="N718" s="130"/>
      <c r="O718" s="130"/>
      <c r="P718" s="130"/>
      <c r="Q718" s="130"/>
      <c r="R718" s="130"/>
    </row>
    <row r="719" spans="2:18">
      <c r="B719" s="129"/>
      <c r="C719" s="129"/>
      <c r="D719" s="129"/>
      <c r="E719" s="129"/>
      <c r="F719" s="130"/>
      <c r="G719" s="130"/>
      <c r="H719" s="130"/>
      <c r="I719" s="130"/>
      <c r="J719" s="130"/>
      <c r="K719" s="130"/>
      <c r="L719" s="130"/>
      <c r="M719" s="130"/>
      <c r="N719" s="130"/>
      <c r="O719" s="130"/>
      <c r="P719" s="130"/>
      <c r="Q719" s="130"/>
      <c r="R719" s="130"/>
    </row>
    <row r="720" spans="2:18">
      <c r="B720" s="129"/>
      <c r="C720" s="129"/>
      <c r="D720" s="129"/>
      <c r="E720" s="129"/>
      <c r="F720" s="130"/>
      <c r="G720" s="130"/>
      <c r="H720" s="130"/>
      <c r="I720" s="130"/>
      <c r="J720" s="130"/>
      <c r="K720" s="130"/>
      <c r="L720" s="130"/>
      <c r="M720" s="130"/>
      <c r="N720" s="130"/>
      <c r="O720" s="130"/>
      <c r="P720" s="130"/>
      <c r="Q720" s="130"/>
      <c r="R720" s="130"/>
    </row>
    <row r="721" spans="2:18">
      <c r="B721" s="129"/>
      <c r="C721" s="129"/>
      <c r="D721" s="129"/>
      <c r="E721" s="129"/>
      <c r="F721" s="130"/>
      <c r="G721" s="130"/>
      <c r="H721" s="130"/>
      <c r="I721" s="130"/>
      <c r="J721" s="130"/>
      <c r="K721" s="130"/>
      <c r="L721" s="130"/>
      <c r="M721" s="130"/>
      <c r="N721" s="130"/>
      <c r="O721" s="130"/>
      <c r="P721" s="130"/>
      <c r="Q721" s="130"/>
      <c r="R721" s="130"/>
    </row>
    <row r="722" spans="2:18">
      <c r="B722" s="129"/>
      <c r="C722" s="129"/>
      <c r="D722" s="129"/>
      <c r="E722" s="129"/>
      <c r="F722" s="130"/>
      <c r="G722" s="130"/>
      <c r="H722" s="130"/>
      <c r="I722" s="130"/>
      <c r="J722" s="130"/>
      <c r="K722" s="130"/>
      <c r="L722" s="130"/>
      <c r="M722" s="130"/>
      <c r="N722" s="130"/>
      <c r="O722" s="130"/>
      <c r="P722" s="130"/>
      <c r="Q722" s="130"/>
      <c r="R722" s="130"/>
    </row>
    <row r="723" spans="2:18">
      <c r="B723" s="129"/>
      <c r="C723" s="129"/>
      <c r="D723" s="129"/>
      <c r="E723" s="129"/>
      <c r="F723" s="130"/>
      <c r="G723" s="130"/>
      <c r="H723" s="130"/>
      <c r="I723" s="130"/>
      <c r="J723" s="130"/>
      <c r="K723" s="130"/>
      <c r="L723" s="130"/>
      <c r="M723" s="130"/>
      <c r="N723" s="130"/>
      <c r="O723" s="130"/>
      <c r="P723" s="130"/>
      <c r="Q723" s="130"/>
      <c r="R723" s="130"/>
    </row>
    <row r="724" spans="2:18">
      <c r="B724" s="129"/>
      <c r="C724" s="129"/>
      <c r="D724" s="129"/>
      <c r="E724" s="129"/>
      <c r="F724" s="130"/>
      <c r="G724" s="130"/>
      <c r="H724" s="130"/>
      <c r="I724" s="130"/>
      <c r="J724" s="130"/>
      <c r="K724" s="130"/>
      <c r="L724" s="130"/>
      <c r="M724" s="130"/>
      <c r="N724" s="130"/>
      <c r="O724" s="130"/>
      <c r="P724" s="130"/>
      <c r="Q724" s="130"/>
      <c r="R724" s="130"/>
    </row>
    <row r="725" spans="2:18">
      <c r="B725" s="129"/>
      <c r="C725" s="129"/>
      <c r="D725" s="129"/>
      <c r="E725" s="129"/>
      <c r="F725" s="130"/>
      <c r="G725" s="130"/>
      <c r="H725" s="130"/>
      <c r="I725" s="130"/>
      <c r="J725" s="130"/>
      <c r="K725" s="130"/>
      <c r="L725" s="130"/>
      <c r="M725" s="130"/>
      <c r="N725" s="130"/>
      <c r="O725" s="130"/>
      <c r="P725" s="130"/>
      <c r="Q725" s="130"/>
      <c r="R725" s="130"/>
    </row>
    <row r="726" spans="2:18">
      <c r="B726" s="129"/>
      <c r="C726" s="129"/>
      <c r="D726" s="129"/>
      <c r="E726" s="129"/>
      <c r="F726" s="130"/>
      <c r="G726" s="130"/>
      <c r="H726" s="130"/>
      <c r="I726" s="130"/>
      <c r="J726" s="130"/>
      <c r="K726" s="130"/>
      <c r="L726" s="130"/>
      <c r="M726" s="130"/>
      <c r="N726" s="130"/>
      <c r="O726" s="130"/>
      <c r="P726" s="130"/>
      <c r="Q726" s="130"/>
      <c r="R726" s="130"/>
    </row>
    <row r="727" spans="2:18">
      <c r="B727" s="129"/>
      <c r="C727" s="129"/>
      <c r="D727" s="129"/>
      <c r="E727" s="129"/>
      <c r="F727" s="130"/>
      <c r="G727" s="130"/>
      <c r="H727" s="130"/>
      <c r="I727" s="130"/>
      <c r="J727" s="130"/>
      <c r="K727" s="130"/>
      <c r="L727" s="130"/>
      <c r="M727" s="130"/>
      <c r="N727" s="130"/>
      <c r="O727" s="130"/>
      <c r="P727" s="130"/>
      <c r="Q727" s="130"/>
      <c r="R727" s="130"/>
    </row>
    <row r="728" spans="2:18">
      <c r="B728" s="129"/>
      <c r="C728" s="129"/>
      <c r="D728" s="129"/>
      <c r="E728" s="129"/>
      <c r="F728" s="130"/>
      <c r="G728" s="130"/>
      <c r="H728" s="130"/>
      <c r="I728" s="130"/>
      <c r="J728" s="130"/>
      <c r="K728" s="130"/>
      <c r="L728" s="130"/>
      <c r="M728" s="130"/>
      <c r="N728" s="130"/>
      <c r="O728" s="130"/>
      <c r="P728" s="130"/>
      <c r="Q728" s="130"/>
      <c r="R728" s="130"/>
    </row>
    <row r="729" spans="2:18">
      <c r="B729" s="129"/>
      <c r="C729" s="129"/>
      <c r="D729" s="129"/>
      <c r="E729" s="129"/>
      <c r="F729" s="130"/>
      <c r="G729" s="130"/>
      <c r="H729" s="130"/>
      <c r="I729" s="130"/>
      <c r="J729" s="130"/>
      <c r="K729" s="130"/>
      <c r="L729" s="130"/>
      <c r="M729" s="130"/>
      <c r="N729" s="130"/>
      <c r="O729" s="130"/>
      <c r="P729" s="130"/>
      <c r="Q729" s="130"/>
      <c r="R729" s="130"/>
    </row>
    <row r="730" spans="2:18">
      <c r="B730" s="129"/>
      <c r="C730" s="129"/>
      <c r="D730" s="129"/>
      <c r="E730" s="129"/>
      <c r="F730" s="130"/>
      <c r="G730" s="130"/>
      <c r="H730" s="130"/>
      <c r="I730" s="130"/>
      <c r="J730" s="130"/>
      <c r="K730" s="130"/>
      <c r="L730" s="130"/>
      <c r="M730" s="130"/>
      <c r="N730" s="130"/>
      <c r="O730" s="130"/>
      <c r="P730" s="130"/>
      <c r="Q730" s="130"/>
      <c r="R730" s="130"/>
    </row>
    <row r="731" spans="2:18">
      <c r="B731" s="129"/>
      <c r="C731" s="129"/>
      <c r="D731" s="129"/>
      <c r="E731" s="129"/>
      <c r="F731" s="130"/>
      <c r="G731" s="130"/>
      <c r="H731" s="130"/>
      <c r="I731" s="130"/>
      <c r="J731" s="130"/>
      <c r="K731" s="130"/>
      <c r="L731" s="130"/>
      <c r="M731" s="130"/>
      <c r="N731" s="130"/>
      <c r="O731" s="130"/>
      <c r="P731" s="130"/>
      <c r="Q731" s="130"/>
      <c r="R731" s="130"/>
    </row>
    <row r="732" spans="2:18">
      <c r="B732" s="129"/>
      <c r="C732" s="129"/>
      <c r="D732" s="129"/>
      <c r="E732" s="129"/>
      <c r="F732" s="130"/>
      <c r="G732" s="130"/>
      <c r="H732" s="130"/>
      <c r="I732" s="130"/>
      <c r="J732" s="130"/>
      <c r="K732" s="130"/>
      <c r="L732" s="130"/>
      <c r="M732" s="130"/>
      <c r="N732" s="130"/>
      <c r="O732" s="130"/>
      <c r="P732" s="130"/>
      <c r="Q732" s="130"/>
      <c r="R732" s="130"/>
    </row>
    <row r="733" spans="2:18">
      <c r="B733" s="129"/>
      <c r="C733" s="129"/>
      <c r="D733" s="129"/>
      <c r="E733" s="129"/>
      <c r="F733" s="130"/>
      <c r="G733" s="130"/>
      <c r="H733" s="130"/>
      <c r="I733" s="130"/>
      <c r="J733" s="130"/>
      <c r="K733" s="130"/>
      <c r="L733" s="130"/>
      <c r="M733" s="130"/>
      <c r="N733" s="130"/>
      <c r="O733" s="130"/>
      <c r="P733" s="130"/>
      <c r="Q733" s="130"/>
      <c r="R733" s="130"/>
    </row>
    <row r="734" spans="2:18">
      <c r="B734" s="129"/>
      <c r="C734" s="129"/>
      <c r="D734" s="129"/>
      <c r="E734" s="129"/>
      <c r="F734" s="130"/>
      <c r="G734" s="130"/>
      <c r="H734" s="130"/>
      <c r="I734" s="130"/>
      <c r="J734" s="130"/>
      <c r="K734" s="130"/>
      <c r="L734" s="130"/>
      <c r="M734" s="130"/>
      <c r="N734" s="130"/>
      <c r="O734" s="130"/>
      <c r="P734" s="130"/>
      <c r="Q734" s="130"/>
      <c r="R734" s="130"/>
    </row>
    <row r="735" spans="2:18">
      <c r="B735" s="129"/>
      <c r="C735" s="129"/>
      <c r="D735" s="129"/>
      <c r="E735" s="129"/>
      <c r="F735" s="130"/>
      <c r="G735" s="130"/>
      <c r="H735" s="130"/>
      <c r="I735" s="130"/>
      <c r="J735" s="130"/>
      <c r="K735" s="130"/>
      <c r="L735" s="130"/>
      <c r="M735" s="130"/>
      <c r="N735" s="130"/>
      <c r="O735" s="130"/>
      <c r="P735" s="130"/>
      <c r="Q735" s="130"/>
      <c r="R735" s="130"/>
    </row>
    <row r="736" spans="2:18">
      <c r="B736" s="129"/>
      <c r="C736" s="129"/>
      <c r="D736" s="129"/>
      <c r="E736" s="129"/>
      <c r="F736" s="130"/>
      <c r="G736" s="130"/>
      <c r="H736" s="130"/>
      <c r="I736" s="130"/>
      <c r="J736" s="130"/>
      <c r="K736" s="130"/>
      <c r="L736" s="130"/>
      <c r="M736" s="130"/>
      <c r="N736" s="130"/>
      <c r="O736" s="130"/>
      <c r="P736" s="130"/>
      <c r="Q736" s="130"/>
      <c r="R736" s="130"/>
    </row>
    <row r="737" spans="2:18">
      <c r="B737" s="129"/>
      <c r="C737" s="129"/>
      <c r="D737" s="129"/>
      <c r="E737" s="129"/>
      <c r="F737" s="130"/>
      <c r="G737" s="130"/>
      <c r="H737" s="130"/>
      <c r="I737" s="130"/>
      <c r="J737" s="130"/>
      <c r="K737" s="130"/>
      <c r="L737" s="130"/>
      <c r="M737" s="130"/>
      <c r="N737" s="130"/>
      <c r="O737" s="130"/>
      <c r="P737" s="130"/>
      <c r="Q737" s="130"/>
      <c r="R737" s="130"/>
    </row>
    <row r="738" spans="2:18">
      <c r="B738" s="129"/>
      <c r="C738" s="129"/>
      <c r="D738" s="129"/>
      <c r="E738" s="129"/>
      <c r="F738" s="130"/>
      <c r="G738" s="130"/>
      <c r="H738" s="130"/>
      <c r="I738" s="130"/>
      <c r="J738" s="130"/>
      <c r="K738" s="130"/>
      <c r="L738" s="130"/>
      <c r="M738" s="130"/>
      <c r="N738" s="130"/>
      <c r="O738" s="130"/>
      <c r="P738" s="130"/>
      <c r="Q738" s="130"/>
      <c r="R738" s="130"/>
    </row>
    <row r="739" spans="2:18">
      <c r="B739" s="129"/>
      <c r="C739" s="129"/>
      <c r="D739" s="129"/>
      <c r="E739" s="129"/>
      <c r="F739" s="130"/>
      <c r="G739" s="130"/>
      <c r="H739" s="130"/>
      <c r="I739" s="130"/>
      <c r="J739" s="130"/>
      <c r="K739" s="130"/>
      <c r="L739" s="130"/>
      <c r="M739" s="130"/>
      <c r="N739" s="130"/>
      <c r="O739" s="130"/>
      <c r="P739" s="130"/>
      <c r="Q739" s="130"/>
      <c r="R739" s="130"/>
    </row>
    <row r="740" spans="2:18">
      <c r="B740" s="129"/>
      <c r="C740" s="129"/>
      <c r="D740" s="129"/>
      <c r="E740" s="129"/>
      <c r="F740" s="130"/>
      <c r="G740" s="130"/>
      <c r="H740" s="130"/>
      <c r="I740" s="130"/>
      <c r="J740" s="130"/>
      <c r="K740" s="130"/>
      <c r="L740" s="130"/>
      <c r="M740" s="130"/>
      <c r="N740" s="130"/>
      <c r="O740" s="130"/>
      <c r="P740" s="130"/>
      <c r="Q740" s="130"/>
      <c r="R740" s="130"/>
    </row>
    <row r="741" spans="2:18">
      <c r="B741" s="129"/>
      <c r="C741" s="129"/>
      <c r="D741" s="129"/>
      <c r="E741" s="129"/>
      <c r="F741" s="130"/>
      <c r="G741" s="130"/>
      <c r="H741" s="130"/>
      <c r="I741" s="130"/>
      <c r="J741" s="130"/>
      <c r="K741" s="130"/>
      <c r="L741" s="130"/>
      <c r="M741" s="130"/>
      <c r="N741" s="130"/>
      <c r="O741" s="130"/>
      <c r="P741" s="130"/>
      <c r="Q741" s="130"/>
      <c r="R741" s="130"/>
    </row>
    <row r="742" spans="2:18">
      <c r="B742" s="129"/>
      <c r="C742" s="129"/>
      <c r="D742" s="129"/>
      <c r="E742" s="129"/>
      <c r="F742" s="130"/>
      <c r="G742" s="130"/>
      <c r="H742" s="130"/>
      <c r="I742" s="130"/>
      <c r="J742" s="130"/>
      <c r="K742" s="130"/>
      <c r="L742" s="130"/>
      <c r="M742" s="130"/>
      <c r="N742" s="130"/>
      <c r="O742" s="130"/>
      <c r="P742" s="130"/>
      <c r="Q742" s="130"/>
      <c r="R742" s="130"/>
    </row>
    <row r="743" spans="2:18">
      <c r="B743" s="129"/>
      <c r="C743" s="129"/>
      <c r="D743" s="129"/>
      <c r="E743" s="129"/>
      <c r="F743" s="130"/>
      <c r="G743" s="130"/>
      <c r="H743" s="130"/>
      <c r="I743" s="130"/>
      <c r="J743" s="130"/>
      <c r="K743" s="130"/>
      <c r="L743" s="130"/>
      <c r="M743" s="130"/>
      <c r="N743" s="130"/>
      <c r="O743" s="130"/>
      <c r="P743" s="130"/>
      <c r="Q743" s="130"/>
      <c r="R743" s="130"/>
    </row>
    <row r="744" spans="2:18">
      <c r="B744" s="129"/>
      <c r="C744" s="129"/>
      <c r="D744" s="129"/>
      <c r="E744" s="129"/>
      <c r="F744" s="130"/>
      <c r="G744" s="130"/>
      <c r="H744" s="130"/>
      <c r="I744" s="130"/>
      <c r="J744" s="130"/>
      <c r="K744" s="130"/>
      <c r="L744" s="130"/>
      <c r="M744" s="130"/>
      <c r="N744" s="130"/>
      <c r="O744" s="130"/>
      <c r="P744" s="130"/>
      <c r="Q744" s="130"/>
      <c r="R744" s="130"/>
    </row>
    <row r="745" spans="2:18">
      <c r="B745" s="129"/>
      <c r="C745" s="129"/>
      <c r="D745" s="129"/>
      <c r="E745" s="129"/>
      <c r="F745" s="130"/>
      <c r="G745" s="130"/>
      <c r="H745" s="130"/>
      <c r="I745" s="130"/>
      <c r="J745" s="130"/>
      <c r="K745" s="130"/>
      <c r="L745" s="130"/>
      <c r="M745" s="130"/>
      <c r="N745" s="130"/>
      <c r="O745" s="130"/>
      <c r="P745" s="130"/>
      <c r="Q745" s="130"/>
      <c r="R745" s="130"/>
    </row>
    <row r="746" spans="2:18">
      <c r="B746" s="129"/>
      <c r="C746" s="129"/>
      <c r="D746" s="129"/>
      <c r="E746" s="129"/>
      <c r="F746" s="130"/>
      <c r="G746" s="130"/>
      <c r="H746" s="130"/>
      <c r="I746" s="130"/>
      <c r="J746" s="130"/>
      <c r="K746" s="130"/>
      <c r="L746" s="130"/>
      <c r="M746" s="130"/>
      <c r="N746" s="130"/>
      <c r="O746" s="130"/>
      <c r="P746" s="130"/>
      <c r="Q746" s="130"/>
      <c r="R746" s="130"/>
    </row>
    <row r="747" spans="2:18">
      <c r="B747" s="129"/>
      <c r="C747" s="129"/>
      <c r="D747" s="129"/>
      <c r="E747" s="129"/>
      <c r="F747" s="130"/>
      <c r="G747" s="130"/>
      <c r="H747" s="130"/>
      <c r="I747" s="130"/>
      <c r="J747" s="130"/>
      <c r="K747" s="130"/>
      <c r="L747" s="130"/>
      <c r="M747" s="130"/>
      <c r="N747" s="130"/>
      <c r="O747" s="130"/>
      <c r="P747" s="130"/>
      <c r="Q747" s="130"/>
      <c r="R747" s="130"/>
    </row>
    <row r="748" spans="2:18">
      <c r="B748" s="129"/>
      <c r="C748" s="129"/>
      <c r="D748" s="129"/>
      <c r="E748" s="129"/>
      <c r="F748" s="130"/>
      <c r="G748" s="130"/>
      <c r="H748" s="130"/>
      <c r="I748" s="130"/>
      <c r="J748" s="130"/>
      <c r="K748" s="130"/>
      <c r="L748" s="130"/>
      <c r="M748" s="130"/>
      <c r="N748" s="130"/>
      <c r="O748" s="130"/>
      <c r="P748" s="130"/>
      <c r="Q748" s="130"/>
      <c r="R748" s="130"/>
    </row>
    <row r="749" spans="2:18">
      <c r="B749" s="129"/>
      <c r="C749" s="129"/>
      <c r="D749" s="129"/>
      <c r="E749" s="129"/>
      <c r="F749" s="130"/>
      <c r="G749" s="130"/>
      <c r="H749" s="130"/>
      <c r="I749" s="130"/>
      <c r="J749" s="130"/>
      <c r="K749" s="130"/>
      <c r="L749" s="130"/>
      <c r="M749" s="130"/>
      <c r="N749" s="130"/>
      <c r="O749" s="130"/>
      <c r="P749" s="130"/>
      <c r="Q749" s="130"/>
      <c r="R749" s="130"/>
    </row>
    <row r="750" spans="2:18">
      <c r="B750" s="129"/>
      <c r="C750" s="129"/>
      <c r="D750" s="129"/>
      <c r="E750" s="129"/>
      <c r="F750" s="130"/>
      <c r="G750" s="130"/>
      <c r="H750" s="130"/>
      <c r="I750" s="130"/>
      <c r="J750" s="130"/>
      <c r="K750" s="130"/>
      <c r="L750" s="130"/>
      <c r="M750" s="130"/>
      <c r="N750" s="130"/>
      <c r="O750" s="130"/>
      <c r="P750" s="130"/>
      <c r="Q750" s="130"/>
      <c r="R750" s="130"/>
    </row>
    <row r="751" spans="2:18">
      <c r="B751" s="129"/>
      <c r="C751" s="129"/>
      <c r="D751" s="129"/>
      <c r="E751" s="129"/>
      <c r="F751" s="130"/>
      <c r="G751" s="130"/>
      <c r="H751" s="130"/>
      <c r="I751" s="130"/>
      <c r="J751" s="130"/>
      <c r="K751" s="130"/>
      <c r="L751" s="130"/>
      <c r="M751" s="130"/>
      <c r="N751" s="130"/>
      <c r="O751" s="130"/>
      <c r="P751" s="130"/>
      <c r="Q751" s="130"/>
      <c r="R751" s="130"/>
    </row>
    <row r="752" spans="2:18">
      <c r="B752" s="129"/>
      <c r="C752" s="129"/>
      <c r="D752" s="129"/>
      <c r="E752" s="129"/>
      <c r="F752" s="130"/>
      <c r="G752" s="130"/>
      <c r="H752" s="130"/>
      <c r="I752" s="130"/>
      <c r="J752" s="130"/>
      <c r="K752" s="130"/>
      <c r="L752" s="130"/>
      <c r="M752" s="130"/>
      <c r="N752" s="130"/>
      <c r="O752" s="130"/>
      <c r="P752" s="130"/>
      <c r="Q752" s="130"/>
      <c r="R752" s="130"/>
    </row>
    <row r="753" spans="2:18">
      <c r="B753" s="129"/>
      <c r="C753" s="129"/>
      <c r="D753" s="129"/>
      <c r="E753" s="129"/>
      <c r="F753" s="130"/>
      <c r="G753" s="130"/>
      <c r="H753" s="130"/>
      <c r="I753" s="130"/>
      <c r="J753" s="130"/>
      <c r="K753" s="130"/>
      <c r="L753" s="130"/>
      <c r="M753" s="130"/>
      <c r="N753" s="130"/>
      <c r="O753" s="130"/>
      <c r="P753" s="130"/>
      <c r="Q753" s="130"/>
      <c r="R753" s="130"/>
    </row>
    <row r="754" spans="2:18">
      <c r="B754" s="129"/>
      <c r="C754" s="129"/>
      <c r="D754" s="129"/>
      <c r="E754" s="129"/>
      <c r="F754" s="130"/>
      <c r="G754" s="130"/>
      <c r="H754" s="130"/>
      <c r="I754" s="130"/>
      <c r="J754" s="130"/>
      <c r="K754" s="130"/>
      <c r="L754" s="130"/>
      <c r="M754" s="130"/>
      <c r="N754" s="130"/>
      <c r="O754" s="130"/>
      <c r="P754" s="130"/>
      <c r="Q754" s="130"/>
      <c r="R754" s="130"/>
    </row>
    <row r="755" spans="2:18">
      <c r="B755" s="129"/>
      <c r="C755" s="129"/>
      <c r="D755" s="129"/>
      <c r="E755" s="129"/>
      <c r="F755" s="130"/>
      <c r="G755" s="130"/>
      <c r="H755" s="130"/>
      <c r="I755" s="130"/>
      <c r="J755" s="130"/>
      <c r="K755" s="130"/>
      <c r="L755" s="130"/>
      <c r="M755" s="130"/>
      <c r="N755" s="130"/>
      <c r="O755" s="130"/>
      <c r="P755" s="130"/>
      <c r="Q755" s="130"/>
      <c r="R755" s="130"/>
    </row>
    <row r="756" spans="2:18">
      <c r="B756" s="129"/>
      <c r="C756" s="129"/>
      <c r="D756" s="129"/>
      <c r="E756" s="129"/>
      <c r="F756" s="130"/>
      <c r="G756" s="130"/>
      <c r="H756" s="130"/>
      <c r="I756" s="130"/>
      <c r="J756" s="130"/>
      <c r="K756" s="130"/>
      <c r="L756" s="130"/>
      <c r="M756" s="130"/>
      <c r="N756" s="130"/>
      <c r="O756" s="130"/>
      <c r="P756" s="130"/>
      <c r="Q756" s="130"/>
      <c r="R756" s="130"/>
    </row>
    <row r="757" spans="2:18">
      <c r="B757" s="129"/>
      <c r="C757" s="129"/>
      <c r="D757" s="129"/>
      <c r="E757" s="129"/>
      <c r="F757" s="130"/>
      <c r="G757" s="130"/>
      <c r="H757" s="130"/>
      <c r="I757" s="130"/>
      <c r="J757" s="130"/>
      <c r="K757" s="130"/>
      <c r="L757" s="130"/>
      <c r="M757" s="130"/>
      <c r="N757" s="130"/>
      <c r="O757" s="130"/>
      <c r="P757" s="130"/>
      <c r="Q757" s="130"/>
      <c r="R757" s="130"/>
    </row>
    <row r="758" spans="2:18">
      <c r="B758" s="129"/>
      <c r="C758" s="129"/>
      <c r="D758" s="129"/>
      <c r="E758" s="129"/>
      <c r="F758" s="130"/>
      <c r="G758" s="130"/>
      <c r="H758" s="130"/>
      <c r="I758" s="130"/>
      <c r="J758" s="130"/>
      <c r="K758" s="130"/>
      <c r="L758" s="130"/>
      <c r="M758" s="130"/>
      <c r="N758" s="130"/>
      <c r="O758" s="130"/>
      <c r="P758" s="130"/>
      <c r="Q758" s="130"/>
      <c r="R758" s="130"/>
    </row>
    <row r="759" spans="2:18">
      <c r="B759" s="129"/>
      <c r="C759" s="129"/>
      <c r="D759" s="129"/>
      <c r="E759" s="129"/>
      <c r="F759" s="130"/>
      <c r="G759" s="130"/>
      <c r="H759" s="130"/>
      <c r="I759" s="130"/>
      <c r="J759" s="130"/>
      <c r="K759" s="130"/>
      <c r="L759" s="130"/>
      <c r="M759" s="130"/>
      <c r="N759" s="130"/>
      <c r="O759" s="130"/>
      <c r="P759" s="130"/>
      <c r="Q759" s="130"/>
      <c r="R759" s="130"/>
    </row>
    <row r="760" spans="2:18">
      <c r="B760" s="129"/>
      <c r="C760" s="129"/>
      <c r="D760" s="129"/>
      <c r="E760" s="129"/>
      <c r="F760" s="130"/>
      <c r="G760" s="130"/>
      <c r="H760" s="130"/>
      <c r="I760" s="130"/>
      <c r="J760" s="130"/>
      <c r="K760" s="130"/>
      <c r="L760" s="130"/>
      <c r="M760" s="130"/>
      <c r="N760" s="130"/>
      <c r="O760" s="130"/>
      <c r="P760" s="130"/>
      <c r="Q760" s="130"/>
      <c r="R760" s="130"/>
    </row>
    <row r="761" spans="2:18">
      <c r="B761" s="129"/>
      <c r="C761" s="129"/>
      <c r="D761" s="129"/>
      <c r="E761" s="129"/>
      <c r="F761" s="130"/>
      <c r="G761" s="130"/>
      <c r="H761" s="130"/>
      <c r="I761" s="130"/>
      <c r="J761" s="130"/>
      <c r="K761" s="130"/>
      <c r="L761" s="130"/>
      <c r="M761" s="130"/>
      <c r="N761" s="130"/>
      <c r="O761" s="130"/>
      <c r="P761" s="130"/>
      <c r="Q761" s="130"/>
      <c r="R761" s="130"/>
    </row>
    <row r="762" spans="2:18">
      <c r="B762" s="129"/>
      <c r="C762" s="129"/>
      <c r="D762" s="129"/>
      <c r="E762" s="129"/>
      <c r="F762" s="130"/>
      <c r="G762" s="130"/>
      <c r="H762" s="130"/>
      <c r="I762" s="130"/>
      <c r="J762" s="130"/>
      <c r="K762" s="130"/>
      <c r="L762" s="130"/>
      <c r="M762" s="130"/>
      <c r="N762" s="130"/>
      <c r="O762" s="130"/>
      <c r="P762" s="130"/>
      <c r="Q762" s="130"/>
      <c r="R762" s="130"/>
    </row>
    <row r="763" spans="2:18">
      <c r="B763" s="129"/>
      <c r="C763" s="129"/>
      <c r="D763" s="129"/>
      <c r="E763" s="129"/>
      <c r="F763" s="130"/>
      <c r="G763" s="130"/>
      <c r="H763" s="130"/>
      <c r="I763" s="130"/>
      <c r="J763" s="130"/>
      <c r="K763" s="130"/>
      <c r="L763" s="130"/>
      <c r="M763" s="130"/>
      <c r="N763" s="130"/>
      <c r="O763" s="130"/>
      <c r="P763" s="130"/>
      <c r="Q763" s="130"/>
      <c r="R763" s="130"/>
    </row>
    <row r="764" spans="2:18">
      <c r="B764" s="129"/>
      <c r="C764" s="129"/>
      <c r="D764" s="129"/>
      <c r="E764" s="129"/>
      <c r="F764" s="130"/>
      <c r="G764" s="130"/>
      <c r="H764" s="130"/>
      <c r="I764" s="130"/>
      <c r="J764" s="130"/>
      <c r="K764" s="130"/>
      <c r="L764" s="130"/>
      <c r="M764" s="130"/>
      <c r="N764" s="130"/>
      <c r="O764" s="130"/>
      <c r="P764" s="130"/>
      <c r="Q764" s="130"/>
      <c r="R764" s="130"/>
    </row>
    <row r="765" spans="2:18">
      <c r="B765" s="129"/>
      <c r="C765" s="129"/>
      <c r="D765" s="129"/>
      <c r="E765" s="129"/>
      <c r="F765" s="130"/>
      <c r="G765" s="130"/>
      <c r="H765" s="130"/>
      <c r="I765" s="130"/>
      <c r="J765" s="130"/>
      <c r="K765" s="130"/>
      <c r="L765" s="130"/>
      <c r="M765" s="130"/>
      <c r="N765" s="130"/>
      <c r="O765" s="130"/>
      <c r="P765" s="130"/>
      <c r="Q765" s="130"/>
      <c r="R765" s="130"/>
    </row>
    <row r="766" spans="2:18">
      <c r="B766" s="129"/>
      <c r="C766" s="129"/>
      <c r="D766" s="129"/>
      <c r="E766" s="129"/>
      <c r="F766" s="130"/>
      <c r="G766" s="130"/>
      <c r="H766" s="130"/>
      <c r="I766" s="130"/>
      <c r="J766" s="130"/>
      <c r="K766" s="130"/>
      <c r="L766" s="130"/>
      <c r="M766" s="130"/>
      <c r="N766" s="130"/>
      <c r="O766" s="130"/>
      <c r="P766" s="130"/>
      <c r="Q766" s="130"/>
      <c r="R766" s="130"/>
    </row>
    <row r="767" spans="2:18">
      <c r="B767" s="129"/>
      <c r="C767" s="129"/>
      <c r="D767" s="129"/>
      <c r="E767" s="129"/>
      <c r="F767" s="130"/>
      <c r="G767" s="130"/>
      <c r="H767" s="130"/>
      <c r="I767" s="130"/>
      <c r="J767" s="130"/>
      <c r="K767" s="130"/>
      <c r="L767" s="130"/>
      <c r="M767" s="130"/>
      <c r="N767" s="130"/>
      <c r="O767" s="130"/>
      <c r="P767" s="130"/>
      <c r="Q767" s="130"/>
      <c r="R767" s="130"/>
    </row>
    <row r="768" spans="2:18">
      <c r="B768" s="129"/>
      <c r="C768" s="129"/>
      <c r="D768" s="129"/>
      <c r="E768" s="129"/>
      <c r="F768" s="130"/>
      <c r="G768" s="130"/>
      <c r="H768" s="130"/>
      <c r="I768" s="130"/>
      <c r="J768" s="130"/>
      <c r="K768" s="130"/>
      <c r="L768" s="130"/>
      <c r="M768" s="130"/>
      <c r="N768" s="130"/>
      <c r="O768" s="130"/>
      <c r="P768" s="130"/>
      <c r="Q768" s="130"/>
      <c r="R768" s="130"/>
    </row>
    <row r="769" spans="2:18">
      <c r="B769" s="129"/>
      <c r="C769" s="129"/>
      <c r="D769" s="129"/>
      <c r="E769" s="129"/>
      <c r="F769" s="130"/>
      <c r="G769" s="130"/>
      <c r="H769" s="130"/>
      <c r="I769" s="130"/>
      <c r="J769" s="130"/>
      <c r="K769" s="130"/>
      <c r="L769" s="130"/>
      <c r="M769" s="130"/>
      <c r="N769" s="130"/>
      <c r="O769" s="130"/>
      <c r="P769" s="130"/>
      <c r="Q769" s="130"/>
      <c r="R769" s="130"/>
    </row>
    <row r="770" spans="2:18">
      <c r="B770" s="129"/>
      <c r="C770" s="129"/>
      <c r="D770" s="129"/>
      <c r="E770" s="129"/>
      <c r="F770" s="130"/>
      <c r="G770" s="130"/>
      <c r="H770" s="130"/>
      <c r="I770" s="130"/>
      <c r="J770" s="130"/>
      <c r="K770" s="130"/>
      <c r="L770" s="130"/>
      <c r="M770" s="130"/>
      <c r="N770" s="130"/>
      <c r="O770" s="130"/>
      <c r="P770" s="130"/>
      <c r="Q770" s="130"/>
      <c r="R770" s="130"/>
    </row>
    <row r="771" spans="2:18">
      <c r="B771" s="129"/>
      <c r="C771" s="129"/>
      <c r="D771" s="129"/>
      <c r="E771" s="129"/>
      <c r="F771" s="130"/>
      <c r="G771" s="130"/>
      <c r="H771" s="130"/>
      <c r="I771" s="130"/>
      <c r="J771" s="130"/>
      <c r="K771" s="130"/>
      <c r="L771" s="130"/>
      <c r="M771" s="130"/>
      <c r="N771" s="130"/>
      <c r="O771" s="130"/>
      <c r="P771" s="130"/>
      <c r="Q771" s="130"/>
      <c r="R771" s="130"/>
    </row>
    <row r="772" spans="2:18">
      <c r="B772" s="129"/>
      <c r="C772" s="129"/>
      <c r="D772" s="129"/>
      <c r="E772" s="129"/>
      <c r="F772" s="130"/>
      <c r="G772" s="130"/>
      <c r="H772" s="130"/>
      <c r="I772" s="130"/>
      <c r="J772" s="130"/>
      <c r="K772" s="130"/>
      <c r="L772" s="130"/>
      <c r="M772" s="130"/>
      <c r="N772" s="130"/>
      <c r="O772" s="130"/>
      <c r="P772" s="130"/>
      <c r="Q772" s="130"/>
      <c r="R772" s="130"/>
    </row>
    <row r="773" spans="2:18">
      <c r="B773" s="129"/>
      <c r="C773" s="129"/>
      <c r="D773" s="129"/>
      <c r="E773" s="129"/>
      <c r="F773" s="130"/>
      <c r="G773" s="130"/>
      <c r="H773" s="130"/>
      <c r="I773" s="130"/>
      <c r="J773" s="130"/>
      <c r="K773" s="130"/>
      <c r="L773" s="130"/>
      <c r="M773" s="130"/>
      <c r="N773" s="130"/>
      <c r="O773" s="130"/>
      <c r="P773" s="130"/>
      <c r="Q773" s="130"/>
      <c r="R773" s="130"/>
    </row>
    <row r="774" spans="2:18">
      <c r="B774" s="129"/>
      <c r="C774" s="129"/>
      <c r="D774" s="129"/>
      <c r="E774" s="129"/>
      <c r="F774" s="130"/>
      <c r="G774" s="130"/>
      <c r="H774" s="130"/>
      <c r="I774" s="130"/>
      <c r="J774" s="130"/>
      <c r="K774" s="130"/>
      <c r="L774" s="130"/>
      <c r="M774" s="130"/>
      <c r="N774" s="130"/>
      <c r="O774" s="130"/>
      <c r="P774" s="130"/>
      <c r="Q774" s="130"/>
      <c r="R774" s="130"/>
    </row>
    <row r="775" spans="2:18">
      <c r="B775" s="129"/>
      <c r="C775" s="129"/>
      <c r="D775" s="129"/>
      <c r="E775" s="129"/>
      <c r="F775" s="130"/>
      <c r="G775" s="130"/>
      <c r="H775" s="130"/>
      <c r="I775" s="130"/>
      <c r="J775" s="130"/>
      <c r="K775" s="130"/>
      <c r="L775" s="130"/>
      <c r="M775" s="130"/>
      <c r="N775" s="130"/>
      <c r="O775" s="130"/>
      <c r="P775" s="130"/>
      <c r="Q775" s="130"/>
      <c r="R775" s="130"/>
    </row>
    <row r="776" spans="2:18">
      <c r="B776" s="129"/>
      <c r="C776" s="129"/>
      <c r="D776" s="129"/>
      <c r="E776" s="129"/>
      <c r="F776" s="130"/>
      <c r="G776" s="130"/>
      <c r="H776" s="130"/>
      <c r="I776" s="130"/>
      <c r="J776" s="130"/>
      <c r="K776" s="130"/>
      <c r="L776" s="130"/>
      <c r="M776" s="130"/>
      <c r="N776" s="130"/>
      <c r="O776" s="130"/>
      <c r="P776" s="130"/>
      <c r="Q776" s="130"/>
      <c r="R776" s="130"/>
    </row>
    <row r="777" spans="2:18">
      <c r="B777" s="129"/>
      <c r="C777" s="129"/>
      <c r="D777" s="129"/>
      <c r="E777" s="129"/>
      <c r="F777" s="130"/>
      <c r="G777" s="130"/>
      <c r="H777" s="130"/>
      <c r="I777" s="130"/>
      <c r="J777" s="130"/>
      <c r="K777" s="130"/>
      <c r="L777" s="130"/>
      <c r="M777" s="130"/>
      <c r="N777" s="130"/>
      <c r="O777" s="130"/>
      <c r="P777" s="130"/>
      <c r="Q777" s="130"/>
      <c r="R777" s="130"/>
    </row>
    <row r="778" spans="2:18">
      <c r="B778" s="129"/>
      <c r="C778" s="129"/>
      <c r="D778" s="129"/>
      <c r="E778" s="129"/>
      <c r="F778" s="130"/>
      <c r="G778" s="130"/>
      <c r="H778" s="130"/>
      <c r="I778" s="130"/>
      <c r="J778" s="130"/>
      <c r="K778" s="130"/>
      <c r="L778" s="130"/>
      <c r="M778" s="130"/>
      <c r="N778" s="130"/>
      <c r="O778" s="130"/>
      <c r="P778" s="130"/>
      <c r="Q778" s="130"/>
      <c r="R778" s="130"/>
    </row>
    <row r="779" spans="2:18">
      <c r="B779" s="129"/>
      <c r="C779" s="129"/>
      <c r="D779" s="129"/>
      <c r="E779" s="129"/>
      <c r="F779" s="130"/>
      <c r="G779" s="130"/>
      <c r="H779" s="130"/>
      <c r="I779" s="130"/>
      <c r="J779" s="130"/>
      <c r="K779" s="130"/>
      <c r="L779" s="130"/>
      <c r="M779" s="130"/>
      <c r="N779" s="130"/>
      <c r="O779" s="130"/>
      <c r="P779" s="130"/>
      <c r="Q779" s="130"/>
      <c r="R779" s="130"/>
    </row>
    <row r="780" spans="2:18">
      <c r="B780" s="129"/>
      <c r="C780" s="129"/>
      <c r="D780" s="129"/>
      <c r="E780" s="129"/>
      <c r="F780" s="130"/>
      <c r="G780" s="130"/>
      <c r="H780" s="130"/>
      <c r="I780" s="130"/>
      <c r="J780" s="130"/>
      <c r="K780" s="130"/>
      <c r="L780" s="130"/>
      <c r="M780" s="130"/>
      <c r="N780" s="130"/>
      <c r="O780" s="130"/>
      <c r="P780" s="130"/>
      <c r="Q780" s="130"/>
      <c r="R780" s="130"/>
    </row>
    <row r="781" spans="2:18">
      <c r="B781" s="129"/>
      <c r="C781" s="129"/>
      <c r="D781" s="129"/>
      <c r="E781" s="129"/>
      <c r="F781" s="130"/>
      <c r="G781" s="130"/>
      <c r="H781" s="130"/>
      <c r="I781" s="130"/>
      <c r="J781" s="130"/>
      <c r="K781" s="130"/>
      <c r="L781" s="130"/>
      <c r="M781" s="130"/>
      <c r="N781" s="130"/>
      <c r="O781" s="130"/>
      <c r="P781" s="130"/>
      <c r="Q781" s="130"/>
      <c r="R781" s="130"/>
    </row>
    <row r="782" spans="2:18">
      <c r="B782" s="129"/>
      <c r="C782" s="129"/>
      <c r="D782" s="129"/>
      <c r="E782" s="129"/>
      <c r="F782" s="130"/>
      <c r="G782" s="130"/>
      <c r="H782" s="130"/>
      <c r="I782" s="130"/>
      <c r="J782" s="130"/>
      <c r="K782" s="130"/>
      <c r="L782" s="130"/>
      <c r="M782" s="130"/>
      <c r="N782" s="130"/>
      <c r="O782" s="130"/>
      <c r="P782" s="130"/>
      <c r="Q782" s="130"/>
      <c r="R782" s="130"/>
    </row>
    <row r="783" spans="2:18">
      <c r="B783" s="129"/>
      <c r="C783" s="129"/>
      <c r="D783" s="129"/>
      <c r="E783" s="129"/>
      <c r="F783" s="130"/>
      <c r="G783" s="130"/>
      <c r="H783" s="130"/>
      <c r="I783" s="130"/>
      <c r="J783" s="130"/>
      <c r="K783" s="130"/>
      <c r="L783" s="130"/>
      <c r="M783" s="130"/>
      <c r="N783" s="130"/>
      <c r="O783" s="130"/>
      <c r="P783" s="130"/>
      <c r="Q783" s="130"/>
      <c r="R783" s="130"/>
    </row>
    <row r="784" spans="2:18">
      <c r="B784" s="129"/>
      <c r="C784" s="129"/>
      <c r="D784" s="129"/>
      <c r="E784" s="129"/>
      <c r="F784" s="130"/>
      <c r="G784" s="130"/>
      <c r="H784" s="130"/>
      <c r="I784" s="130"/>
      <c r="J784" s="130"/>
      <c r="K784" s="130"/>
      <c r="L784" s="130"/>
      <c r="M784" s="130"/>
      <c r="N784" s="130"/>
      <c r="O784" s="130"/>
      <c r="P784" s="130"/>
      <c r="Q784" s="130"/>
      <c r="R784" s="130"/>
    </row>
    <row r="785" spans="2:18">
      <c r="B785" s="129"/>
      <c r="C785" s="129"/>
      <c r="D785" s="129"/>
      <c r="E785" s="129"/>
      <c r="F785" s="130"/>
      <c r="G785" s="130"/>
      <c r="H785" s="130"/>
      <c r="I785" s="130"/>
      <c r="J785" s="130"/>
      <c r="K785" s="130"/>
      <c r="L785" s="130"/>
      <c r="M785" s="130"/>
      <c r="N785" s="130"/>
      <c r="O785" s="130"/>
      <c r="P785" s="130"/>
      <c r="Q785" s="130"/>
      <c r="R785" s="130"/>
    </row>
    <row r="786" spans="2:18">
      <c r="B786" s="129"/>
      <c r="C786" s="129"/>
      <c r="D786" s="129"/>
      <c r="E786" s="129"/>
      <c r="F786" s="130"/>
      <c r="G786" s="130"/>
      <c r="H786" s="130"/>
      <c r="I786" s="130"/>
      <c r="J786" s="130"/>
      <c r="K786" s="130"/>
      <c r="L786" s="130"/>
      <c r="M786" s="130"/>
      <c r="N786" s="130"/>
      <c r="O786" s="130"/>
      <c r="P786" s="130"/>
      <c r="Q786" s="130"/>
      <c r="R786" s="130"/>
    </row>
    <row r="787" spans="2:18">
      <c r="B787" s="129"/>
      <c r="C787" s="129"/>
      <c r="D787" s="129"/>
      <c r="E787" s="129"/>
      <c r="F787" s="130"/>
      <c r="G787" s="130"/>
      <c r="H787" s="130"/>
      <c r="I787" s="130"/>
      <c r="J787" s="130"/>
      <c r="K787" s="130"/>
      <c r="L787" s="130"/>
      <c r="M787" s="130"/>
      <c r="N787" s="130"/>
      <c r="O787" s="130"/>
      <c r="P787" s="130"/>
      <c r="Q787" s="130"/>
      <c r="R787" s="130"/>
    </row>
    <row r="788" spans="2:18">
      <c r="B788" s="129"/>
      <c r="C788" s="129"/>
      <c r="D788" s="129"/>
      <c r="E788" s="129"/>
      <c r="F788" s="130"/>
      <c r="G788" s="130"/>
      <c r="H788" s="130"/>
      <c r="I788" s="130"/>
      <c r="J788" s="130"/>
      <c r="K788" s="130"/>
      <c r="L788" s="130"/>
      <c r="M788" s="130"/>
      <c r="N788" s="130"/>
      <c r="O788" s="130"/>
      <c r="P788" s="130"/>
      <c r="Q788" s="130"/>
      <c r="R788" s="130"/>
    </row>
    <row r="789" spans="2:18">
      <c r="B789" s="129"/>
      <c r="C789" s="129"/>
      <c r="D789" s="129"/>
      <c r="E789" s="129"/>
      <c r="F789" s="130"/>
      <c r="G789" s="130"/>
      <c r="H789" s="130"/>
      <c r="I789" s="130"/>
      <c r="J789" s="130"/>
      <c r="K789" s="130"/>
      <c r="L789" s="130"/>
      <c r="M789" s="130"/>
      <c r="N789" s="130"/>
      <c r="O789" s="130"/>
      <c r="P789" s="130"/>
      <c r="Q789" s="130"/>
      <c r="R789" s="130"/>
    </row>
    <row r="790" spans="2:18">
      <c r="B790" s="129"/>
      <c r="C790" s="129"/>
      <c r="D790" s="129"/>
      <c r="E790" s="129"/>
      <c r="F790" s="130"/>
      <c r="G790" s="130"/>
      <c r="H790" s="130"/>
      <c r="I790" s="130"/>
      <c r="J790" s="130"/>
      <c r="K790" s="130"/>
      <c r="L790" s="130"/>
      <c r="M790" s="130"/>
      <c r="N790" s="130"/>
      <c r="O790" s="130"/>
      <c r="P790" s="130"/>
      <c r="Q790" s="130"/>
      <c r="R790" s="130"/>
    </row>
    <row r="791" spans="2:18">
      <c r="B791" s="129"/>
      <c r="C791" s="129"/>
      <c r="D791" s="129"/>
      <c r="E791" s="129"/>
      <c r="F791" s="130"/>
      <c r="G791" s="130"/>
      <c r="H791" s="130"/>
      <c r="I791" s="130"/>
      <c r="J791" s="130"/>
      <c r="K791" s="130"/>
      <c r="L791" s="130"/>
      <c r="M791" s="130"/>
      <c r="N791" s="130"/>
      <c r="O791" s="130"/>
      <c r="P791" s="130"/>
      <c r="Q791" s="130"/>
      <c r="R791" s="130"/>
    </row>
    <row r="792" spans="2:18">
      <c r="B792" s="129"/>
      <c r="C792" s="129"/>
      <c r="D792" s="129"/>
      <c r="E792" s="129"/>
      <c r="F792" s="130"/>
      <c r="G792" s="130"/>
      <c r="H792" s="130"/>
      <c r="I792" s="130"/>
      <c r="J792" s="130"/>
      <c r="K792" s="130"/>
      <c r="L792" s="130"/>
      <c r="M792" s="130"/>
      <c r="N792" s="130"/>
      <c r="O792" s="130"/>
      <c r="P792" s="130"/>
      <c r="Q792" s="130"/>
      <c r="R792" s="130"/>
    </row>
    <row r="793" spans="2:18">
      <c r="B793" s="129"/>
      <c r="C793" s="129"/>
      <c r="D793" s="129"/>
      <c r="E793" s="129"/>
      <c r="F793" s="130"/>
      <c r="G793" s="130"/>
      <c r="H793" s="130"/>
      <c r="I793" s="130"/>
      <c r="J793" s="130"/>
      <c r="K793" s="130"/>
      <c r="L793" s="130"/>
      <c r="M793" s="130"/>
      <c r="N793" s="130"/>
      <c r="O793" s="130"/>
      <c r="P793" s="130"/>
      <c r="Q793" s="130"/>
      <c r="R793" s="130"/>
    </row>
    <row r="794" spans="2:18">
      <c r="B794" s="129"/>
      <c r="C794" s="129"/>
      <c r="D794" s="129"/>
      <c r="E794" s="129"/>
      <c r="F794" s="130"/>
      <c r="G794" s="130"/>
      <c r="H794" s="130"/>
      <c r="I794" s="130"/>
      <c r="J794" s="130"/>
      <c r="K794" s="130"/>
      <c r="L794" s="130"/>
      <c r="M794" s="130"/>
      <c r="N794" s="130"/>
      <c r="O794" s="130"/>
      <c r="P794" s="130"/>
      <c r="Q794" s="130"/>
      <c r="R794" s="130"/>
    </row>
    <row r="795" spans="2:18">
      <c r="B795" s="129"/>
      <c r="C795" s="129"/>
      <c r="D795" s="129"/>
      <c r="E795" s="129"/>
      <c r="F795" s="130"/>
      <c r="G795" s="130"/>
      <c r="H795" s="130"/>
      <c r="I795" s="130"/>
      <c r="J795" s="130"/>
      <c r="K795" s="130"/>
      <c r="L795" s="130"/>
      <c r="M795" s="130"/>
      <c r="N795" s="130"/>
      <c r="O795" s="130"/>
      <c r="P795" s="130"/>
      <c r="Q795" s="130"/>
      <c r="R795" s="130"/>
    </row>
    <row r="796" spans="2:18">
      <c r="B796" s="129"/>
      <c r="C796" s="129"/>
      <c r="D796" s="129"/>
      <c r="E796" s="129"/>
      <c r="F796" s="130"/>
      <c r="G796" s="130"/>
      <c r="H796" s="130"/>
      <c r="I796" s="130"/>
      <c r="J796" s="130"/>
      <c r="K796" s="130"/>
      <c r="L796" s="130"/>
      <c r="M796" s="130"/>
      <c r="N796" s="130"/>
      <c r="O796" s="130"/>
      <c r="P796" s="130"/>
      <c r="Q796" s="130"/>
      <c r="R796" s="130"/>
    </row>
    <row r="797" spans="2:18">
      <c r="B797" s="129"/>
      <c r="C797" s="129"/>
      <c r="D797" s="129"/>
      <c r="E797" s="129"/>
      <c r="F797" s="130"/>
      <c r="G797" s="130"/>
      <c r="H797" s="130"/>
      <c r="I797" s="130"/>
      <c r="J797" s="130"/>
      <c r="K797" s="130"/>
      <c r="L797" s="130"/>
      <c r="M797" s="130"/>
      <c r="N797" s="130"/>
      <c r="O797" s="130"/>
      <c r="P797" s="130"/>
      <c r="Q797" s="130"/>
      <c r="R797" s="130"/>
    </row>
    <row r="798" spans="2:18">
      <c r="B798" s="129"/>
      <c r="C798" s="129"/>
      <c r="D798" s="129"/>
      <c r="E798" s="129"/>
      <c r="F798" s="130"/>
      <c r="G798" s="130"/>
      <c r="H798" s="130"/>
      <c r="I798" s="130"/>
      <c r="J798" s="130"/>
      <c r="K798" s="130"/>
      <c r="L798" s="130"/>
      <c r="M798" s="130"/>
      <c r="N798" s="130"/>
      <c r="O798" s="130"/>
      <c r="P798" s="130"/>
      <c r="Q798" s="130"/>
      <c r="R798" s="130"/>
    </row>
    <row r="799" spans="2:18">
      <c r="B799" s="129"/>
      <c r="C799" s="129"/>
      <c r="D799" s="129"/>
      <c r="E799" s="129"/>
      <c r="F799" s="130"/>
      <c r="G799" s="130"/>
      <c r="H799" s="130"/>
      <c r="I799" s="130"/>
      <c r="J799" s="130"/>
      <c r="K799" s="130"/>
      <c r="L799" s="130"/>
      <c r="M799" s="130"/>
      <c r="N799" s="130"/>
      <c r="O799" s="130"/>
      <c r="P799" s="130"/>
      <c r="Q799" s="130"/>
      <c r="R799" s="130"/>
    </row>
    <row r="800" spans="2:18">
      <c r="B800" s="129"/>
      <c r="C800" s="129"/>
      <c r="D800" s="129"/>
      <c r="E800" s="129"/>
      <c r="F800" s="130"/>
      <c r="G800" s="130"/>
      <c r="H800" s="130"/>
      <c r="I800" s="130"/>
      <c r="J800" s="130"/>
      <c r="K800" s="130"/>
      <c r="L800" s="130"/>
      <c r="M800" s="130"/>
      <c r="N800" s="130"/>
      <c r="O800" s="130"/>
      <c r="P800" s="130"/>
      <c r="Q800" s="130"/>
      <c r="R800" s="130"/>
    </row>
    <row r="801" spans="2:18">
      <c r="B801" s="129"/>
      <c r="C801" s="129"/>
      <c r="D801" s="129"/>
      <c r="E801" s="129"/>
      <c r="F801" s="130"/>
      <c r="G801" s="130"/>
      <c r="H801" s="130"/>
      <c r="I801" s="130"/>
      <c r="J801" s="130"/>
      <c r="K801" s="130"/>
      <c r="L801" s="130"/>
      <c r="M801" s="130"/>
      <c r="N801" s="130"/>
      <c r="O801" s="130"/>
      <c r="P801" s="130"/>
      <c r="Q801" s="130"/>
      <c r="R801" s="130"/>
    </row>
    <row r="802" spans="2:18">
      <c r="B802" s="129"/>
      <c r="C802" s="129"/>
      <c r="D802" s="129"/>
      <c r="E802" s="129"/>
      <c r="F802" s="130"/>
      <c r="G802" s="130"/>
      <c r="H802" s="130"/>
      <c r="I802" s="130"/>
      <c r="J802" s="130"/>
      <c r="K802" s="130"/>
      <c r="L802" s="130"/>
      <c r="M802" s="130"/>
      <c r="N802" s="130"/>
      <c r="O802" s="130"/>
      <c r="P802" s="130"/>
      <c r="Q802" s="130"/>
      <c r="R802" s="130"/>
    </row>
    <row r="803" spans="2:18">
      <c r="B803" s="129"/>
      <c r="C803" s="129"/>
      <c r="D803" s="129"/>
      <c r="E803" s="129"/>
      <c r="F803" s="130"/>
      <c r="G803" s="130"/>
      <c r="H803" s="130"/>
      <c r="I803" s="130"/>
      <c r="J803" s="130"/>
      <c r="K803" s="130"/>
      <c r="L803" s="130"/>
      <c r="M803" s="130"/>
      <c r="N803" s="130"/>
      <c r="O803" s="130"/>
      <c r="P803" s="130"/>
      <c r="Q803" s="130"/>
      <c r="R803" s="130"/>
    </row>
    <row r="804" spans="2:18">
      <c r="B804" s="129"/>
      <c r="C804" s="129"/>
      <c r="D804" s="129"/>
      <c r="E804" s="129"/>
      <c r="F804" s="130"/>
      <c r="G804" s="130"/>
      <c r="H804" s="130"/>
      <c r="I804" s="130"/>
      <c r="J804" s="130"/>
      <c r="K804" s="130"/>
      <c r="L804" s="130"/>
      <c r="M804" s="130"/>
      <c r="N804" s="130"/>
      <c r="O804" s="130"/>
      <c r="P804" s="130"/>
      <c r="Q804" s="130"/>
      <c r="R804" s="130"/>
    </row>
    <row r="805" spans="2:18">
      <c r="B805" s="129"/>
      <c r="C805" s="129"/>
      <c r="D805" s="129"/>
      <c r="E805" s="129"/>
      <c r="F805" s="130"/>
      <c r="G805" s="130"/>
      <c r="H805" s="130"/>
      <c r="I805" s="130"/>
      <c r="J805" s="130"/>
      <c r="K805" s="130"/>
      <c r="L805" s="130"/>
      <c r="M805" s="130"/>
      <c r="N805" s="130"/>
      <c r="O805" s="130"/>
      <c r="P805" s="130"/>
      <c r="Q805" s="130"/>
      <c r="R805" s="130"/>
    </row>
    <row r="806" spans="2:18">
      <c r="B806" s="129"/>
      <c r="C806" s="129"/>
      <c r="D806" s="129"/>
      <c r="E806" s="129"/>
      <c r="F806" s="130"/>
      <c r="G806" s="130"/>
      <c r="H806" s="130"/>
      <c r="I806" s="130"/>
      <c r="J806" s="130"/>
      <c r="K806" s="130"/>
      <c r="L806" s="130"/>
      <c r="M806" s="130"/>
      <c r="N806" s="130"/>
      <c r="O806" s="130"/>
      <c r="P806" s="130"/>
      <c r="Q806" s="130"/>
      <c r="R806" s="130"/>
    </row>
    <row r="807" spans="2:18">
      <c r="B807" s="129"/>
      <c r="C807" s="129"/>
      <c r="D807" s="129"/>
      <c r="E807" s="129"/>
      <c r="F807" s="130"/>
      <c r="G807" s="130"/>
      <c r="H807" s="130"/>
      <c r="I807" s="130"/>
      <c r="J807" s="130"/>
      <c r="K807" s="130"/>
      <c r="L807" s="130"/>
      <c r="M807" s="130"/>
      <c r="N807" s="130"/>
      <c r="O807" s="130"/>
      <c r="P807" s="130"/>
      <c r="Q807" s="130"/>
      <c r="R807" s="130"/>
    </row>
    <row r="808" spans="2:18">
      <c r="B808" s="129"/>
      <c r="C808" s="129"/>
      <c r="D808" s="129"/>
      <c r="E808" s="129"/>
      <c r="F808" s="130"/>
      <c r="G808" s="130"/>
      <c r="H808" s="130"/>
      <c r="I808" s="130"/>
      <c r="J808" s="130"/>
      <c r="K808" s="130"/>
      <c r="L808" s="130"/>
      <c r="M808" s="130"/>
      <c r="N808" s="130"/>
      <c r="O808" s="130"/>
      <c r="P808" s="130"/>
      <c r="Q808" s="130"/>
      <c r="R808" s="130"/>
    </row>
    <row r="809" spans="2:18">
      <c r="B809" s="129"/>
      <c r="C809" s="129"/>
      <c r="D809" s="129"/>
      <c r="E809" s="129"/>
      <c r="F809" s="130"/>
      <c r="G809" s="130"/>
      <c r="H809" s="130"/>
      <c r="I809" s="130"/>
      <c r="J809" s="130"/>
      <c r="K809" s="130"/>
      <c r="L809" s="130"/>
      <c r="M809" s="130"/>
      <c r="N809" s="130"/>
      <c r="O809" s="130"/>
      <c r="P809" s="130"/>
      <c r="Q809" s="130"/>
      <c r="R809" s="130"/>
    </row>
    <row r="810" spans="2:18">
      <c r="B810" s="129"/>
      <c r="C810" s="129"/>
      <c r="D810" s="129"/>
      <c r="E810" s="129"/>
      <c r="F810" s="130"/>
      <c r="G810" s="130"/>
      <c r="H810" s="130"/>
      <c r="I810" s="130"/>
      <c r="J810" s="130"/>
      <c r="K810" s="130"/>
      <c r="L810" s="130"/>
      <c r="M810" s="130"/>
      <c r="N810" s="130"/>
      <c r="O810" s="130"/>
      <c r="P810" s="130"/>
      <c r="Q810" s="130"/>
      <c r="R810" s="130"/>
    </row>
    <row r="811" spans="2:18">
      <c r="B811" s="129"/>
      <c r="C811" s="129"/>
      <c r="D811" s="129"/>
      <c r="E811" s="129"/>
      <c r="F811" s="130"/>
      <c r="G811" s="130"/>
      <c r="H811" s="130"/>
      <c r="I811" s="130"/>
      <c r="J811" s="130"/>
      <c r="K811" s="130"/>
      <c r="L811" s="130"/>
      <c r="M811" s="130"/>
      <c r="N811" s="130"/>
      <c r="O811" s="130"/>
      <c r="P811" s="130"/>
      <c r="Q811" s="130"/>
      <c r="R811" s="130"/>
    </row>
    <row r="812" spans="2:18">
      <c r="B812" s="129"/>
      <c r="C812" s="129"/>
      <c r="D812" s="129"/>
      <c r="E812" s="129"/>
      <c r="F812" s="130"/>
      <c r="G812" s="130"/>
      <c r="H812" s="130"/>
      <c r="I812" s="130"/>
      <c r="J812" s="130"/>
      <c r="K812" s="130"/>
      <c r="L812" s="130"/>
      <c r="M812" s="130"/>
      <c r="N812" s="130"/>
      <c r="O812" s="130"/>
      <c r="P812" s="130"/>
      <c r="Q812" s="130"/>
      <c r="R812" s="130"/>
    </row>
    <row r="813" spans="2:18">
      <c r="B813" s="129"/>
      <c r="C813" s="129"/>
      <c r="D813" s="129"/>
      <c r="E813" s="129"/>
      <c r="F813" s="130"/>
      <c r="G813" s="130"/>
      <c r="H813" s="130"/>
      <c r="I813" s="130"/>
      <c r="J813" s="130"/>
      <c r="K813" s="130"/>
      <c r="L813" s="130"/>
      <c r="M813" s="130"/>
      <c r="N813" s="130"/>
      <c r="O813" s="130"/>
      <c r="P813" s="130"/>
      <c r="Q813" s="130"/>
      <c r="R813" s="130"/>
    </row>
    <row r="814" spans="2:18">
      <c r="B814" s="129"/>
      <c r="C814" s="129"/>
      <c r="D814" s="129"/>
      <c r="E814" s="129"/>
      <c r="F814" s="130"/>
      <c r="G814" s="130"/>
      <c r="H814" s="130"/>
      <c r="I814" s="130"/>
      <c r="J814" s="130"/>
      <c r="K814" s="130"/>
      <c r="L814" s="130"/>
      <c r="M814" s="130"/>
      <c r="N814" s="130"/>
      <c r="O814" s="130"/>
      <c r="P814" s="130"/>
      <c r="Q814" s="130"/>
      <c r="R814" s="130"/>
    </row>
    <row r="815" spans="2:18">
      <c r="B815" s="129"/>
      <c r="C815" s="129"/>
      <c r="D815" s="129"/>
      <c r="E815" s="129"/>
      <c r="F815" s="130"/>
      <c r="G815" s="130"/>
      <c r="H815" s="130"/>
      <c r="I815" s="130"/>
      <c r="J815" s="130"/>
      <c r="K815" s="130"/>
      <c r="L815" s="130"/>
      <c r="M815" s="130"/>
      <c r="N815" s="130"/>
      <c r="O815" s="130"/>
      <c r="P815" s="130"/>
      <c r="Q815" s="130"/>
      <c r="R815" s="130"/>
    </row>
    <row r="816" spans="2:18">
      <c r="B816" s="129"/>
      <c r="C816" s="129"/>
      <c r="D816" s="129"/>
      <c r="E816" s="129"/>
      <c r="F816" s="130"/>
      <c r="G816" s="130"/>
      <c r="H816" s="130"/>
      <c r="I816" s="130"/>
      <c r="J816" s="130"/>
      <c r="K816" s="130"/>
      <c r="L816" s="130"/>
      <c r="M816" s="130"/>
      <c r="N816" s="130"/>
      <c r="O816" s="130"/>
      <c r="P816" s="130"/>
      <c r="Q816" s="130"/>
      <c r="R816" s="130"/>
    </row>
    <row r="817" spans="2:18">
      <c r="B817" s="129"/>
      <c r="C817" s="129"/>
      <c r="D817" s="129"/>
      <c r="E817" s="129"/>
      <c r="F817" s="130"/>
      <c r="G817" s="130"/>
      <c r="H817" s="130"/>
      <c r="I817" s="130"/>
      <c r="J817" s="130"/>
      <c r="K817" s="130"/>
      <c r="L817" s="130"/>
      <c r="M817" s="130"/>
      <c r="N817" s="130"/>
      <c r="O817" s="130"/>
      <c r="P817" s="130"/>
      <c r="Q817" s="130"/>
      <c r="R817" s="130"/>
    </row>
    <row r="818" spans="2:18">
      <c r="B818" s="129"/>
      <c r="C818" s="129"/>
      <c r="D818" s="129"/>
      <c r="E818" s="129"/>
      <c r="F818" s="130"/>
      <c r="G818" s="130"/>
      <c r="H818" s="130"/>
      <c r="I818" s="130"/>
      <c r="J818" s="130"/>
      <c r="K818" s="130"/>
      <c r="L818" s="130"/>
      <c r="M818" s="130"/>
      <c r="N818" s="130"/>
      <c r="O818" s="130"/>
      <c r="P818" s="130"/>
      <c r="Q818" s="130"/>
      <c r="R818" s="130"/>
    </row>
    <row r="819" spans="2:18">
      <c r="B819" s="129"/>
      <c r="C819" s="129"/>
      <c r="D819" s="129"/>
      <c r="E819" s="129"/>
      <c r="F819" s="130"/>
      <c r="G819" s="130"/>
      <c r="H819" s="130"/>
      <c r="I819" s="130"/>
      <c r="J819" s="130"/>
      <c r="K819" s="130"/>
      <c r="L819" s="130"/>
      <c r="M819" s="130"/>
      <c r="N819" s="130"/>
      <c r="O819" s="130"/>
      <c r="P819" s="130"/>
      <c r="Q819" s="130"/>
      <c r="R819" s="130"/>
    </row>
    <row r="820" spans="2:18">
      <c r="B820" s="129"/>
      <c r="C820" s="129"/>
      <c r="D820" s="129"/>
      <c r="E820" s="129"/>
      <c r="F820" s="130"/>
      <c r="G820" s="130"/>
      <c r="H820" s="130"/>
      <c r="I820" s="130"/>
      <c r="J820" s="130"/>
      <c r="K820" s="130"/>
      <c r="L820" s="130"/>
      <c r="M820" s="130"/>
      <c r="N820" s="130"/>
      <c r="O820" s="130"/>
      <c r="P820" s="130"/>
      <c r="Q820" s="130"/>
      <c r="R820" s="130"/>
    </row>
    <row r="821" spans="2:18">
      <c r="B821" s="129"/>
      <c r="C821" s="129"/>
      <c r="D821" s="129"/>
      <c r="E821" s="129"/>
      <c r="F821" s="130"/>
      <c r="G821" s="130"/>
      <c r="H821" s="130"/>
      <c r="I821" s="130"/>
      <c r="J821" s="130"/>
      <c r="K821" s="130"/>
      <c r="L821" s="130"/>
      <c r="M821" s="130"/>
      <c r="N821" s="130"/>
      <c r="O821" s="130"/>
      <c r="P821" s="130"/>
      <c r="Q821" s="130"/>
      <c r="R821" s="130"/>
    </row>
    <row r="822" spans="2:18">
      <c r="B822" s="129"/>
      <c r="C822" s="129"/>
      <c r="D822" s="129"/>
      <c r="E822" s="129"/>
      <c r="F822" s="130"/>
      <c r="G822" s="130"/>
      <c r="H822" s="130"/>
      <c r="I822" s="130"/>
      <c r="J822" s="130"/>
      <c r="K822" s="130"/>
      <c r="L822" s="130"/>
      <c r="M822" s="130"/>
      <c r="N822" s="130"/>
      <c r="O822" s="130"/>
      <c r="P822" s="130"/>
      <c r="Q822" s="130"/>
      <c r="R822" s="130"/>
    </row>
    <row r="823" spans="2:18">
      <c r="B823" s="129"/>
      <c r="C823" s="129"/>
      <c r="D823" s="129"/>
      <c r="E823" s="129"/>
      <c r="F823" s="130"/>
      <c r="G823" s="130"/>
      <c r="H823" s="130"/>
      <c r="I823" s="130"/>
      <c r="J823" s="130"/>
      <c r="K823" s="130"/>
      <c r="L823" s="130"/>
      <c r="M823" s="130"/>
      <c r="N823" s="130"/>
      <c r="O823" s="130"/>
      <c r="P823" s="130"/>
      <c r="Q823" s="130"/>
      <c r="R823" s="130"/>
    </row>
    <row r="824" spans="2:18">
      <c r="B824" s="129"/>
      <c r="C824" s="129"/>
      <c r="D824" s="129"/>
      <c r="E824" s="129"/>
      <c r="F824" s="130"/>
      <c r="G824" s="130"/>
      <c r="H824" s="130"/>
      <c r="I824" s="130"/>
      <c r="J824" s="130"/>
      <c r="K824" s="130"/>
      <c r="L824" s="130"/>
      <c r="M824" s="130"/>
      <c r="N824" s="130"/>
      <c r="O824" s="130"/>
      <c r="P824" s="130"/>
      <c r="Q824" s="130"/>
      <c r="R824" s="130"/>
    </row>
    <row r="825" spans="2:18">
      <c r="B825" s="129"/>
      <c r="C825" s="129"/>
      <c r="D825" s="129"/>
      <c r="E825" s="129"/>
      <c r="F825" s="130"/>
      <c r="G825" s="130"/>
      <c r="H825" s="130"/>
      <c r="I825" s="130"/>
      <c r="J825" s="130"/>
      <c r="K825" s="130"/>
      <c r="L825" s="130"/>
      <c r="M825" s="130"/>
      <c r="N825" s="130"/>
      <c r="O825" s="130"/>
      <c r="P825" s="130"/>
      <c r="Q825" s="130"/>
      <c r="R825" s="130"/>
    </row>
    <row r="826" spans="2:18">
      <c r="B826" s="129"/>
      <c r="C826" s="129"/>
      <c r="D826" s="129"/>
      <c r="E826" s="129"/>
      <c r="F826" s="130"/>
      <c r="G826" s="130"/>
      <c r="H826" s="130"/>
      <c r="I826" s="130"/>
      <c r="J826" s="130"/>
      <c r="K826" s="130"/>
      <c r="L826" s="130"/>
      <c r="M826" s="130"/>
      <c r="N826" s="130"/>
      <c r="O826" s="130"/>
      <c r="P826" s="130"/>
      <c r="Q826" s="130"/>
      <c r="R826" s="130"/>
    </row>
    <row r="827" spans="2:18">
      <c r="B827" s="129"/>
      <c r="C827" s="129"/>
      <c r="D827" s="129"/>
      <c r="E827" s="129"/>
      <c r="F827" s="130"/>
      <c r="G827" s="130"/>
      <c r="H827" s="130"/>
      <c r="I827" s="130"/>
      <c r="J827" s="130"/>
      <c r="K827" s="130"/>
      <c r="L827" s="130"/>
      <c r="M827" s="130"/>
      <c r="N827" s="130"/>
      <c r="O827" s="130"/>
      <c r="P827" s="130"/>
      <c r="Q827" s="130"/>
      <c r="R827" s="130"/>
    </row>
    <row r="828" spans="2:18">
      <c r="B828" s="129"/>
      <c r="C828" s="129"/>
      <c r="D828" s="129"/>
      <c r="E828" s="129"/>
      <c r="F828" s="130"/>
      <c r="G828" s="130"/>
      <c r="H828" s="130"/>
      <c r="I828" s="130"/>
      <c r="J828" s="130"/>
      <c r="K828" s="130"/>
      <c r="L828" s="130"/>
      <c r="M828" s="130"/>
      <c r="N828" s="130"/>
      <c r="O828" s="130"/>
      <c r="P828" s="130"/>
      <c r="Q828" s="130"/>
      <c r="R828" s="130"/>
    </row>
    <row r="829" spans="2:18">
      <c r="B829" s="129"/>
      <c r="C829" s="129"/>
      <c r="D829" s="129"/>
      <c r="E829" s="129"/>
      <c r="F829" s="130"/>
      <c r="G829" s="130"/>
      <c r="H829" s="130"/>
      <c r="I829" s="130"/>
      <c r="J829" s="130"/>
      <c r="K829" s="130"/>
      <c r="L829" s="130"/>
      <c r="M829" s="130"/>
      <c r="N829" s="130"/>
      <c r="O829" s="130"/>
      <c r="P829" s="130"/>
      <c r="Q829" s="130"/>
      <c r="R829" s="130"/>
    </row>
    <row r="830" spans="2:18">
      <c r="B830" s="129"/>
      <c r="C830" s="129"/>
      <c r="D830" s="129"/>
      <c r="E830" s="129"/>
      <c r="F830" s="130"/>
      <c r="G830" s="130"/>
      <c r="H830" s="130"/>
      <c r="I830" s="130"/>
      <c r="J830" s="130"/>
      <c r="K830" s="130"/>
      <c r="L830" s="130"/>
      <c r="M830" s="130"/>
      <c r="N830" s="130"/>
      <c r="O830" s="130"/>
      <c r="P830" s="130"/>
      <c r="Q830" s="130"/>
      <c r="R830" s="130"/>
    </row>
    <row r="831" spans="2:18">
      <c r="B831" s="129"/>
      <c r="C831" s="129"/>
      <c r="D831" s="129"/>
      <c r="E831" s="129"/>
      <c r="F831" s="130"/>
      <c r="G831" s="130"/>
      <c r="H831" s="130"/>
      <c r="I831" s="130"/>
      <c r="J831" s="130"/>
      <c r="K831" s="130"/>
      <c r="L831" s="130"/>
      <c r="M831" s="130"/>
      <c r="N831" s="130"/>
      <c r="O831" s="130"/>
      <c r="P831" s="130"/>
      <c r="Q831" s="130"/>
      <c r="R831" s="130"/>
    </row>
    <row r="832" spans="2:18">
      <c r="B832" s="129"/>
      <c r="C832" s="129"/>
      <c r="D832" s="129"/>
      <c r="E832" s="129"/>
      <c r="F832" s="130"/>
      <c r="G832" s="130"/>
      <c r="H832" s="130"/>
      <c r="I832" s="130"/>
      <c r="J832" s="130"/>
      <c r="K832" s="130"/>
      <c r="L832" s="130"/>
      <c r="M832" s="130"/>
      <c r="N832" s="130"/>
      <c r="O832" s="130"/>
      <c r="P832" s="130"/>
      <c r="Q832" s="130"/>
      <c r="R832" s="130"/>
    </row>
    <row r="833" spans="2:18">
      <c r="B833" s="129"/>
      <c r="C833" s="129"/>
      <c r="D833" s="129"/>
      <c r="E833" s="129"/>
      <c r="F833" s="130"/>
      <c r="G833" s="130"/>
      <c r="H833" s="130"/>
      <c r="I833" s="130"/>
      <c r="J833" s="130"/>
      <c r="K833" s="130"/>
      <c r="L833" s="130"/>
      <c r="M833" s="130"/>
      <c r="N833" s="130"/>
      <c r="O833" s="130"/>
      <c r="P833" s="130"/>
      <c r="Q833" s="130"/>
      <c r="R833" s="130"/>
    </row>
    <row r="834" spans="2:18">
      <c r="B834" s="129"/>
      <c r="C834" s="129"/>
      <c r="D834" s="129"/>
      <c r="E834" s="129"/>
      <c r="F834" s="130"/>
      <c r="G834" s="130"/>
      <c r="H834" s="130"/>
      <c r="I834" s="130"/>
      <c r="J834" s="130"/>
      <c r="K834" s="130"/>
      <c r="L834" s="130"/>
      <c r="M834" s="130"/>
      <c r="N834" s="130"/>
      <c r="O834" s="130"/>
      <c r="P834" s="130"/>
      <c r="Q834" s="130"/>
      <c r="R834" s="130"/>
    </row>
    <row r="835" spans="2:18">
      <c r="B835" s="129"/>
      <c r="C835" s="129"/>
      <c r="D835" s="129"/>
      <c r="E835" s="129"/>
      <c r="F835" s="130"/>
      <c r="G835" s="130"/>
      <c r="H835" s="130"/>
      <c r="I835" s="130"/>
      <c r="J835" s="130"/>
      <c r="K835" s="130"/>
      <c r="L835" s="130"/>
      <c r="M835" s="130"/>
      <c r="N835" s="130"/>
      <c r="O835" s="130"/>
      <c r="P835" s="130"/>
      <c r="Q835" s="130"/>
      <c r="R835" s="130"/>
    </row>
    <row r="836" spans="2:18">
      <c r="B836" s="129"/>
      <c r="C836" s="129"/>
      <c r="D836" s="129"/>
      <c r="E836" s="129"/>
      <c r="F836" s="130"/>
      <c r="G836" s="130"/>
      <c r="H836" s="130"/>
      <c r="I836" s="130"/>
      <c r="J836" s="130"/>
      <c r="K836" s="130"/>
      <c r="L836" s="130"/>
      <c r="M836" s="130"/>
      <c r="N836" s="130"/>
      <c r="O836" s="130"/>
      <c r="P836" s="130"/>
      <c r="Q836" s="130"/>
      <c r="R836" s="130"/>
    </row>
    <row r="837" spans="2:18">
      <c r="B837" s="129"/>
      <c r="C837" s="129"/>
      <c r="D837" s="129"/>
      <c r="E837" s="129"/>
      <c r="F837" s="130"/>
      <c r="G837" s="130"/>
      <c r="H837" s="130"/>
      <c r="I837" s="130"/>
      <c r="J837" s="130"/>
      <c r="K837" s="130"/>
      <c r="L837" s="130"/>
      <c r="M837" s="130"/>
      <c r="N837" s="130"/>
      <c r="O837" s="130"/>
      <c r="P837" s="130"/>
      <c r="Q837" s="130"/>
      <c r="R837" s="130"/>
    </row>
    <row r="838" spans="2:18">
      <c r="B838" s="129"/>
      <c r="C838" s="129"/>
      <c r="D838" s="129"/>
      <c r="E838" s="129"/>
      <c r="F838" s="130"/>
      <c r="G838" s="130"/>
      <c r="H838" s="130"/>
      <c r="I838" s="130"/>
      <c r="J838" s="130"/>
      <c r="K838" s="130"/>
      <c r="L838" s="130"/>
      <c r="M838" s="130"/>
      <c r="N838" s="130"/>
      <c r="O838" s="130"/>
      <c r="P838" s="130"/>
      <c r="Q838" s="130"/>
      <c r="R838" s="130"/>
    </row>
    <row r="839" spans="2:18">
      <c r="B839" s="129"/>
      <c r="C839" s="129"/>
      <c r="D839" s="129"/>
      <c r="E839" s="129"/>
      <c r="F839" s="130"/>
      <c r="G839" s="130"/>
      <c r="H839" s="130"/>
      <c r="I839" s="130"/>
      <c r="J839" s="130"/>
      <c r="K839" s="130"/>
      <c r="L839" s="130"/>
      <c r="M839" s="130"/>
      <c r="N839" s="130"/>
      <c r="O839" s="130"/>
      <c r="P839" s="130"/>
      <c r="Q839" s="130"/>
      <c r="R839" s="130"/>
    </row>
    <row r="840" spans="2:18">
      <c r="B840" s="129"/>
      <c r="C840" s="129"/>
      <c r="D840" s="129"/>
      <c r="E840" s="129"/>
      <c r="F840" s="130"/>
      <c r="G840" s="130"/>
      <c r="H840" s="130"/>
      <c r="I840" s="130"/>
      <c r="J840" s="130"/>
      <c r="K840" s="130"/>
      <c r="L840" s="130"/>
      <c r="M840" s="130"/>
      <c r="N840" s="130"/>
      <c r="O840" s="130"/>
      <c r="P840" s="130"/>
      <c r="Q840" s="130"/>
      <c r="R840" s="130"/>
    </row>
    <row r="841" spans="2:18">
      <c r="B841" s="129"/>
      <c r="C841" s="129"/>
      <c r="D841" s="129"/>
      <c r="E841" s="129"/>
      <c r="F841" s="130"/>
      <c r="G841" s="130"/>
      <c r="H841" s="130"/>
      <c r="I841" s="130"/>
      <c r="J841" s="130"/>
      <c r="K841" s="130"/>
      <c r="L841" s="130"/>
      <c r="M841" s="130"/>
      <c r="N841" s="130"/>
      <c r="O841" s="130"/>
      <c r="P841" s="130"/>
      <c r="Q841" s="130"/>
      <c r="R841" s="130"/>
    </row>
    <row r="842" spans="2:18">
      <c r="B842" s="129"/>
      <c r="C842" s="129"/>
      <c r="D842" s="129"/>
      <c r="E842" s="129"/>
      <c r="F842" s="130"/>
      <c r="G842" s="130"/>
      <c r="H842" s="130"/>
      <c r="I842" s="130"/>
      <c r="J842" s="130"/>
      <c r="K842" s="130"/>
      <c r="L842" s="130"/>
      <c r="M842" s="130"/>
      <c r="N842" s="130"/>
      <c r="O842" s="130"/>
      <c r="P842" s="130"/>
      <c r="Q842" s="130"/>
      <c r="R842" s="130"/>
    </row>
    <row r="843" spans="2:18">
      <c r="B843" s="129"/>
      <c r="C843" s="129"/>
      <c r="D843" s="129"/>
      <c r="E843" s="129"/>
      <c r="F843" s="130"/>
      <c r="G843" s="130"/>
      <c r="H843" s="130"/>
      <c r="I843" s="130"/>
      <c r="J843" s="130"/>
      <c r="K843" s="130"/>
      <c r="L843" s="130"/>
      <c r="M843" s="130"/>
      <c r="N843" s="130"/>
      <c r="O843" s="130"/>
      <c r="P843" s="130"/>
      <c r="Q843" s="130"/>
      <c r="R843" s="130"/>
    </row>
    <row r="844" spans="2:18">
      <c r="B844" s="129"/>
      <c r="C844" s="129"/>
      <c r="D844" s="129"/>
      <c r="E844" s="129"/>
      <c r="F844" s="130"/>
      <c r="G844" s="130"/>
      <c r="H844" s="130"/>
      <c r="I844" s="130"/>
      <c r="J844" s="130"/>
      <c r="K844" s="130"/>
      <c r="L844" s="130"/>
      <c r="M844" s="130"/>
      <c r="N844" s="130"/>
      <c r="O844" s="130"/>
      <c r="P844" s="130"/>
      <c r="Q844" s="130"/>
      <c r="R844" s="130"/>
    </row>
    <row r="845" spans="2:18">
      <c r="B845" s="129"/>
      <c r="C845" s="129"/>
      <c r="D845" s="129"/>
      <c r="E845" s="129"/>
      <c r="F845" s="130"/>
      <c r="G845" s="130"/>
      <c r="H845" s="130"/>
      <c r="I845" s="130"/>
      <c r="J845" s="130"/>
      <c r="K845" s="130"/>
      <c r="L845" s="130"/>
      <c r="M845" s="130"/>
      <c r="N845" s="130"/>
      <c r="O845" s="130"/>
      <c r="P845" s="130"/>
      <c r="Q845" s="130"/>
      <c r="R845" s="130"/>
    </row>
    <row r="846" spans="2:18">
      <c r="B846" s="129"/>
      <c r="C846" s="129"/>
      <c r="D846" s="129"/>
      <c r="E846" s="129"/>
      <c r="F846" s="130"/>
      <c r="G846" s="130"/>
      <c r="H846" s="130"/>
      <c r="I846" s="130"/>
      <c r="J846" s="130"/>
      <c r="K846" s="130"/>
      <c r="L846" s="130"/>
      <c r="M846" s="130"/>
      <c r="N846" s="130"/>
      <c r="O846" s="130"/>
      <c r="P846" s="130"/>
      <c r="Q846" s="130"/>
      <c r="R846" s="130"/>
    </row>
    <row r="847" spans="2:18">
      <c r="B847" s="129"/>
      <c r="C847" s="129"/>
      <c r="D847" s="129"/>
      <c r="E847" s="129"/>
      <c r="F847" s="130"/>
      <c r="G847" s="130"/>
      <c r="H847" s="130"/>
      <c r="I847" s="130"/>
      <c r="J847" s="130"/>
      <c r="K847" s="130"/>
      <c r="L847" s="130"/>
      <c r="M847" s="130"/>
      <c r="N847" s="130"/>
      <c r="O847" s="130"/>
      <c r="P847" s="130"/>
      <c r="Q847" s="130"/>
      <c r="R847" s="130"/>
    </row>
    <row r="848" spans="2:18">
      <c r="B848" s="129"/>
      <c r="C848" s="129"/>
      <c r="D848" s="129"/>
      <c r="E848" s="129"/>
      <c r="F848" s="130"/>
      <c r="G848" s="130"/>
      <c r="H848" s="130"/>
      <c r="I848" s="130"/>
      <c r="J848" s="130"/>
      <c r="K848" s="130"/>
      <c r="L848" s="130"/>
      <c r="M848" s="130"/>
      <c r="N848" s="130"/>
      <c r="O848" s="130"/>
      <c r="P848" s="130"/>
      <c r="Q848" s="130"/>
      <c r="R848" s="130"/>
    </row>
    <row r="849" spans="2:18">
      <c r="B849" s="129"/>
      <c r="C849" s="129"/>
      <c r="D849" s="129"/>
      <c r="E849" s="129"/>
      <c r="F849" s="130"/>
      <c r="G849" s="130"/>
      <c r="H849" s="130"/>
      <c r="I849" s="130"/>
      <c r="J849" s="130"/>
      <c r="K849" s="130"/>
      <c r="L849" s="130"/>
      <c r="M849" s="130"/>
      <c r="N849" s="130"/>
      <c r="O849" s="130"/>
      <c r="P849" s="130"/>
      <c r="Q849" s="130"/>
      <c r="R849" s="130"/>
    </row>
    <row r="850" spans="2:18">
      <c r="B850" s="129"/>
      <c r="C850" s="129"/>
      <c r="D850" s="129"/>
      <c r="E850" s="129"/>
      <c r="F850" s="130"/>
      <c r="G850" s="130"/>
      <c r="H850" s="130"/>
      <c r="I850" s="130"/>
      <c r="J850" s="130"/>
      <c r="K850" s="130"/>
      <c r="L850" s="130"/>
      <c r="M850" s="130"/>
      <c r="N850" s="130"/>
      <c r="O850" s="130"/>
      <c r="P850" s="130"/>
      <c r="Q850" s="130"/>
      <c r="R850" s="130"/>
    </row>
    <row r="851" spans="2:18">
      <c r="B851" s="129"/>
      <c r="C851" s="129"/>
      <c r="D851" s="129"/>
      <c r="E851" s="129"/>
      <c r="F851" s="130"/>
      <c r="G851" s="130"/>
      <c r="H851" s="130"/>
      <c r="I851" s="130"/>
      <c r="J851" s="130"/>
      <c r="K851" s="130"/>
      <c r="L851" s="130"/>
      <c r="M851" s="130"/>
      <c r="N851" s="130"/>
      <c r="O851" s="130"/>
      <c r="P851" s="130"/>
      <c r="Q851" s="130"/>
      <c r="R851" s="130"/>
    </row>
    <row r="852" spans="2:18">
      <c r="B852" s="129"/>
      <c r="C852" s="129"/>
      <c r="D852" s="129"/>
      <c r="E852" s="129"/>
      <c r="F852" s="130"/>
      <c r="G852" s="130"/>
      <c r="H852" s="130"/>
      <c r="I852" s="130"/>
      <c r="J852" s="130"/>
      <c r="K852" s="130"/>
      <c r="L852" s="130"/>
      <c r="M852" s="130"/>
      <c r="N852" s="130"/>
      <c r="O852" s="130"/>
      <c r="P852" s="130"/>
      <c r="Q852" s="130"/>
      <c r="R852" s="130"/>
    </row>
    <row r="853" spans="2:18">
      <c r="B853" s="129"/>
      <c r="C853" s="129"/>
      <c r="D853" s="129"/>
      <c r="E853" s="129"/>
      <c r="F853" s="130"/>
      <c r="G853" s="130"/>
      <c r="H853" s="130"/>
      <c r="I853" s="130"/>
      <c r="J853" s="130"/>
      <c r="K853" s="130"/>
      <c r="L853" s="130"/>
      <c r="M853" s="130"/>
      <c r="N853" s="130"/>
      <c r="O853" s="130"/>
      <c r="P853" s="130"/>
      <c r="Q853" s="130"/>
      <c r="R853" s="130"/>
    </row>
    <row r="854" spans="2:18">
      <c r="B854" s="129"/>
      <c r="C854" s="129"/>
      <c r="D854" s="129"/>
      <c r="E854" s="129"/>
      <c r="F854" s="130"/>
      <c r="G854" s="130"/>
      <c r="H854" s="130"/>
      <c r="I854" s="130"/>
      <c r="J854" s="130"/>
      <c r="K854" s="130"/>
      <c r="L854" s="130"/>
      <c r="M854" s="130"/>
      <c r="N854" s="130"/>
      <c r="O854" s="130"/>
      <c r="P854" s="130"/>
      <c r="Q854" s="130"/>
      <c r="R854" s="130"/>
    </row>
    <row r="855" spans="2:18">
      <c r="B855" s="129"/>
      <c r="C855" s="129"/>
      <c r="D855" s="129"/>
      <c r="E855" s="129"/>
      <c r="F855" s="130"/>
      <c r="G855" s="130"/>
      <c r="H855" s="130"/>
      <c r="I855" s="130"/>
      <c r="J855" s="130"/>
      <c r="K855" s="130"/>
      <c r="L855" s="130"/>
      <c r="M855" s="130"/>
      <c r="N855" s="130"/>
      <c r="O855" s="130"/>
      <c r="P855" s="130"/>
      <c r="Q855" s="130"/>
      <c r="R855" s="130"/>
    </row>
    <row r="856" spans="2:18">
      <c r="B856" s="129"/>
      <c r="C856" s="129"/>
      <c r="D856" s="129"/>
      <c r="E856" s="129"/>
      <c r="F856" s="130"/>
      <c r="G856" s="130"/>
      <c r="H856" s="130"/>
      <c r="I856" s="130"/>
      <c r="J856" s="130"/>
      <c r="K856" s="130"/>
      <c r="L856" s="130"/>
      <c r="M856" s="130"/>
      <c r="N856" s="130"/>
      <c r="O856" s="130"/>
      <c r="P856" s="130"/>
      <c r="Q856" s="130"/>
      <c r="R856" s="130"/>
    </row>
    <row r="857" spans="2:18">
      <c r="B857" s="129"/>
      <c r="C857" s="129"/>
      <c r="D857" s="129"/>
      <c r="E857" s="129"/>
      <c r="F857" s="130"/>
      <c r="G857" s="130"/>
      <c r="H857" s="130"/>
      <c r="I857" s="130"/>
      <c r="J857" s="130"/>
      <c r="K857" s="130"/>
      <c r="L857" s="130"/>
      <c r="M857" s="130"/>
      <c r="N857" s="130"/>
      <c r="O857" s="130"/>
      <c r="P857" s="130"/>
      <c r="Q857" s="130"/>
      <c r="R857" s="130"/>
    </row>
    <row r="858" spans="2:18">
      <c r="B858" s="129"/>
      <c r="C858" s="129"/>
      <c r="D858" s="129"/>
      <c r="E858" s="129"/>
      <c r="F858" s="130"/>
      <c r="G858" s="130"/>
      <c r="H858" s="130"/>
      <c r="I858" s="130"/>
      <c r="J858" s="130"/>
      <c r="K858" s="130"/>
      <c r="L858" s="130"/>
      <c r="M858" s="130"/>
      <c r="N858" s="130"/>
      <c r="O858" s="130"/>
      <c r="P858" s="130"/>
      <c r="Q858" s="130"/>
      <c r="R858" s="130"/>
    </row>
    <row r="859" spans="2:18">
      <c r="B859" s="129"/>
      <c r="C859" s="129"/>
      <c r="D859" s="129"/>
      <c r="E859" s="129"/>
      <c r="F859" s="130"/>
      <c r="G859" s="130"/>
      <c r="H859" s="130"/>
      <c r="I859" s="130"/>
      <c r="J859" s="130"/>
      <c r="K859" s="130"/>
      <c r="L859" s="130"/>
      <c r="M859" s="130"/>
      <c r="N859" s="130"/>
      <c r="O859" s="130"/>
      <c r="P859" s="130"/>
      <c r="Q859" s="130"/>
      <c r="R859" s="130"/>
    </row>
    <row r="860" spans="2:18">
      <c r="B860" s="129"/>
      <c r="C860" s="129"/>
      <c r="D860" s="129"/>
      <c r="E860" s="129"/>
      <c r="F860" s="130"/>
      <c r="G860" s="130"/>
      <c r="H860" s="130"/>
      <c r="I860" s="130"/>
      <c r="J860" s="130"/>
      <c r="K860" s="130"/>
      <c r="L860" s="130"/>
      <c r="M860" s="130"/>
      <c r="N860" s="130"/>
      <c r="O860" s="130"/>
      <c r="P860" s="130"/>
      <c r="Q860" s="130"/>
      <c r="R860" s="130"/>
    </row>
    <row r="861" spans="2:18">
      <c r="B861" s="129"/>
      <c r="C861" s="129"/>
      <c r="D861" s="129"/>
      <c r="E861" s="129"/>
      <c r="F861" s="130"/>
      <c r="G861" s="130"/>
      <c r="H861" s="130"/>
      <c r="I861" s="130"/>
      <c r="J861" s="130"/>
      <c r="K861" s="130"/>
      <c r="L861" s="130"/>
      <c r="M861" s="130"/>
      <c r="N861" s="130"/>
      <c r="O861" s="130"/>
      <c r="P861" s="130"/>
      <c r="Q861" s="130"/>
      <c r="R861" s="130"/>
    </row>
    <row r="862" spans="2:18">
      <c r="B862" s="129"/>
      <c r="C862" s="129"/>
      <c r="D862" s="129"/>
      <c r="E862" s="129"/>
      <c r="F862" s="130"/>
      <c r="G862" s="130"/>
      <c r="H862" s="130"/>
      <c r="I862" s="130"/>
      <c r="J862" s="130"/>
      <c r="K862" s="130"/>
      <c r="L862" s="130"/>
      <c r="M862" s="130"/>
      <c r="N862" s="130"/>
      <c r="O862" s="130"/>
      <c r="P862" s="130"/>
      <c r="Q862" s="130"/>
      <c r="R862" s="130"/>
    </row>
    <row r="863" spans="2:18">
      <c r="B863" s="129"/>
      <c r="C863" s="129"/>
      <c r="D863" s="129"/>
      <c r="E863" s="129"/>
      <c r="F863" s="130"/>
      <c r="G863" s="130"/>
      <c r="H863" s="130"/>
      <c r="I863" s="130"/>
      <c r="J863" s="130"/>
      <c r="K863" s="130"/>
      <c r="L863" s="130"/>
      <c r="M863" s="130"/>
      <c r="N863" s="130"/>
      <c r="O863" s="130"/>
      <c r="P863" s="130"/>
      <c r="Q863" s="130"/>
      <c r="R863" s="130"/>
    </row>
    <row r="864" spans="2:18">
      <c r="B864" s="129"/>
      <c r="C864" s="129"/>
      <c r="D864" s="129"/>
      <c r="E864" s="129"/>
      <c r="F864" s="130"/>
      <c r="G864" s="130"/>
      <c r="H864" s="130"/>
      <c r="I864" s="130"/>
      <c r="J864" s="130"/>
      <c r="K864" s="130"/>
      <c r="L864" s="130"/>
      <c r="M864" s="130"/>
      <c r="N864" s="130"/>
      <c r="O864" s="130"/>
      <c r="P864" s="130"/>
      <c r="Q864" s="130"/>
      <c r="R864" s="130"/>
    </row>
    <row r="865" spans="2:18">
      <c r="B865" s="129"/>
      <c r="C865" s="129"/>
      <c r="D865" s="129"/>
      <c r="E865" s="129"/>
      <c r="F865" s="130"/>
      <c r="G865" s="130"/>
      <c r="H865" s="130"/>
      <c r="I865" s="130"/>
      <c r="J865" s="130"/>
      <c r="K865" s="130"/>
      <c r="L865" s="130"/>
      <c r="M865" s="130"/>
      <c r="N865" s="130"/>
      <c r="O865" s="130"/>
      <c r="P865" s="130"/>
      <c r="Q865" s="130"/>
      <c r="R865" s="130"/>
    </row>
    <row r="866" spans="2:18">
      <c r="B866" s="129"/>
      <c r="C866" s="129"/>
      <c r="D866" s="129"/>
      <c r="E866" s="129"/>
      <c r="F866" s="130"/>
      <c r="G866" s="130"/>
      <c r="H866" s="130"/>
      <c r="I866" s="130"/>
      <c r="J866" s="130"/>
      <c r="K866" s="130"/>
      <c r="L866" s="130"/>
      <c r="M866" s="130"/>
      <c r="N866" s="130"/>
      <c r="O866" s="130"/>
      <c r="P866" s="130"/>
      <c r="Q866" s="130"/>
      <c r="R866" s="130"/>
    </row>
    <row r="867" spans="2:18">
      <c r="B867" s="129"/>
      <c r="C867" s="129"/>
      <c r="D867" s="129"/>
      <c r="E867" s="129"/>
      <c r="F867" s="130"/>
      <c r="G867" s="130"/>
      <c r="H867" s="130"/>
      <c r="I867" s="130"/>
      <c r="J867" s="130"/>
      <c r="K867" s="130"/>
      <c r="L867" s="130"/>
      <c r="M867" s="130"/>
      <c r="N867" s="130"/>
      <c r="O867" s="130"/>
      <c r="P867" s="130"/>
      <c r="Q867" s="130"/>
      <c r="R867" s="130"/>
    </row>
    <row r="868" spans="2:18">
      <c r="B868" s="129"/>
      <c r="C868" s="129"/>
      <c r="D868" s="129"/>
      <c r="E868" s="129"/>
      <c r="F868" s="130"/>
      <c r="G868" s="130"/>
      <c r="H868" s="130"/>
      <c r="I868" s="130"/>
      <c r="J868" s="130"/>
      <c r="K868" s="130"/>
      <c r="L868" s="130"/>
      <c r="M868" s="130"/>
      <c r="N868" s="130"/>
      <c r="O868" s="130"/>
      <c r="P868" s="130"/>
      <c r="Q868" s="130"/>
      <c r="R868" s="130"/>
    </row>
    <row r="869" spans="2:18">
      <c r="B869" s="129"/>
      <c r="C869" s="129"/>
      <c r="D869" s="129"/>
      <c r="E869" s="129"/>
      <c r="F869" s="130"/>
      <c r="G869" s="130"/>
      <c r="H869" s="130"/>
      <c r="I869" s="130"/>
      <c r="J869" s="130"/>
      <c r="K869" s="130"/>
      <c r="L869" s="130"/>
      <c r="M869" s="130"/>
      <c r="N869" s="130"/>
      <c r="O869" s="130"/>
      <c r="P869" s="130"/>
      <c r="Q869" s="130"/>
      <c r="R869" s="130"/>
    </row>
    <row r="870" spans="2:18">
      <c r="B870" s="129"/>
      <c r="C870" s="129"/>
      <c r="D870" s="129"/>
      <c r="E870" s="129"/>
      <c r="F870" s="130"/>
      <c r="G870" s="130"/>
      <c r="H870" s="130"/>
      <c r="I870" s="130"/>
      <c r="J870" s="130"/>
      <c r="K870" s="130"/>
      <c r="L870" s="130"/>
      <c r="M870" s="130"/>
      <c r="N870" s="130"/>
      <c r="O870" s="130"/>
      <c r="P870" s="130"/>
      <c r="Q870" s="130"/>
      <c r="R870" s="130"/>
    </row>
    <row r="871" spans="2:18">
      <c r="B871" s="129"/>
      <c r="C871" s="129"/>
      <c r="D871" s="129"/>
      <c r="E871" s="129"/>
      <c r="F871" s="130"/>
      <c r="G871" s="130"/>
      <c r="H871" s="130"/>
      <c r="I871" s="130"/>
      <c r="J871" s="130"/>
      <c r="K871" s="130"/>
      <c r="L871" s="130"/>
      <c r="M871" s="130"/>
      <c r="N871" s="130"/>
      <c r="O871" s="130"/>
      <c r="P871" s="130"/>
      <c r="Q871" s="130"/>
      <c r="R871" s="130"/>
    </row>
    <row r="872" spans="2:18">
      <c r="B872" s="129"/>
      <c r="C872" s="129"/>
      <c r="D872" s="129"/>
      <c r="E872" s="129"/>
      <c r="F872" s="130"/>
      <c r="G872" s="130"/>
      <c r="H872" s="130"/>
      <c r="I872" s="130"/>
      <c r="J872" s="130"/>
      <c r="K872" s="130"/>
      <c r="L872" s="130"/>
      <c r="M872" s="130"/>
      <c r="N872" s="130"/>
      <c r="O872" s="130"/>
      <c r="P872" s="130"/>
      <c r="Q872" s="130"/>
      <c r="R872" s="130"/>
    </row>
    <row r="873" spans="2:18">
      <c r="B873" s="129"/>
      <c r="C873" s="129"/>
      <c r="D873" s="129"/>
      <c r="E873" s="129"/>
      <c r="F873" s="130"/>
      <c r="G873" s="130"/>
      <c r="H873" s="130"/>
      <c r="I873" s="130"/>
      <c r="J873" s="130"/>
      <c r="K873" s="130"/>
      <c r="L873" s="130"/>
      <c r="M873" s="130"/>
      <c r="N873" s="130"/>
      <c r="O873" s="130"/>
      <c r="P873" s="130"/>
      <c r="Q873" s="130"/>
      <c r="R873" s="130"/>
    </row>
    <row r="874" spans="2:18">
      <c r="B874" s="129"/>
      <c r="C874" s="129"/>
      <c r="D874" s="129"/>
      <c r="E874" s="129"/>
      <c r="F874" s="130"/>
      <c r="G874" s="130"/>
      <c r="H874" s="130"/>
      <c r="I874" s="130"/>
      <c r="J874" s="130"/>
      <c r="K874" s="130"/>
      <c r="L874" s="130"/>
      <c r="M874" s="130"/>
      <c r="N874" s="130"/>
      <c r="O874" s="130"/>
      <c r="P874" s="130"/>
      <c r="Q874" s="130"/>
      <c r="R874" s="130"/>
    </row>
    <row r="875" spans="2:18">
      <c r="B875" s="129"/>
      <c r="C875" s="129"/>
      <c r="D875" s="129"/>
      <c r="E875" s="129"/>
      <c r="F875" s="130"/>
      <c r="G875" s="130"/>
      <c r="H875" s="130"/>
      <c r="I875" s="130"/>
      <c r="J875" s="130"/>
      <c r="K875" s="130"/>
      <c r="L875" s="130"/>
      <c r="M875" s="130"/>
      <c r="N875" s="130"/>
      <c r="O875" s="130"/>
      <c r="P875" s="130"/>
      <c r="Q875" s="130"/>
      <c r="R875" s="130"/>
    </row>
    <row r="876" spans="2:18">
      <c r="B876" s="129"/>
      <c r="C876" s="129"/>
      <c r="D876" s="129"/>
      <c r="E876" s="129"/>
      <c r="F876" s="130"/>
      <c r="G876" s="130"/>
      <c r="H876" s="130"/>
      <c r="I876" s="130"/>
      <c r="J876" s="130"/>
      <c r="K876" s="130"/>
      <c r="L876" s="130"/>
      <c r="M876" s="130"/>
      <c r="N876" s="130"/>
      <c r="O876" s="130"/>
      <c r="P876" s="130"/>
      <c r="Q876" s="130"/>
      <c r="R876" s="130"/>
    </row>
    <row r="877" spans="2:18">
      <c r="B877" s="129"/>
      <c r="C877" s="129"/>
      <c r="D877" s="129"/>
      <c r="E877" s="129"/>
      <c r="F877" s="130"/>
      <c r="G877" s="130"/>
      <c r="H877" s="130"/>
      <c r="I877" s="130"/>
      <c r="J877" s="130"/>
      <c r="K877" s="130"/>
      <c r="L877" s="130"/>
      <c r="M877" s="130"/>
      <c r="N877" s="130"/>
      <c r="O877" s="130"/>
      <c r="P877" s="130"/>
      <c r="Q877" s="130"/>
      <c r="R877" s="130"/>
    </row>
    <row r="878" spans="2:18">
      <c r="B878" s="129"/>
      <c r="C878" s="129"/>
      <c r="D878" s="129"/>
      <c r="E878" s="129"/>
      <c r="F878" s="130"/>
      <c r="G878" s="130"/>
      <c r="H878" s="130"/>
      <c r="I878" s="130"/>
      <c r="J878" s="130"/>
      <c r="K878" s="130"/>
      <c r="L878" s="130"/>
      <c r="M878" s="130"/>
      <c r="N878" s="130"/>
      <c r="O878" s="130"/>
      <c r="P878" s="130"/>
      <c r="Q878" s="130"/>
      <c r="R878" s="130"/>
    </row>
    <row r="879" spans="2:18">
      <c r="B879" s="129"/>
      <c r="C879" s="129"/>
      <c r="D879" s="129"/>
      <c r="E879" s="129"/>
      <c r="F879" s="130"/>
      <c r="G879" s="130"/>
      <c r="H879" s="130"/>
      <c r="I879" s="130"/>
      <c r="J879" s="130"/>
      <c r="K879" s="130"/>
      <c r="L879" s="130"/>
      <c r="M879" s="130"/>
      <c r="N879" s="130"/>
      <c r="O879" s="130"/>
      <c r="P879" s="130"/>
      <c r="Q879" s="130"/>
      <c r="R879" s="130"/>
    </row>
    <row r="880" spans="2:18">
      <c r="B880" s="129"/>
      <c r="C880" s="129"/>
      <c r="D880" s="129"/>
      <c r="E880" s="129"/>
      <c r="F880" s="130"/>
      <c r="G880" s="130"/>
      <c r="H880" s="130"/>
      <c r="I880" s="130"/>
      <c r="J880" s="130"/>
      <c r="K880" s="130"/>
      <c r="L880" s="130"/>
      <c r="M880" s="130"/>
      <c r="N880" s="130"/>
      <c r="O880" s="130"/>
      <c r="P880" s="130"/>
      <c r="Q880" s="130"/>
      <c r="R880" s="130"/>
    </row>
    <row r="881" spans="2:18">
      <c r="B881" s="129"/>
      <c r="C881" s="129"/>
      <c r="D881" s="129"/>
      <c r="E881" s="129"/>
      <c r="F881" s="130"/>
      <c r="G881" s="130"/>
      <c r="H881" s="130"/>
      <c r="I881" s="130"/>
      <c r="J881" s="130"/>
      <c r="K881" s="130"/>
      <c r="L881" s="130"/>
      <c r="M881" s="130"/>
      <c r="N881" s="130"/>
      <c r="O881" s="130"/>
      <c r="P881" s="130"/>
      <c r="Q881" s="130"/>
      <c r="R881" s="130"/>
    </row>
    <row r="882" spans="2:18">
      <c r="B882" s="129"/>
      <c r="C882" s="129"/>
      <c r="D882" s="129"/>
      <c r="E882" s="129"/>
      <c r="F882" s="130"/>
      <c r="G882" s="130"/>
      <c r="H882" s="130"/>
      <c r="I882" s="130"/>
      <c r="J882" s="130"/>
      <c r="K882" s="130"/>
      <c r="L882" s="130"/>
      <c r="M882" s="130"/>
      <c r="N882" s="130"/>
      <c r="O882" s="130"/>
      <c r="P882" s="130"/>
      <c r="Q882" s="130"/>
      <c r="R882" s="130"/>
    </row>
    <row r="883" spans="2:18">
      <c r="B883" s="129"/>
      <c r="C883" s="129"/>
      <c r="D883" s="129"/>
      <c r="E883" s="129"/>
      <c r="F883" s="130"/>
      <c r="G883" s="130"/>
      <c r="H883" s="130"/>
      <c r="I883" s="130"/>
      <c r="J883" s="130"/>
      <c r="K883" s="130"/>
      <c r="L883" s="130"/>
      <c r="M883" s="130"/>
      <c r="N883" s="130"/>
      <c r="O883" s="130"/>
      <c r="P883" s="130"/>
      <c r="Q883" s="130"/>
      <c r="R883" s="130"/>
    </row>
    <row r="884" spans="2:18">
      <c r="B884" s="129"/>
      <c r="C884" s="129"/>
      <c r="D884" s="129"/>
      <c r="E884" s="129"/>
      <c r="F884" s="130"/>
      <c r="G884" s="130"/>
      <c r="H884" s="130"/>
      <c r="I884" s="130"/>
      <c r="J884" s="130"/>
      <c r="K884" s="130"/>
      <c r="L884" s="130"/>
      <c r="M884" s="130"/>
      <c r="N884" s="130"/>
      <c r="O884" s="130"/>
      <c r="P884" s="130"/>
      <c r="Q884" s="130"/>
      <c r="R884" s="130"/>
    </row>
    <row r="885" spans="2:18">
      <c r="B885" s="129"/>
      <c r="C885" s="129"/>
      <c r="D885" s="129"/>
      <c r="E885" s="129"/>
      <c r="F885" s="130"/>
      <c r="G885" s="130"/>
      <c r="H885" s="130"/>
      <c r="I885" s="130"/>
      <c r="J885" s="130"/>
      <c r="K885" s="130"/>
      <c r="L885" s="130"/>
      <c r="M885" s="130"/>
      <c r="N885" s="130"/>
      <c r="O885" s="130"/>
      <c r="P885" s="130"/>
      <c r="Q885" s="130"/>
      <c r="R885" s="130"/>
    </row>
    <row r="886" spans="2:18">
      <c r="B886" s="129"/>
      <c r="C886" s="129"/>
      <c r="D886" s="129"/>
      <c r="E886" s="129"/>
      <c r="F886" s="130"/>
      <c r="G886" s="130"/>
      <c r="H886" s="130"/>
      <c r="I886" s="130"/>
      <c r="J886" s="130"/>
      <c r="K886" s="130"/>
      <c r="L886" s="130"/>
      <c r="M886" s="130"/>
      <c r="N886" s="130"/>
      <c r="O886" s="130"/>
      <c r="P886" s="130"/>
      <c r="Q886" s="130"/>
      <c r="R886" s="130"/>
    </row>
    <row r="887" spans="2:18">
      <c r="B887" s="129"/>
      <c r="C887" s="129"/>
      <c r="D887" s="129"/>
      <c r="E887" s="129"/>
      <c r="F887" s="130"/>
      <c r="G887" s="130"/>
      <c r="H887" s="130"/>
      <c r="I887" s="130"/>
      <c r="J887" s="130"/>
      <c r="K887" s="130"/>
      <c r="L887" s="130"/>
      <c r="M887" s="130"/>
      <c r="N887" s="130"/>
      <c r="O887" s="130"/>
      <c r="P887" s="130"/>
      <c r="Q887" s="130"/>
      <c r="R887" s="130"/>
    </row>
    <row r="888" spans="2:18">
      <c r="B888" s="129"/>
      <c r="C888" s="129"/>
      <c r="D888" s="129"/>
      <c r="E888" s="129"/>
      <c r="F888" s="130"/>
      <c r="G888" s="130"/>
      <c r="H888" s="130"/>
      <c r="I888" s="130"/>
      <c r="J888" s="130"/>
      <c r="K888" s="130"/>
      <c r="L888" s="130"/>
      <c r="M888" s="130"/>
      <c r="N888" s="130"/>
      <c r="O888" s="130"/>
      <c r="P888" s="130"/>
      <c r="Q888" s="130"/>
      <c r="R888" s="130"/>
    </row>
    <row r="889" spans="2:18">
      <c r="B889" s="129"/>
      <c r="C889" s="129"/>
      <c r="D889" s="129"/>
      <c r="E889" s="129"/>
      <c r="F889" s="130"/>
      <c r="G889" s="130"/>
      <c r="H889" s="130"/>
      <c r="I889" s="130"/>
      <c r="J889" s="130"/>
      <c r="K889" s="130"/>
      <c r="L889" s="130"/>
      <c r="M889" s="130"/>
      <c r="N889" s="130"/>
      <c r="O889" s="130"/>
      <c r="P889" s="130"/>
      <c r="Q889" s="130"/>
      <c r="R889" s="130"/>
    </row>
    <row r="890" spans="2:18">
      <c r="B890" s="129"/>
      <c r="C890" s="129"/>
      <c r="D890" s="129"/>
      <c r="E890" s="129"/>
      <c r="F890" s="130"/>
      <c r="G890" s="130"/>
      <c r="H890" s="130"/>
      <c r="I890" s="130"/>
      <c r="J890" s="130"/>
      <c r="K890" s="130"/>
      <c r="L890" s="130"/>
      <c r="M890" s="130"/>
      <c r="N890" s="130"/>
      <c r="O890" s="130"/>
      <c r="P890" s="130"/>
      <c r="Q890" s="130"/>
      <c r="R890" s="130"/>
    </row>
    <row r="891" spans="2:18">
      <c r="B891" s="129"/>
      <c r="C891" s="129"/>
      <c r="D891" s="129"/>
      <c r="E891" s="129"/>
      <c r="F891" s="130"/>
      <c r="G891" s="130"/>
      <c r="H891" s="130"/>
      <c r="I891" s="130"/>
      <c r="J891" s="130"/>
      <c r="K891" s="130"/>
      <c r="L891" s="130"/>
      <c r="M891" s="130"/>
      <c r="N891" s="130"/>
      <c r="O891" s="130"/>
      <c r="P891" s="130"/>
      <c r="Q891" s="130"/>
      <c r="R891" s="130"/>
    </row>
    <row r="892" spans="2:18">
      <c r="B892" s="129"/>
      <c r="C892" s="129"/>
      <c r="D892" s="129"/>
      <c r="E892" s="129"/>
      <c r="F892" s="130"/>
      <c r="G892" s="130"/>
      <c r="H892" s="130"/>
      <c r="I892" s="130"/>
      <c r="J892" s="130"/>
      <c r="K892" s="130"/>
      <c r="L892" s="130"/>
      <c r="M892" s="130"/>
      <c r="N892" s="130"/>
      <c r="O892" s="130"/>
      <c r="P892" s="130"/>
      <c r="Q892" s="130"/>
      <c r="R892" s="130"/>
    </row>
    <row r="893" spans="2:18">
      <c r="B893" s="129"/>
      <c r="C893" s="129"/>
      <c r="D893" s="129"/>
      <c r="E893" s="129"/>
      <c r="F893" s="130"/>
      <c r="G893" s="130"/>
      <c r="H893" s="130"/>
      <c r="I893" s="130"/>
      <c r="J893" s="130"/>
      <c r="K893" s="130"/>
      <c r="L893" s="130"/>
      <c r="M893" s="130"/>
      <c r="N893" s="130"/>
      <c r="O893" s="130"/>
      <c r="P893" s="130"/>
      <c r="Q893" s="130"/>
      <c r="R893" s="130"/>
    </row>
    <row r="894" spans="2:18">
      <c r="B894" s="129"/>
      <c r="C894" s="129"/>
      <c r="D894" s="129"/>
      <c r="E894" s="129"/>
      <c r="F894" s="130"/>
      <c r="G894" s="130"/>
      <c r="H894" s="130"/>
      <c r="I894" s="130"/>
      <c r="J894" s="130"/>
      <c r="K894" s="130"/>
      <c r="L894" s="130"/>
      <c r="M894" s="130"/>
      <c r="N894" s="130"/>
      <c r="O894" s="130"/>
      <c r="P894" s="130"/>
      <c r="Q894" s="130"/>
      <c r="R894" s="130"/>
    </row>
    <row r="895" spans="2:18">
      <c r="B895" s="129"/>
      <c r="C895" s="129"/>
      <c r="D895" s="129"/>
      <c r="E895" s="129"/>
      <c r="F895" s="130"/>
      <c r="G895" s="130"/>
      <c r="H895" s="130"/>
      <c r="I895" s="130"/>
      <c r="J895" s="130"/>
      <c r="K895" s="130"/>
      <c r="L895" s="130"/>
      <c r="M895" s="130"/>
      <c r="N895" s="130"/>
      <c r="O895" s="130"/>
      <c r="P895" s="130"/>
      <c r="Q895" s="130"/>
      <c r="R895" s="130"/>
    </row>
    <row r="896" spans="2:18">
      <c r="B896" s="129"/>
      <c r="C896" s="129"/>
      <c r="D896" s="129"/>
      <c r="E896" s="129"/>
      <c r="F896" s="130"/>
      <c r="G896" s="130"/>
      <c r="H896" s="130"/>
      <c r="I896" s="130"/>
      <c r="J896" s="130"/>
      <c r="K896" s="130"/>
      <c r="L896" s="130"/>
      <c r="M896" s="130"/>
      <c r="N896" s="130"/>
      <c r="O896" s="130"/>
      <c r="P896" s="130"/>
      <c r="Q896" s="130"/>
      <c r="R896" s="130"/>
    </row>
    <row r="897" spans="2:18">
      <c r="B897" s="129"/>
      <c r="C897" s="129"/>
      <c r="D897" s="129"/>
      <c r="E897" s="129"/>
      <c r="F897" s="130"/>
      <c r="G897" s="130"/>
      <c r="H897" s="130"/>
      <c r="I897" s="130"/>
      <c r="J897" s="130"/>
      <c r="K897" s="130"/>
      <c r="L897" s="130"/>
      <c r="M897" s="130"/>
      <c r="N897" s="130"/>
      <c r="O897" s="130"/>
      <c r="P897" s="130"/>
      <c r="Q897" s="130"/>
      <c r="R897" s="130"/>
    </row>
    <row r="898" spans="2:18">
      <c r="B898" s="129"/>
      <c r="C898" s="129"/>
      <c r="D898" s="129"/>
      <c r="E898" s="129"/>
      <c r="F898" s="130"/>
      <c r="G898" s="130"/>
      <c r="H898" s="130"/>
      <c r="I898" s="130"/>
      <c r="J898" s="130"/>
      <c r="K898" s="130"/>
      <c r="L898" s="130"/>
      <c r="M898" s="130"/>
      <c r="N898" s="130"/>
      <c r="O898" s="130"/>
      <c r="P898" s="130"/>
      <c r="Q898" s="130"/>
      <c r="R898" s="130"/>
    </row>
    <row r="899" spans="2:18">
      <c r="B899" s="129"/>
      <c r="C899" s="129"/>
      <c r="D899" s="129"/>
      <c r="E899" s="129"/>
      <c r="F899" s="130"/>
      <c r="G899" s="130"/>
      <c r="H899" s="130"/>
      <c r="I899" s="130"/>
      <c r="J899" s="130"/>
      <c r="K899" s="130"/>
      <c r="L899" s="130"/>
      <c r="M899" s="130"/>
      <c r="N899" s="130"/>
      <c r="O899" s="130"/>
      <c r="P899" s="130"/>
      <c r="Q899" s="130"/>
      <c r="R899" s="130"/>
    </row>
    <row r="900" spans="2:18">
      <c r="B900" s="129"/>
      <c r="C900" s="129"/>
      <c r="D900" s="129"/>
      <c r="E900" s="129"/>
      <c r="F900" s="130"/>
      <c r="G900" s="130"/>
      <c r="H900" s="130"/>
      <c r="I900" s="130"/>
      <c r="J900" s="130"/>
      <c r="K900" s="130"/>
      <c r="L900" s="130"/>
      <c r="M900" s="130"/>
      <c r="N900" s="130"/>
      <c r="O900" s="130"/>
      <c r="P900" s="130"/>
      <c r="Q900" s="130"/>
      <c r="R900" s="130"/>
    </row>
    <row r="901" spans="2:18">
      <c r="B901" s="129"/>
      <c r="C901" s="129"/>
      <c r="D901" s="129"/>
      <c r="E901" s="129"/>
      <c r="F901" s="130"/>
      <c r="G901" s="130"/>
      <c r="H901" s="130"/>
      <c r="I901" s="130"/>
      <c r="J901" s="130"/>
      <c r="K901" s="130"/>
      <c r="L901" s="130"/>
      <c r="M901" s="130"/>
      <c r="N901" s="130"/>
      <c r="O901" s="130"/>
      <c r="P901" s="130"/>
      <c r="Q901" s="130"/>
      <c r="R901" s="130"/>
    </row>
    <row r="902" spans="2:18">
      <c r="B902" s="129"/>
      <c r="C902" s="129"/>
      <c r="D902" s="129"/>
      <c r="E902" s="129"/>
      <c r="F902" s="130"/>
      <c r="G902" s="130"/>
      <c r="H902" s="130"/>
      <c r="I902" s="130"/>
      <c r="J902" s="130"/>
      <c r="K902" s="130"/>
      <c r="L902" s="130"/>
      <c r="M902" s="130"/>
      <c r="N902" s="130"/>
      <c r="O902" s="130"/>
      <c r="P902" s="130"/>
      <c r="Q902" s="130"/>
      <c r="R902" s="130"/>
    </row>
    <row r="903" spans="2:18">
      <c r="B903" s="129"/>
      <c r="C903" s="129"/>
      <c r="D903" s="129"/>
      <c r="E903" s="129"/>
      <c r="F903" s="130"/>
      <c r="G903" s="130"/>
      <c r="H903" s="130"/>
      <c r="I903" s="130"/>
      <c r="J903" s="130"/>
      <c r="K903" s="130"/>
      <c r="L903" s="130"/>
      <c r="M903" s="130"/>
      <c r="N903" s="130"/>
      <c r="O903" s="130"/>
      <c r="P903" s="130"/>
      <c r="Q903" s="130"/>
      <c r="R903" s="130"/>
    </row>
    <row r="904" spans="2:18">
      <c r="B904" s="129"/>
      <c r="C904" s="129"/>
      <c r="D904" s="129"/>
      <c r="E904" s="129"/>
      <c r="F904" s="130"/>
      <c r="G904" s="130"/>
      <c r="H904" s="130"/>
      <c r="I904" s="130"/>
      <c r="J904" s="130"/>
      <c r="K904" s="130"/>
      <c r="L904" s="130"/>
      <c r="M904" s="130"/>
      <c r="N904" s="130"/>
      <c r="O904" s="130"/>
      <c r="P904" s="130"/>
      <c r="Q904" s="130"/>
      <c r="R904" s="130"/>
    </row>
    <row r="905" spans="2:18">
      <c r="B905" s="129"/>
      <c r="C905" s="129"/>
      <c r="D905" s="129"/>
      <c r="E905" s="129"/>
      <c r="F905" s="130"/>
      <c r="G905" s="130"/>
      <c r="H905" s="130"/>
      <c r="I905" s="130"/>
      <c r="J905" s="130"/>
      <c r="K905" s="130"/>
      <c r="L905" s="130"/>
      <c r="M905" s="130"/>
      <c r="N905" s="130"/>
      <c r="O905" s="130"/>
      <c r="P905" s="130"/>
      <c r="Q905" s="130"/>
      <c r="R905" s="130"/>
    </row>
    <row r="906" spans="2:18">
      <c r="B906" s="129"/>
      <c r="C906" s="129"/>
      <c r="D906" s="129"/>
      <c r="E906" s="129"/>
      <c r="F906" s="130"/>
      <c r="G906" s="130"/>
      <c r="H906" s="130"/>
      <c r="I906" s="130"/>
      <c r="J906" s="130"/>
      <c r="K906" s="130"/>
      <c r="L906" s="130"/>
      <c r="M906" s="130"/>
      <c r="N906" s="130"/>
      <c r="O906" s="130"/>
      <c r="P906" s="130"/>
      <c r="Q906" s="130"/>
      <c r="R906" s="130"/>
    </row>
    <row r="907" spans="2:18">
      <c r="B907" s="129"/>
      <c r="C907" s="129"/>
      <c r="D907" s="129"/>
      <c r="E907" s="129"/>
      <c r="F907" s="130"/>
      <c r="G907" s="130"/>
      <c r="H907" s="130"/>
      <c r="I907" s="130"/>
      <c r="J907" s="130"/>
      <c r="K907" s="130"/>
      <c r="L907" s="130"/>
      <c r="M907" s="130"/>
      <c r="N907" s="130"/>
      <c r="O907" s="130"/>
      <c r="P907" s="130"/>
      <c r="Q907" s="130"/>
      <c r="R907" s="130"/>
    </row>
    <row r="908" spans="2:18">
      <c r="B908" s="129"/>
      <c r="C908" s="129"/>
      <c r="D908" s="129"/>
      <c r="E908" s="129"/>
      <c r="F908" s="130"/>
      <c r="G908" s="130"/>
      <c r="H908" s="130"/>
      <c r="I908" s="130"/>
      <c r="J908" s="130"/>
      <c r="K908" s="130"/>
      <c r="L908" s="130"/>
      <c r="M908" s="130"/>
      <c r="N908" s="130"/>
      <c r="O908" s="130"/>
      <c r="P908" s="130"/>
      <c r="Q908" s="130"/>
      <c r="R908" s="130"/>
    </row>
    <row r="909" spans="2:18">
      <c r="B909" s="129"/>
      <c r="C909" s="129"/>
      <c r="D909" s="129"/>
      <c r="E909" s="129"/>
      <c r="F909" s="130"/>
      <c r="G909" s="130"/>
      <c r="H909" s="130"/>
      <c r="I909" s="130"/>
      <c r="J909" s="130"/>
      <c r="K909" s="130"/>
      <c r="L909" s="130"/>
      <c r="M909" s="130"/>
      <c r="N909" s="130"/>
      <c r="O909" s="130"/>
      <c r="P909" s="130"/>
      <c r="Q909" s="130"/>
      <c r="R909" s="130"/>
    </row>
    <row r="910" spans="2:18">
      <c r="B910" s="129"/>
      <c r="C910" s="129"/>
      <c r="D910" s="129"/>
      <c r="E910" s="129"/>
      <c r="F910" s="130"/>
      <c r="G910" s="130"/>
      <c r="H910" s="130"/>
      <c r="I910" s="130"/>
      <c r="J910" s="130"/>
      <c r="K910" s="130"/>
      <c r="L910" s="130"/>
      <c r="M910" s="130"/>
      <c r="N910" s="130"/>
      <c r="O910" s="130"/>
      <c r="P910" s="130"/>
      <c r="Q910" s="130"/>
      <c r="R910" s="130"/>
    </row>
    <row r="911" spans="2:18">
      <c r="B911" s="129"/>
      <c r="C911" s="129"/>
      <c r="D911" s="129"/>
      <c r="E911" s="129"/>
      <c r="F911" s="130"/>
      <c r="G911" s="130"/>
      <c r="H911" s="130"/>
      <c r="I911" s="130"/>
      <c r="J911" s="130"/>
      <c r="K911" s="130"/>
      <c r="L911" s="130"/>
      <c r="M911" s="130"/>
      <c r="N911" s="130"/>
      <c r="O911" s="130"/>
      <c r="P911" s="130"/>
      <c r="Q911" s="130"/>
      <c r="R911" s="130"/>
    </row>
    <row r="912" spans="2:18">
      <c r="B912" s="129"/>
      <c r="C912" s="129"/>
      <c r="D912" s="129"/>
      <c r="E912" s="129"/>
      <c r="F912" s="130"/>
      <c r="G912" s="130"/>
      <c r="H912" s="130"/>
      <c r="I912" s="130"/>
      <c r="J912" s="130"/>
      <c r="K912" s="130"/>
      <c r="L912" s="130"/>
      <c r="M912" s="130"/>
      <c r="N912" s="130"/>
      <c r="O912" s="130"/>
      <c r="P912" s="130"/>
      <c r="Q912" s="130"/>
      <c r="R912" s="130"/>
    </row>
    <row r="913" spans="2:18">
      <c r="B913" s="129"/>
      <c r="C913" s="129"/>
      <c r="D913" s="129"/>
      <c r="E913" s="129"/>
      <c r="F913" s="130"/>
      <c r="G913" s="130"/>
      <c r="H913" s="130"/>
      <c r="I913" s="130"/>
      <c r="J913" s="130"/>
      <c r="K913" s="130"/>
      <c r="L913" s="130"/>
      <c r="M913" s="130"/>
      <c r="N913" s="130"/>
      <c r="O913" s="130"/>
      <c r="P913" s="130"/>
      <c r="Q913" s="130"/>
      <c r="R913" s="130"/>
    </row>
    <row r="914" spans="2:18">
      <c r="B914" s="129"/>
      <c r="C914" s="129"/>
      <c r="D914" s="129"/>
      <c r="E914" s="129"/>
      <c r="F914" s="130"/>
      <c r="G914" s="130"/>
      <c r="H914" s="130"/>
      <c r="I914" s="130"/>
      <c r="J914" s="130"/>
      <c r="K914" s="130"/>
      <c r="L914" s="130"/>
      <c r="M914" s="130"/>
      <c r="N914" s="130"/>
      <c r="O914" s="130"/>
      <c r="P914" s="130"/>
      <c r="Q914" s="130"/>
      <c r="R914" s="130"/>
    </row>
    <row r="915" spans="2:18">
      <c r="B915" s="129"/>
      <c r="C915" s="129"/>
      <c r="D915" s="129"/>
      <c r="E915" s="129"/>
      <c r="F915" s="130"/>
      <c r="G915" s="130"/>
      <c r="H915" s="130"/>
      <c r="I915" s="130"/>
      <c r="J915" s="130"/>
      <c r="K915" s="130"/>
      <c r="L915" s="130"/>
      <c r="M915" s="130"/>
      <c r="N915" s="130"/>
      <c r="O915" s="130"/>
      <c r="P915" s="130"/>
      <c r="Q915" s="130"/>
      <c r="R915" s="130"/>
    </row>
    <row r="916" spans="2:18">
      <c r="B916" s="129"/>
      <c r="C916" s="129"/>
      <c r="D916" s="129"/>
      <c r="E916" s="129"/>
      <c r="F916" s="130"/>
      <c r="G916" s="130"/>
      <c r="H916" s="130"/>
      <c r="I916" s="130"/>
      <c r="J916" s="130"/>
      <c r="K916" s="130"/>
      <c r="L916" s="130"/>
      <c r="M916" s="130"/>
      <c r="N916" s="130"/>
      <c r="O916" s="130"/>
      <c r="P916" s="130"/>
      <c r="Q916" s="130"/>
      <c r="R916" s="130"/>
    </row>
    <row r="917" spans="2:18">
      <c r="B917" s="129"/>
      <c r="C917" s="129"/>
      <c r="D917" s="129"/>
      <c r="E917" s="129"/>
      <c r="F917" s="130"/>
      <c r="G917" s="130"/>
      <c r="H917" s="130"/>
      <c r="I917" s="130"/>
      <c r="J917" s="130"/>
      <c r="K917" s="130"/>
      <c r="L917" s="130"/>
      <c r="M917" s="130"/>
      <c r="N917" s="130"/>
      <c r="O917" s="130"/>
      <c r="P917" s="130"/>
      <c r="Q917" s="130"/>
      <c r="R917" s="130"/>
    </row>
    <row r="918" spans="2:18">
      <c r="B918" s="129"/>
      <c r="C918" s="129"/>
      <c r="D918" s="129"/>
      <c r="E918" s="129"/>
      <c r="F918" s="130"/>
      <c r="G918" s="130"/>
      <c r="H918" s="130"/>
      <c r="I918" s="130"/>
      <c r="J918" s="130"/>
      <c r="K918" s="130"/>
      <c r="L918" s="130"/>
      <c r="M918" s="130"/>
      <c r="N918" s="130"/>
      <c r="O918" s="130"/>
      <c r="P918" s="130"/>
      <c r="Q918" s="130"/>
      <c r="R918" s="130"/>
    </row>
    <row r="919" spans="2:18">
      <c r="B919" s="129"/>
      <c r="C919" s="129"/>
      <c r="D919" s="129"/>
      <c r="E919" s="129"/>
      <c r="F919" s="130"/>
      <c r="G919" s="130"/>
      <c r="H919" s="130"/>
      <c r="I919" s="130"/>
      <c r="J919" s="130"/>
      <c r="K919" s="130"/>
      <c r="L919" s="130"/>
      <c r="M919" s="130"/>
      <c r="N919" s="130"/>
      <c r="O919" s="130"/>
      <c r="P919" s="130"/>
      <c r="Q919" s="130"/>
      <c r="R919" s="130"/>
    </row>
    <row r="920" spans="2:18">
      <c r="B920" s="129"/>
      <c r="C920" s="129"/>
      <c r="D920" s="129"/>
      <c r="E920" s="129"/>
      <c r="F920" s="130"/>
      <c r="G920" s="130"/>
      <c r="H920" s="130"/>
      <c r="I920" s="130"/>
      <c r="J920" s="130"/>
      <c r="K920" s="130"/>
      <c r="L920" s="130"/>
      <c r="M920" s="130"/>
      <c r="N920" s="130"/>
      <c r="O920" s="130"/>
      <c r="P920" s="130"/>
      <c r="Q920" s="130"/>
      <c r="R920" s="130"/>
    </row>
    <row r="921" spans="2:18">
      <c r="B921" s="129"/>
      <c r="C921" s="129"/>
      <c r="D921" s="129"/>
      <c r="E921" s="129"/>
      <c r="F921" s="130"/>
      <c r="G921" s="130"/>
      <c r="H921" s="130"/>
      <c r="I921" s="130"/>
      <c r="J921" s="130"/>
      <c r="K921" s="130"/>
      <c r="L921" s="130"/>
      <c r="M921" s="130"/>
      <c r="N921" s="130"/>
      <c r="O921" s="130"/>
      <c r="P921" s="130"/>
      <c r="Q921" s="130"/>
      <c r="R921" s="130"/>
    </row>
    <row r="922" spans="2:18">
      <c r="B922" s="129"/>
      <c r="C922" s="129"/>
      <c r="D922" s="129"/>
      <c r="E922" s="129"/>
      <c r="F922" s="130"/>
      <c r="G922" s="130"/>
      <c r="H922" s="130"/>
      <c r="I922" s="130"/>
      <c r="J922" s="130"/>
      <c r="K922" s="130"/>
      <c r="L922" s="130"/>
      <c r="M922" s="130"/>
      <c r="N922" s="130"/>
      <c r="O922" s="130"/>
      <c r="P922" s="130"/>
      <c r="Q922" s="130"/>
      <c r="R922" s="130"/>
    </row>
    <row r="923" spans="2:18">
      <c r="B923" s="129"/>
      <c r="C923" s="129"/>
      <c r="D923" s="129"/>
      <c r="E923" s="129"/>
      <c r="F923" s="130"/>
      <c r="G923" s="130"/>
      <c r="H923" s="130"/>
      <c r="I923" s="130"/>
      <c r="J923" s="130"/>
      <c r="K923" s="130"/>
      <c r="L923" s="130"/>
      <c r="M923" s="130"/>
      <c r="N923" s="130"/>
      <c r="O923" s="130"/>
      <c r="P923" s="130"/>
      <c r="Q923" s="130"/>
      <c r="R923" s="130"/>
    </row>
    <row r="924" spans="2:18">
      <c r="B924" s="129"/>
      <c r="C924" s="129"/>
      <c r="D924" s="129"/>
      <c r="E924" s="129"/>
      <c r="F924" s="130"/>
      <c r="G924" s="130"/>
      <c r="H924" s="130"/>
      <c r="I924" s="130"/>
      <c r="J924" s="130"/>
      <c r="K924" s="130"/>
      <c r="L924" s="130"/>
      <c r="M924" s="130"/>
      <c r="N924" s="130"/>
      <c r="O924" s="130"/>
      <c r="P924" s="130"/>
      <c r="Q924" s="130"/>
      <c r="R924" s="130"/>
    </row>
    <row r="925" spans="2:18">
      <c r="B925" s="129"/>
      <c r="C925" s="129"/>
      <c r="D925" s="129"/>
      <c r="E925" s="129"/>
      <c r="F925" s="130"/>
      <c r="G925" s="130"/>
      <c r="H925" s="130"/>
      <c r="I925" s="130"/>
      <c r="J925" s="130"/>
      <c r="K925" s="130"/>
      <c r="L925" s="130"/>
      <c r="M925" s="130"/>
      <c r="N925" s="130"/>
      <c r="O925" s="130"/>
      <c r="P925" s="130"/>
      <c r="Q925" s="130"/>
      <c r="R925" s="130"/>
    </row>
    <row r="926" spans="2:18">
      <c r="B926" s="129"/>
      <c r="C926" s="129"/>
      <c r="D926" s="129"/>
      <c r="E926" s="129"/>
      <c r="F926" s="130"/>
      <c r="G926" s="130"/>
      <c r="H926" s="130"/>
      <c r="I926" s="130"/>
      <c r="J926" s="130"/>
      <c r="K926" s="130"/>
      <c r="L926" s="130"/>
      <c r="M926" s="130"/>
      <c r="N926" s="130"/>
      <c r="O926" s="130"/>
      <c r="P926" s="130"/>
      <c r="Q926" s="130"/>
      <c r="R926" s="130"/>
    </row>
    <row r="927" spans="2:18">
      <c r="B927" s="129"/>
      <c r="C927" s="129"/>
      <c r="D927" s="129"/>
      <c r="E927" s="129"/>
      <c r="F927" s="130"/>
      <c r="G927" s="130"/>
      <c r="H927" s="130"/>
      <c r="I927" s="130"/>
      <c r="J927" s="130"/>
      <c r="K927" s="130"/>
      <c r="L927" s="130"/>
      <c r="M927" s="130"/>
      <c r="N927" s="130"/>
      <c r="O927" s="130"/>
      <c r="P927" s="130"/>
      <c r="Q927" s="130"/>
      <c r="R927" s="130"/>
    </row>
    <row r="928" spans="2:18">
      <c r="B928" s="129"/>
      <c r="C928" s="129"/>
      <c r="D928" s="129"/>
      <c r="E928" s="129"/>
      <c r="F928" s="130"/>
      <c r="G928" s="130"/>
      <c r="H928" s="130"/>
      <c r="I928" s="130"/>
      <c r="J928" s="130"/>
      <c r="K928" s="130"/>
      <c r="L928" s="130"/>
      <c r="M928" s="130"/>
      <c r="N928" s="130"/>
      <c r="O928" s="130"/>
      <c r="P928" s="130"/>
      <c r="Q928" s="130"/>
      <c r="R928" s="130"/>
    </row>
    <row r="929" spans="2:18">
      <c r="B929" s="129"/>
      <c r="C929" s="129"/>
      <c r="D929" s="129"/>
      <c r="E929" s="129"/>
      <c r="F929" s="130"/>
      <c r="G929" s="130"/>
      <c r="H929" s="130"/>
      <c r="I929" s="130"/>
      <c r="J929" s="130"/>
      <c r="K929" s="130"/>
      <c r="L929" s="130"/>
      <c r="M929" s="130"/>
      <c r="N929" s="130"/>
      <c r="O929" s="130"/>
      <c r="P929" s="130"/>
      <c r="Q929" s="130"/>
      <c r="R929" s="130"/>
    </row>
    <row r="930" spans="2:18">
      <c r="B930" s="129"/>
      <c r="C930" s="129"/>
      <c r="D930" s="129"/>
      <c r="E930" s="129"/>
      <c r="F930" s="130"/>
      <c r="G930" s="130"/>
      <c r="H930" s="130"/>
      <c r="I930" s="130"/>
      <c r="J930" s="130"/>
      <c r="K930" s="130"/>
      <c r="L930" s="130"/>
      <c r="M930" s="130"/>
      <c r="N930" s="130"/>
      <c r="O930" s="130"/>
      <c r="P930" s="130"/>
      <c r="Q930" s="130"/>
      <c r="R930" s="130"/>
    </row>
    <row r="931" spans="2:18">
      <c r="B931" s="129"/>
      <c r="C931" s="129"/>
      <c r="D931" s="129"/>
      <c r="E931" s="129"/>
      <c r="F931" s="130"/>
      <c r="G931" s="130"/>
      <c r="H931" s="130"/>
      <c r="I931" s="130"/>
      <c r="J931" s="130"/>
      <c r="K931" s="130"/>
      <c r="L931" s="130"/>
      <c r="M931" s="130"/>
      <c r="N931" s="130"/>
      <c r="O931" s="130"/>
      <c r="P931" s="130"/>
      <c r="Q931" s="130"/>
      <c r="R931" s="130"/>
    </row>
    <row r="932" spans="2:18">
      <c r="B932" s="129"/>
      <c r="C932" s="129"/>
      <c r="D932" s="129"/>
      <c r="E932" s="129"/>
      <c r="F932" s="130"/>
      <c r="G932" s="130"/>
      <c r="H932" s="130"/>
      <c r="I932" s="130"/>
      <c r="J932" s="130"/>
      <c r="K932" s="130"/>
      <c r="L932" s="130"/>
      <c r="M932" s="130"/>
      <c r="N932" s="130"/>
      <c r="O932" s="130"/>
      <c r="P932" s="130"/>
      <c r="Q932" s="130"/>
      <c r="R932" s="130"/>
    </row>
    <row r="933" spans="2:18">
      <c r="B933" s="129"/>
      <c r="C933" s="129"/>
      <c r="D933" s="129"/>
      <c r="E933" s="129"/>
      <c r="F933" s="130"/>
      <c r="G933" s="130"/>
      <c r="H933" s="130"/>
      <c r="I933" s="130"/>
      <c r="J933" s="130"/>
      <c r="K933" s="130"/>
      <c r="L933" s="130"/>
      <c r="M933" s="130"/>
      <c r="N933" s="130"/>
      <c r="O933" s="130"/>
      <c r="P933" s="130"/>
      <c r="Q933" s="130"/>
      <c r="R933" s="130"/>
    </row>
    <row r="934" spans="2:18">
      <c r="B934" s="129"/>
      <c r="C934" s="129"/>
      <c r="D934" s="129"/>
      <c r="E934" s="129"/>
      <c r="F934" s="130"/>
      <c r="G934" s="130"/>
      <c r="H934" s="130"/>
      <c r="I934" s="130"/>
      <c r="J934" s="130"/>
      <c r="K934" s="130"/>
      <c r="L934" s="130"/>
      <c r="M934" s="130"/>
      <c r="N934" s="130"/>
      <c r="O934" s="130"/>
      <c r="P934" s="130"/>
      <c r="Q934" s="130"/>
      <c r="R934" s="130"/>
    </row>
    <row r="935" spans="2:18">
      <c r="B935" s="129"/>
      <c r="C935" s="129"/>
      <c r="D935" s="129"/>
      <c r="E935" s="129"/>
      <c r="F935" s="130"/>
      <c r="G935" s="130"/>
      <c r="H935" s="130"/>
      <c r="I935" s="130"/>
      <c r="J935" s="130"/>
      <c r="K935" s="130"/>
      <c r="L935" s="130"/>
      <c r="M935" s="130"/>
      <c r="N935" s="130"/>
      <c r="O935" s="130"/>
      <c r="P935" s="130"/>
      <c r="Q935" s="130"/>
      <c r="R935" s="130"/>
    </row>
    <row r="936" spans="2:18">
      <c r="B936" s="129"/>
      <c r="C936" s="129"/>
      <c r="D936" s="129"/>
      <c r="E936" s="129"/>
      <c r="F936" s="130"/>
      <c r="G936" s="130"/>
      <c r="H936" s="130"/>
      <c r="I936" s="130"/>
      <c r="J936" s="130"/>
      <c r="K936" s="130"/>
      <c r="L936" s="130"/>
      <c r="M936" s="130"/>
      <c r="N936" s="130"/>
      <c r="O936" s="130"/>
      <c r="P936" s="130"/>
      <c r="Q936" s="130"/>
      <c r="R936" s="130"/>
    </row>
    <row r="937" spans="2:18">
      <c r="B937" s="129"/>
      <c r="C937" s="129"/>
      <c r="D937" s="129"/>
      <c r="E937" s="129"/>
      <c r="F937" s="130"/>
      <c r="G937" s="130"/>
      <c r="H937" s="130"/>
      <c r="I937" s="130"/>
      <c r="J937" s="130"/>
      <c r="K937" s="130"/>
      <c r="L937" s="130"/>
      <c r="M937" s="130"/>
      <c r="N937" s="130"/>
      <c r="O937" s="130"/>
      <c r="P937" s="130"/>
      <c r="Q937" s="130"/>
      <c r="R937" s="130"/>
    </row>
    <row r="938" spans="2:18">
      <c r="B938" s="129"/>
      <c r="C938" s="129"/>
      <c r="D938" s="129"/>
      <c r="E938" s="129"/>
      <c r="F938" s="130"/>
      <c r="G938" s="130"/>
      <c r="H938" s="130"/>
      <c r="I938" s="130"/>
      <c r="J938" s="130"/>
      <c r="K938" s="130"/>
      <c r="L938" s="130"/>
      <c r="M938" s="130"/>
      <c r="N938" s="130"/>
      <c r="O938" s="130"/>
      <c r="P938" s="130"/>
      <c r="Q938" s="130"/>
      <c r="R938" s="130"/>
    </row>
    <row r="939" spans="2:18">
      <c r="B939" s="129"/>
      <c r="C939" s="129"/>
      <c r="D939" s="129"/>
      <c r="E939" s="129"/>
      <c r="F939" s="130"/>
      <c r="G939" s="130"/>
      <c r="H939" s="130"/>
      <c r="I939" s="130"/>
      <c r="J939" s="130"/>
      <c r="K939" s="130"/>
      <c r="L939" s="130"/>
      <c r="M939" s="130"/>
      <c r="N939" s="130"/>
      <c r="O939" s="130"/>
      <c r="P939" s="130"/>
      <c r="Q939" s="130"/>
      <c r="R939" s="130"/>
    </row>
    <row r="940" spans="2:18">
      <c r="B940" s="129"/>
      <c r="C940" s="129"/>
      <c r="D940" s="129"/>
      <c r="E940" s="129"/>
      <c r="F940" s="130"/>
      <c r="G940" s="130"/>
      <c r="H940" s="130"/>
      <c r="I940" s="130"/>
      <c r="J940" s="130"/>
      <c r="K940" s="130"/>
      <c r="L940" s="130"/>
      <c r="M940" s="130"/>
      <c r="N940" s="130"/>
      <c r="O940" s="130"/>
      <c r="P940" s="130"/>
      <c r="Q940" s="130"/>
      <c r="R940" s="130"/>
    </row>
    <row r="941" spans="2:18">
      <c r="B941" s="129"/>
      <c r="C941" s="129"/>
      <c r="D941" s="129"/>
      <c r="E941" s="129"/>
      <c r="F941" s="130"/>
      <c r="G941" s="130"/>
      <c r="H941" s="130"/>
      <c r="I941" s="130"/>
      <c r="J941" s="130"/>
      <c r="K941" s="130"/>
      <c r="L941" s="130"/>
      <c r="M941" s="130"/>
      <c r="N941" s="130"/>
      <c r="O941" s="130"/>
      <c r="P941" s="130"/>
      <c r="Q941" s="130"/>
      <c r="R941" s="130"/>
    </row>
    <row r="942" spans="2:18">
      <c r="B942" s="129"/>
      <c r="C942" s="129"/>
      <c r="D942" s="129"/>
      <c r="E942" s="129"/>
      <c r="F942" s="130"/>
      <c r="G942" s="130"/>
      <c r="H942" s="130"/>
      <c r="I942" s="130"/>
      <c r="J942" s="130"/>
      <c r="K942" s="130"/>
      <c r="L942" s="130"/>
      <c r="M942" s="130"/>
      <c r="N942" s="130"/>
      <c r="O942" s="130"/>
      <c r="P942" s="130"/>
      <c r="Q942" s="130"/>
      <c r="R942" s="130"/>
    </row>
    <row r="943" spans="2:18">
      <c r="B943" s="129"/>
      <c r="C943" s="129"/>
      <c r="D943" s="129"/>
      <c r="E943" s="129"/>
      <c r="F943" s="130"/>
      <c r="G943" s="130"/>
      <c r="H943" s="130"/>
      <c r="I943" s="130"/>
      <c r="J943" s="130"/>
      <c r="K943" s="130"/>
      <c r="L943" s="130"/>
      <c r="M943" s="130"/>
      <c r="N943" s="130"/>
      <c r="O943" s="130"/>
      <c r="P943" s="130"/>
      <c r="Q943" s="130"/>
      <c r="R943" s="130"/>
    </row>
    <row r="944" spans="2:18">
      <c r="B944" s="129"/>
      <c r="C944" s="129"/>
      <c r="D944" s="129"/>
      <c r="E944" s="129"/>
      <c r="F944" s="130"/>
      <c r="G944" s="130"/>
      <c r="H944" s="130"/>
      <c r="I944" s="130"/>
      <c r="J944" s="130"/>
      <c r="K944" s="130"/>
      <c r="L944" s="130"/>
      <c r="M944" s="130"/>
      <c r="N944" s="130"/>
      <c r="O944" s="130"/>
      <c r="P944" s="130"/>
      <c r="Q944" s="130"/>
      <c r="R944" s="130"/>
    </row>
    <row r="945" spans="2:18">
      <c r="B945" s="129"/>
      <c r="C945" s="129"/>
      <c r="D945" s="129"/>
      <c r="E945" s="129"/>
      <c r="F945" s="130"/>
      <c r="G945" s="130"/>
      <c r="H945" s="130"/>
      <c r="I945" s="130"/>
      <c r="J945" s="130"/>
      <c r="K945" s="130"/>
      <c r="L945" s="130"/>
      <c r="M945" s="130"/>
      <c r="N945" s="130"/>
      <c r="O945" s="130"/>
      <c r="P945" s="130"/>
      <c r="Q945" s="130"/>
      <c r="R945" s="130"/>
    </row>
    <row r="946" spans="2:18">
      <c r="B946" s="129"/>
      <c r="C946" s="129"/>
      <c r="D946" s="129"/>
      <c r="E946" s="129"/>
      <c r="F946" s="130"/>
      <c r="G946" s="130"/>
      <c r="H946" s="130"/>
      <c r="I946" s="130"/>
      <c r="J946" s="130"/>
      <c r="K946" s="130"/>
      <c r="L946" s="130"/>
      <c r="M946" s="130"/>
      <c r="N946" s="130"/>
      <c r="O946" s="130"/>
      <c r="P946" s="130"/>
      <c r="Q946" s="130"/>
      <c r="R946" s="130"/>
    </row>
    <row r="947" spans="2:18">
      <c r="B947" s="129"/>
      <c r="C947" s="129"/>
      <c r="D947" s="129"/>
      <c r="E947" s="129"/>
      <c r="F947" s="130"/>
      <c r="G947" s="130"/>
      <c r="H947" s="130"/>
      <c r="I947" s="130"/>
      <c r="J947" s="130"/>
      <c r="K947" s="130"/>
      <c r="L947" s="130"/>
      <c r="M947" s="130"/>
      <c r="N947" s="130"/>
      <c r="O947" s="130"/>
      <c r="P947" s="130"/>
      <c r="Q947" s="130"/>
      <c r="R947" s="130"/>
    </row>
    <row r="948" spans="2:18">
      <c r="B948" s="129"/>
      <c r="C948" s="129"/>
      <c r="D948" s="129"/>
      <c r="E948" s="129"/>
      <c r="F948" s="130"/>
      <c r="G948" s="130"/>
      <c r="H948" s="130"/>
      <c r="I948" s="130"/>
      <c r="J948" s="130"/>
      <c r="K948" s="130"/>
      <c r="L948" s="130"/>
      <c r="M948" s="130"/>
      <c r="N948" s="130"/>
      <c r="O948" s="130"/>
      <c r="P948" s="130"/>
      <c r="Q948" s="130"/>
      <c r="R948" s="130"/>
    </row>
    <row r="949" spans="2:18">
      <c r="B949" s="129"/>
      <c r="C949" s="129"/>
      <c r="D949" s="129"/>
      <c r="E949" s="129"/>
      <c r="F949" s="130"/>
      <c r="G949" s="130"/>
      <c r="H949" s="130"/>
      <c r="I949" s="130"/>
      <c r="J949" s="130"/>
      <c r="K949" s="130"/>
      <c r="L949" s="130"/>
      <c r="M949" s="130"/>
      <c r="N949" s="130"/>
      <c r="O949" s="130"/>
      <c r="P949" s="130"/>
      <c r="Q949" s="130"/>
      <c r="R949" s="130"/>
    </row>
    <row r="950" spans="2:18">
      <c r="B950" s="129"/>
      <c r="C950" s="129"/>
      <c r="D950" s="129"/>
      <c r="E950" s="129"/>
      <c r="F950" s="130"/>
      <c r="G950" s="130"/>
      <c r="H950" s="130"/>
      <c r="I950" s="130"/>
      <c r="J950" s="130"/>
      <c r="K950" s="130"/>
      <c r="L950" s="130"/>
      <c r="M950" s="130"/>
      <c r="N950" s="130"/>
      <c r="O950" s="130"/>
      <c r="P950" s="130"/>
      <c r="Q950" s="130"/>
      <c r="R950" s="130"/>
    </row>
    <row r="951" spans="2:18">
      <c r="B951" s="129"/>
      <c r="C951" s="129"/>
      <c r="D951" s="129"/>
      <c r="E951" s="129"/>
      <c r="F951" s="130"/>
      <c r="G951" s="130"/>
      <c r="H951" s="130"/>
      <c r="I951" s="130"/>
      <c r="J951" s="130"/>
      <c r="K951" s="130"/>
      <c r="L951" s="130"/>
      <c r="M951" s="130"/>
      <c r="N951" s="130"/>
      <c r="O951" s="130"/>
      <c r="P951" s="130"/>
      <c r="Q951" s="130"/>
      <c r="R951" s="130"/>
    </row>
    <row r="952" spans="2:18">
      <c r="B952" s="129"/>
      <c r="C952" s="129"/>
      <c r="D952" s="129"/>
      <c r="E952" s="129"/>
      <c r="F952" s="130"/>
      <c r="G952" s="130"/>
      <c r="H952" s="130"/>
      <c r="I952" s="130"/>
      <c r="J952" s="130"/>
      <c r="K952" s="130"/>
      <c r="L952" s="130"/>
      <c r="M952" s="130"/>
      <c r="N952" s="130"/>
      <c r="O952" s="130"/>
      <c r="P952" s="130"/>
      <c r="Q952" s="130"/>
      <c r="R952" s="130"/>
    </row>
    <row r="953" spans="2:18">
      <c r="B953" s="129"/>
      <c r="C953" s="129"/>
      <c r="D953" s="129"/>
      <c r="E953" s="129"/>
      <c r="F953" s="130"/>
      <c r="G953" s="130"/>
      <c r="H953" s="130"/>
      <c r="I953" s="130"/>
      <c r="J953" s="130"/>
      <c r="K953" s="130"/>
      <c r="L953" s="130"/>
      <c r="M953" s="130"/>
      <c r="N953" s="130"/>
      <c r="O953" s="130"/>
      <c r="P953" s="130"/>
      <c r="Q953" s="130"/>
      <c r="R953" s="130"/>
    </row>
    <row r="954" spans="2:18">
      <c r="B954" s="129"/>
      <c r="C954" s="129"/>
      <c r="D954" s="129"/>
      <c r="E954" s="129"/>
      <c r="F954" s="130"/>
      <c r="G954" s="130"/>
      <c r="H954" s="130"/>
      <c r="I954" s="130"/>
      <c r="J954" s="130"/>
      <c r="K954" s="130"/>
      <c r="L954" s="130"/>
      <c r="M954" s="130"/>
      <c r="N954" s="130"/>
      <c r="O954" s="130"/>
      <c r="P954" s="130"/>
      <c r="Q954" s="130"/>
      <c r="R954" s="130"/>
    </row>
    <row r="955" spans="2:18">
      <c r="B955" s="129"/>
      <c r="C955" s="129"/>
      <c r="D955" s="129"/>
      <c r="E955" s="129"/>
      <c r="F955" s="130"/>
      <c r="G955" s="130"/>
      <c r="H955" s="130"/>
      <c r="I955" s="130"/>
      <c r="J955" s="130"/>
      <c r="K955" s="130"/>
      <c r="L955" s="130"/>
      <c r="M955" s="130"/>
      <c r="N955" s="130"/>
      <c r="O955" s="130"/>
      <c r="P955" s="130"/>
      <c r="Q955" s="130"/>
      <c r="R955" s="130"/>
    </row>
    <row r="956" spans="2:18">
      <c r="B956" s="129"/>
      <c r="C956" s="129"/>
      <c r="D956" s="129"/>
      <c r="E956" s="129"/>
      <c r="F956" s="130"/>
      <c r="G956" s="130"/>
      <c r="H956" s="130"/>
      <c r="I956" s="130"/>
      <c r="J956" s="130"/>
      <c r="K956" s="130"/>
      <c r="L956" s="130"/>
      <c r="M956" s="130"/>
      <c r="N956" s="130"/>
      <c r="O956" s="130"/>
      <c r="P956" s="130"/>
      <c r="Q956" s="130"/>
      <c r="R956" s="130"/>
    </row>
    <row r="957" spans="2:18">
      <c r="B957" s="129"/>
      <c r="C957" s="129"/>
      <c r="D957" s="129"/>
      <c r="E957" s="129"/>
      <c r="F957" s="130"/>
      <c r="G957" s="130"/>
      <c r="H957" s="130"/>
      <c r="I957" s="130"/>
      <c r="J957" s="130"/>
      <c r="K957" s="130"/>
      <c r="L957" s="130"/>
      <c r="M957" s="130"/>
      <c r="N957" s="130"/>
      <c r="O957" s="130"/>
      <c r="P957" s="130"/>
      <c r="Q957" s="130"/>
      <c r="R957" s="130"/>
    </row>
    <row r="958" spans="2:18">
      <c r="B958" s="129"/>
      <c r="C958" s="129"/>
      <c r="D958" s="129"/>
      <c r="E958" s="129"/>
      <c r="F958" s="130"/>
      <c r="G958" s="130"/>
      <c r="H958" s="130"/>
      <c r="I958" s="130"/>
      <c r="J958" s="130"/>
      <c r="K958" s="130"/>
      <c r="L958" s="130"/>
      <c r="M958" s="130"/>
      <c r="N958" s="130"/>
      <c r="O958" s="130"/>
      <c r="P958" s="130"/>
      <c r="Q958" s="130"/>
      <c r="R958" s="130"/>
    </row>
    <row r="959" spans="2:18">
      <c r="B959" s="129"/>
      <c r="C959" s="129"/>
      <c r="D959" s="129"/>
      <c r="E959" s="129"/>
      <c r="F959" s="130"/>
      <c r="G959" s="130"/>
      <c r="H959" s="130"/>
      <c r="I959" s="130"/>
      <c r="J959" s="130"/>
      <c r="K959" s="130"/>
      <c r="L959" s="130"/>
      <c r="M959" s="130"/>
      <c r="N959" s="130"/>
      <c r="O959" s="130"/>
      <c r="P959" s="130"/>
      <c r="Q959" s="130"/>
      <c r="R959" s="130"/>
    </row>
    <row r="960" spans="2:18">
      <c r="B960" s="129"/>
      <c r="C960" s="129"/>
      <c r="D960" s="129"/>
      <c r="E960" s="129"/>
      <c r="F960" s="130"/>
      <c r="G960" s="130"/>
      <c r="H960" s="130"/>
      <c r="I960" s="130"/>
      <c r="J960" s="130"/>
      <c r="K960" s="130"/>
      <c r="L960" s="130"/>
      <c r="M960" s="130"/>
      <c r="N960" s="130"/>
      <c r="O960" s="130"/>
      <c r="P960" s="130"/>
      <c r="Q960" s="130"/>
      <c r="R960" s="130"/>
    </row>
    <row r="961" spans="2:18">
      <c r="B961" s="129"/>
      <c r="C961" s="129"/>
      <c r="D961" s="129"/>
      <c r="E961" s="129"/>
      <c r="F961" s="130"/>
      <c r="G961" s="130"/>
      <c r="H961" s="130"/>
      <c r="I961" s="130"/>
      <c r="J961" s="130"/>
      <c r="K961" s="130"/>
      <c r="L961" s="130"/>
      <c r="M961" s="130"/>
      <c r="N961" s="130"/>
      <c r="O961" s="130"/>
      <c r="P961" s="130"/>
      <c r="Q961" s="130"/>
      <c r="R961" s="130"/>
    </row>
    <row r="962" spans="2:18">
      <c r="B962" s="129"/>
      <c r="C962" s="129"/>
      <c r="D962" s="129"/>
      <c r="E962" s="129"/>
      <c r="F962" s="130"/>
      <c r="G962" s="130"/>
      <c r="H962" s="130"/>
      <c r="I962" s="130"/>
      <c r="J962" s="130"/>
      <c r="K962" s="130"/>
      <c r="L962" s="130"/>
      <c r="M962" s="130"/>
      <c r="N962" s="130"/>
      <c r="O962" s="130"/>
      <c r="P962" s="130"/>
      <c r="Q962" s="130"/>
      <c r="R962" s="130"/>
    </row>
    <row r="963" spans="2:18">
      <c r="B963" s="129"/>
      <c r="C963" s="129"/>
      <c r="D963" s="129"/>
      <c r="E963" s="129"/>
      <c r="F963" s="130"/>
      <c r="G963" s="130"/>
      <c r="H963" s="130"/>
      <c r="I963" s="130"/>
      <c r="J963" s="130"/>
      <c r="K963" s="130"/>
      <c r="L963" s="130"/>
      <c r="M963" s="130"/>
      <c r="N963" s="130"/>
      <c r="O963" s="130"/>
      <c r="P963" s="130"/>
      <c r="Q963" s="130"/>
      <c r="R963" s="130"/>
    </row>
    <row r="964" spans="2:18">
      <c r="B964" s="129"/>
      <c r="C964" s="129"/>
      <c r="D964" s="129"/>
      <c r="E964" s="129"/>
      <c r="F964" s="130"/>
      <c r="G964" s="130"/>
      <c r="H964" s="130"/>
      <c r="I964" s="130"/>
      <c r="J964" s="130"/>
      <c r="K964" s="130"/>
      <c r="L964" s="130"/>
      <c r="M964" s="130"/>
      <c r="N964" s="130"/>
      <c r="O964" s="130"/>
      <c r="P964" s="130"/>
      <c r="Q964" s="130"/>
      <c r="R964" s="130"/>
    </row>
    <row r="965" spans="2:18">
      <c r="B965" s="129"/>
      <c r="C965" s="129"/>
      <c r="D965" s="129"/>
      <c r="E965" s="129"/>
      <c r="F965" s="130"/>
      <c r="G965" s="130"/>
      <c r="H965" s="130"/>
      <c r="I965" s="130"/>
      <c r="J965" s="130"/>
      <c r="K965" s="130"/>
      <c r="L965" s="130"/>
      <c r="M965" s="130"/>
      <c r="N965" s="130"/>
      <c r="O965" s="130"/>
      <c r="P965" s="130"/>
      <c r="Q965" s="130"/>
      <c r="R965" s="130"/>
    </row>
    <row r="966" spans="2:18">
      <c r="B966" s="129"/>
      <c r="C966" s="129"/>
      <c r="D966" s="129"/>
      <c r="E966" s="129"/>
      <c r="F966" s="130"/>
      <c r="G966" s="130"/>
      <c r="H966" s="130"/>
      <c r="I966" s="130"/>
      <c r="J966" s="130"/>
      <c r="K966" s="130"/>
      <c r="L966" s="130"/>
      <c r="M966" s="130"/>
      <c r="N966" s="130"/>
      <c r="O966" s="130"/>
      <c r="P966" s="130"/>
      <c r="Q966" s="130"/>
      <c r="R966" s="130"/>
    </row>
    <row r="967" spans="2:18">
      <c r="B967" s="129"/>
      <c r="C967" s="129"/>
      <c r="D967" s="129"/>
      <c r="E967" s="129"/>
      <c r="F967" s="130"/>
      <c r="G967" s="130"/>
      <c r="H967" s="130"/>
      <c r="I967" s="130"/>
      <c r="J967" s="130"/>
      <c r="K967" s="130"/>
      <c r="L967" s="130"/>
      <c r="M967" s="130"/>
      <c r="N967" s="130"/>
      <c r="O967" s="130"/>
      <c r="P967" s="130"/>
      <c r="Q967" s="130"/>
      <c r="R967" s="130"/>
    </row>
    <row r="968" spans="2:18">
      <c r="B968" s="129"/>
      <c r="C968" s="129"/>
      <c r="D968" s="129"/>
      <c r="E968" s="129"/>
      <c r="F968" s="130"/>
      <c r="G968" s="130"/>
      <c r="H968" s="130"/>
      <c r="I968" s="130"/>
      <c r="J968" s="130"/>
      <c r="K968" s="130"/>
      <c r="L968" s="130"/>
      <c r="M968" s="130"/>
      <c r="N968" s="130"/>
      <c r="O968" s="130"/>
      <c r="P968" s="130"/>
      <c r="Q968" s="130"/>
      <c r="R968" s="130"/>
    </row>
    <row r="969" spans="2:18">
      <c r="B969" s="129"/>
      <c r="C969" s="129"/>
      <c r="D969" s="129"/>
      <c r="E969" s="129"/>
      <c r="F969" s="130"/>
      <c r="G969" s="130"/>
      <c r="H969" s="130"/>
      <c r="I969" s="130"/>
      <c r="J969" s="130"/>
      <c r="K969" s="130"/>
      <c r="L969" s="130"/>
      <c r="M969" s="130"/>
      <c r="N969" s="130"/>
      <c r="O969" s="130"/>
      <c r="P969" s="130"/>
      <c r="Q969" s="130"/>
      <c r="R969" s="130"/>
    </row>
    <row r="970" spans="2:18">
      <c r="B970" s="129"/>
      <c r="C970" s="129"/>
      <c r="D970" s="129"/>
      <c r="E970" s="129"/>
      <c r="F970" s="130"/>
      <c r="G970" s="130"/>
      <c r="H970" s="130"/>
      <c r="I970" s="130"/>
      <c r="J970" s="130"/>
      <c r="K970" s="130"/>
      <c r="L970" s="130"/>
      <c r="M970" s="130"/>
      <c r="N970" s="130"/>
      <c r="O970" s="130"/>
      <c r="P970" s="130"/>
      <c r="Q970" s="130"/>
      <c r="R970" s="130"/>
    </row>
    <row r="971" spans="2:18">
      <c r="B971" s="129"/>
      <c r="C971" s="129"/>
      <c r="D971" s="129"/>
      <c r="E971" s="129"/>
      <c r="F971" s="130"/>
      <c r="G971" s="130"/>
      <c r="H971" s="130"/>
      <c r="I971" s="130"/>
      <c r="J971" s="130"/>
      <c r="K971" s="130"/>
      <c r="L971" s="130"/>
      <c r="M971" s="130"/>
      <c r="N971" s="130"/>
      <c r="O971" s="130"/>
      <c r="P971" s="130"/>
      <c r="Q971" s="130"/>
      <c r="R971" s="130"/>
    </row>
    <row r="972" spans="2:18">
      <c r="B972" s="129"/>
      <c r="C972" s="129"/>
      <c r="D972" s="129"/>
      <c r="E972" s="129"/>
      <c r="F972" s="130"/>
      <c r="G972" s="130"/>
      <c r="H972" s="130"/>
      <c r="I972" s="130"/>
      <c r="J972" s="130"/>
      <c r="K972" s="130"/>
      <c r="L972" s="130"/>
      <c r="M972" s="130"/>
      <c r="N972" s="130"/>
      <c r="O972" s="130"/>
      <c r="P972" s="130"/>
      <c r="Q972" s="130"/>
      <c r="R972" s="130"/>
    </row>
    <row r="973" spans="2:18">
      <c r="B973" s="129"/>
      <c r="C973" s="129"/>
      <c r="D973" s="129"/>
      <c r="E973" s="129"/>
      <c r="F973" s="130"/>
      <c r="G973" s="130"/>
      <c r="H973" s="130"/>
      <c r="I973" s="130"/>
      <c r="J973" s="130"/>
      <c r="K973" s="130"/>
      <c r="L973" s="130"/>
      <c r="M973" s="130"/>
      <c r="N973" s="130"/>
      <c r="O973" s="130"/>
      <c r="P973" s="130"/>
      <c r="Q973" s="130"/>
      <c r="R973" s="130"/>
    </row>
    <row r="974" spans="2:18">
      <c r="B974" s="129"/>
      <c r="C974" s="129"/>
      <c r="D974" s="129"/>
      <c r="E974" s="129"/>
      <c r="F974" s="130"/>
      <c r="G974" s="130"/>
      <c r="H974" s="130"/>
      <c r="I974" s="130"/>
      <c r="J974" s="130"/>
      <c r="K974" s="130"/>
      <c r="L974" s="130"/>
      <c r="M974" s="130"/>
      <c r="N974" s="130"/>
      <c r="O974" s="130"/>
      <c r="P974" s="130"/>
      <c r="Q974" s="130"/>
      <c r="R974" s="130"/>
    </row>
    <row r="975" spans="2:18">
      <c r="B975" s="129"/>
      <c r="C975" s="129"/>
      <c r="D975" s="129"/>
      <c r="E975" s="129"/>
      <c r="F975" s="130"/>
      <c r="G975" s="130"/>
      <c r="H975" s="130"/>
      <c r="I975" s="130"/>
      <c r="J975" s="130"/>
      <c r="K975" s="130"/>
      <c r="L975" s="130"/>
      <c r="M975" s="130"/>
      <c r="N975" s="130"/>
      <c r="O975" s="130"/>
      <c r="P975" s="130"/>
      <c r="Q975" s="130"/>
      <c r="R975" s="130"/>
    </row>
    <row r="976" spans="2:18">
      <c r="B976" s="129"/>
      <c r="C976" s="129"/>
      <c r="D976" s="129"/>
      <c r="E976" s="129"/>
      <c r="F976" s="130"/>
      <c r="G976" s="130"/>
      <c r="H976" s="130"/>
      <c r="I976" s="130"/>
      <c r="J976" s="130"/>
      <c r="K976" s="130"/>
      <c r="L976" s="130"/>
      <c r="M976" s="130"/>
      <c r="N976" s="130"/>
      <c r="O976" s="130"/>
      <c r="P976" s="130"/>
      <c r="Q976" s="130"/>
      <c r="R976" s="130"/>
    </row>
    <row r="977" spans="2:18">
      <c r="B977" s="129"/>
      <c r="C977" s="129"/>
      <c r="D977" s="129"/>
      <c r="E977" s="129"/>
      <c r="F977" s="130"/>
      <c r="G977" s="130"/>
      <c r="H977" s="130"/>
      <c r="I977" s="130"/>
      <c r="J977" s="130"/>
      <c r="K977" s="130"/>
      <c r="L977" s="130"/>
      <c r="M977" s="130"/>
      <c r="N977" s="130"/>
      <c r="O977" s="130"/>
      <c r="P977" s="130"/>
      <c r="Q977" s="130"/>
      <c r="R977" s="130"/>
    </row>
    <row r="978" spans="2:18">
      <c r="B978" s="129"/>
      <c r="C978" s="129"/>
      <c r="D978" s="129"/>
      <c r="E978" s="129"/>
      <c r="F978" s="130"/>
      <c r="G978" s="130"/>
      <c r="H978" s="130"/>
      <c r="I978" s="130"/>
      <c r="J978" s="130"/>
      <c r="K978" s="130"/>
      <c r="L978" s="130"/>
      <c r="M978" s="130"/>
      <c r="N978" s="130"/>
      <c r="O978" s="130"/>
      <c r="P978" s="130"/>
      <c r="Q978" s="130"/>
      <c r="R978" s="130"/>
    </row>
    <row r="979" spans="2:18">
      <c r="B979" s="129"/>
      <c r="C979" s="129"/>
      <c r="D979" s="129"/>
      <c r="E979" s="129"/>
      <c r="F979" s="130"/>
      <c r="G979" s="130"/>
      <c r="H979" s="130"/>
      <c r="I979" s="130"/>
      <c r="J979" s="130"/>
      <c r="K979" s="130"/>
      <c r="L979" s="130"/>
      <c r="M979" s="130"/>
      <c r="N979" s="130"/>
      <c r="O979" s="130"/>
      <c r="P979" s="130"/>
      <c r="Q979" s="130"/>
      <c r="R979" s="130"/>
    </row>
    <row r="980" spans="2:18">
      <c r="B980" s="129"/>
      <c r="C980" s="129"/>
      <c r="D980" s="129"/>
      <c r="E980" s="129"/>
      <c r="F980" s="130"/>
      <c r="G980" s="130"/>
      <c r="H980" s="130"/>
      <c r="I980" s="130"/>
      <c r="J980" s="130"/>
      <c r="K980" s="130"/>
      <c r="L980" s="130"/>
      <c r="M980" s="130"/>
      <c r="N980" s="130"/>
      <c r="O980" s="130"/>
      <c r="P980" s="130"/>
      <c r="Q980" s="130"/>
      <c r="R980" s="130"/>
    </row>
    <row r="981" spans="2:18">
      <c r="B981" s="129"/>
      <c r="C981" s="129"/>
      <c r="D981" s="129"/>
      <c r="E981" s="129"/>
      <c r="F981" s="130"/>
      <c r="G981" s="130"/>
      <c r="H981" s="130"/>
      <c r="I981" s="130"/>
      <c r="J981" s="130"/>
      <c r="K981" s="130"/>
      <c r="L981" s="130"/>
      <c r="M981" s="130"/>
      <c r="N981" s="130"/>
      <c r="O981" s="130"/>
      <c r="P981" s="130"/>
      <c r="Q981" s="130"/>
      <c r="R981" s="130"/>
    </row>
    <row r="982" spans="2:18">
      <c r="B982" s="129"/>
      <c r="C982" s="129"/>
      <c r="D982" s="129"/>
      <c r="E982" s="129"/>
      <c r="F982" s="130"/>
      <c r="G982" s="130"/>
      <c r="H982" s="130"/>
      <c r="I982" s="130"/>
      <c r="J982" s="130"/>
      <c r="K982" s="130"/>
      <c r="L982" s="130"/>
      <c r="M982" s="130"/>
      <c r="N982" s="130"/>
      <c r="O982" s="130"/>
      <c r="P982" s="130"/>
      <c r="Q982" s="130"/>
      <c r="R982" s="130"/>
    </row>
    <row r="983" spans="2:18">
      <c r="B983" s="129"/>
      <c r="C983" s="129"/>
      <c r="D983" s="129"/>
      <c r="E983" s="129"/>
      <c r="F983" s="130"/>
      <c r="G983" s="130"/>
      <c r="H983" s="130"/>
      <c r="I983" s="130"/>
      <c r="J983" s="130"/>
      <c r="K983" s="130"/>
      <c r="L983" s="130"/>
      <c r="M983" s="130"/>
      <c r="N983" s="130"/>
      <c r="O983" s="130"/>
      <c r="P983" s="130"/>
      <c r="Q983" s="130"/>
      <c r="R983" s="130"/>
    </row>
    <row r="984" spans="2:18">
      <c r="B984" s="129"/>
      <c r="C984" s="129"/>
      <c r="D984" s="129"/>
      <c r="E984" s="129"/>
      <c r="F984" s="130"/>
      <c r="G984" s="130"/>
      <c r="H984" s="130"/>
      <c r="I984" s="130"/>
      <c r="J984" s="130"/>
      <c r="K984" s="130"/>
      <c r="L984" s="130"/>
      <c r="M984" s="130"/>
      <c r="N984" s="130"/>
      <c r="O984" s="130"/>
      <c r="P984" s="130"/>
      <c r="Q984" s="130"/>
      <c r="R984" s="130"/>
    </row>
    <row r="985" spans="2:18">
      <c r="B985" s="129"/>
      <c r="C985" s="129"/>
      <c r="D985" s="129"/>
      <c r="E985" s="129"/>
      <c r="F985" s="130"/>
      <c r="G985" s="130"/>
      <c r="H985" s="130"/>
      <c r="I985" s="130"/>
      <c r="J985" s="130"/>
      <c r="K985" s="130"/>
      <c r="L985" s="130"/>
      <c r="M985" s="130"/>
      <c r="N985" s="130"/>
      <c r="O985" s="130"/>
      <c r="P985" s="130"/>
      <c r="Q985" s="130"/>
      <c r="R985" s="130"/>
    </row>
    <row r="986" spans="2:18">
      <c r="B986" s="129"/>
      <c r="C986" s="129"/>
      <c r="D986" s="129"/>
      <c r="E986" s="129"/>
      <c r="F986" s="130"/>
      <c r="G986" s="130"/>
      <c r="H986" s="130"/>
      <c r="I986" s="130"/>
      <c r="J986" s="130"/>
      <c r="K986" s="130"/>
      <c r="L986" s="130"/>
      <c r="M986" s="130"/>
      <c r="N986" s="130"/>
      <c r="O986" s="130"/>
      <c r="P986" s="130"/>
      <c r="Q986" s="130"/>
      <c r="R986" s="130"/>
    </row>
    <row r="987" spans="2:18">
      <c r="B987" s="129"/>
      <c r="C987" s="129"/>
      <c r="D987" s="129"/>
      <c r="E987" s="129"/>
      <c r="F987" s="130"/>
      <c r="G987" s="130"/>
      <c r="H987" s="130"/>
      <c r="I987" s="130"/>
      <c r="J987" s="130"/>
      <c r="K987" s="130"/>
      <c r="L987" s="130"/>
      <c r="M987" s="130"/>
      <c r="N987" s="130"/>
      <c r="O987" s="130"/>
      <c r="P987" s="130"/>
      <c r="Q987" s="130"/>
      <c r="R987" s="130"/>
    </row>
    <row r="988" spans="2:18">
      <c r="B988" s="129"/>
      <c r="C988" s="129"/>
      <c r="D988" s="129"/>
      <c r="E988" s="129"/>
      <c r="F988" s="130"/>
      <c r="G988" s="130"/>
      <c r="H988" s="130"/>
      <c r="I988" s="130"/>
      <c r="J988" s="130"/>
      <c r="K988" s="130"/>
      <c r="L988" s="130"/>
      <c r="M988" s="130"/>
      <c r="N988" s="130"/>
      <c r="O988" s="130"/>
      <c r="P988" s="130"/>
      <c r="Q988" s="130"/>
      <c r="R988" s="130"/>
    </row>
    <row r="989" spans="2:18">
      <c r="B989" s="129"/>
      <c r="C989" s="129"/>
      <c r="D989" s="129"/>
      <c r="E989" s="129"/>
      <c r="F989" s="130"/>
      <c r="G989" s="130"/>
      <c r="H989" s="130"/>
      <c r="I989" s="130"/>
      <c r="J989" s="130"/>
      <c r="K989" s="130"/>
      <c r="L989" s="130"/>
      <c r="M989" s="130"/>
      <c r="N989" s="130"/>
      <c r="O989" s="130"/>
      <c r="P989" s="130"/>
      <c r="Q989" s="130"/>
      <c r="R989" s="130"/>
    </row>
    <row r="990" spans="2:18">
      <c r="B990" s="129"/>
      <c r="C990" s="129"/>
      <c r="D990" s="129"/>
      <c r="E990" s="129"/>
      <c r="F990" s="130"/>
      <c r="G990" s="130"/>
      <c r="H990" s="130"/>
      <c r="I990" s="130"/>
      <c r="J990" s="130"/>
      <c r="K990" s="130"/>
      <c r="L990" s="130"/>
      <c r="M990" s="130"/>
      <c r="N990" s="130"/>
      <c r="O990" s="130"/>
      <c r="P990" s="130"/>
      <c r="Q990" s="130"/>
      <c r="R990" s="130"/>
    </row>
    <row r="991" spans="2:18">
      <c r="B991" s="129"/>
      <c r="C991" s="129"/>
      <c r="D991" s="129"/>
      <c r="E991" s="129"/>
      <c r="F991" s="130"/>
      <c r="G991" s="130"/>
      <c r="H991" s="130"/>
      <c r="I991" s="130"/>
      <c r="J991" s="130"/>
      <c r="K991" s="130"/>
      <c r="L991" s="130"/>
      <c r="M991" s="130"/>
      <c r="N991" s="130"/>
      <c r="O991" s="130"/>
      <c r="P991" s="130"/>
      <c r="Q991" s="130"/>
      <c r="R991" s="130"/>
    </row>
    <row r="992" spans="2:18">
      <c r="B992" s="129"/>
      <c r="C992" s="129"/>
      <c r="D992" s="129"/>
      <c r="E992" s="129"/>
      <c r="F992" s="130"/>
      <c r="G992" s="130"/>
      <c r="H992" s="130"/>
      <c r="I992" s="130"/>
      <c r="J992" s="130"/>
      <c r="K992" s="130"/>
      <c r="L992" s="130"/>
      <c r="M992" s="130"/>
      <c r="N992" s="130"/>
      <c r="O992" s="130"/>
      <c r="P992" s="130"/>
      <c r="Q992" s="130"/>
      <c r="R992" s="130"/>
    </row>
    <row r="993" spans="2:18">
      <c r="B993" s="129"/>
      <c r="C993" s="129"/>
      <c r="D993" s="129"/>
      <c r="E993" s="129"/>
      <c r="F993" s="130"/>
      <c r="G993" s="130"/>
      <c r="H993" s="130"/>
      <c r="I993" s="130"/>
      <c r="J993" s="130"/>
      <c r="K993" s="130"/>
      <c r="L993" s="130"/>
      <c r="M993" s="130"/>
      <c r="N993" s="130"/>
      <c r="O993" s="130"/>
      <c r="P993" s="130"/>
      <c r="Q993" s="130"/>
      <c r="R993" s="130"/>
    </row>
    <row r="994" spans="2:18">
      <c r="B994" s="129"/>
      <c r="C994" s="129"/>
      <c r="D994" s="129"/>
      <c r="E994" s="129"/>
      <c r="F994" s="130"/>
      <c r="G994" s="130"/>
      <c r="H994" s="130"/>
      <c r="I994" s="130"/>
      <c r="J994" s="130"/>
      <c r="K994" s="130"/>
      <c r="L994" s="130"/>
      <c r="M994" s="130"/>
      <c r="N994" s="130"/>
      <c r="O994" s="130"/>
      <c r="P994" s="130"/>
      <c r="Q994" s="130"/>
      <c r="R994" s="130"/>
    </row>
    <row r="995" spans="2:18">
      <c r="B995" s="129"/>
      <c r="C995" s="129"/>
      <c r="D995" s="129"/>
      <c r="E995" s="129"/>
      <c r="F995" s="130"/>
      <c r="G995" s="130"/>
      <c r="H995" s="130"/>
      <c r="I995" s="130"/>
      <c r="J995" s="130"/>
      <c r="K995" s="130"/>
      <c r="L995" s="130"/>
      <c r="M995" s="130"/>
      <c r="N995" s="130"/>
      <c r="O995" s="130"/>
      <c r="P995" s="130"/>
      <c r="Q995" s="130"/>
      <c r="R995" s="130"/>
    </row>
    <row r="996" spans="2:18">
      <c r="B996" s="129"/>
      <c r="C996" s="129"/>
      <c r="D996" s="129"/>
      <c r="E996" s="129"/>
      <c r="F996" s="130"/>
      <c r="G996" s="130"/>
      <c r="H996" s="130"/>
      <c r="I996" s="130"/>
      <c r="J996" s="130"/>
      <c r="K996" s="130"/>
      <c r="L996" s="130"/>
      <c r="M996" s="130"/>
      <c r="N996" s="130"/>
      <c r="O996" s="130"/>
      <c r="P996" s="130"/>
      <c r="Q996" s="130"/>
      <c r="R996" s="130"/>
    </row>
    <row r="997" spans="2:18">
      <c r="B997" s="129"/>
      <c r="C997" s="129"/>
      <c r="D997" s="129"/>
      <c r="E997" s="129"/>
      <c r="F997" s="130"/>
      <c r="G997" s="130"/>
      <c r="H997" s="130"/>
      <c r="I997" s="130"/>
      <c r="J997" s="130"/>
      <c r="K997" s="130"/>
      <c r="L997" s="130"/>
      <c r="M997" s="130"/>
      <c r="N997" s="130"/>
      <c r="O997" s="130"/>
      <c r="P997" s="130"/>
      <c r="Q997" s="130"/>
      <c r="R997" s="130"/>
    </row>
    <row r="998" spans="2:18">
      <c r="B998" s="129"/>
      <c r="C998" s="129"/>
      <c r="D998" s="129"/>
      <c r="E998" s="129"/>
      <c r="F998" s="130"/>
      <c r="G998" s="130"/>
      <c r="H998" s="130"/>
      <c r="I998" s="130"/>
      <c r="J998" s="130"/>
      <c r="K998" s="130"/>
      <c r="L998" s="130"/>
      <c r="M998" s="130"/>
      <c r="N998" s="130"/>
      <c r="O998" s="130"/>
      <c r="P998" s="130"/>
      <c r="Q998" s="130"/>
      <c r="R998" s="130"/>
    </row>
    <row r="999" spans="2:18">
      <c r="B999" s="129"/>
      <c r="C999" s="129"/>
      <c r="D999" s="129"/>
      <c r="E999" s="129"/>
      <c r="F999" s="130"/>
      <c r="G999" s="130"/>
      <c r="H999" s="130"/>
      <c r="I999" s="130"/>
      <c r="J999" s="130"/>
      <c r="K999" s="130"/>
      <c r="L999" s="130"/>
      <c r="M999" s="130"/>
      <c r="N999" s="130"/>
      <c r="O999" s="130"/>
      <c r="P999" s="130"/>
      <c r="Q999" s="130"/>
      <c r="R999" s="130"/>
    </row>
    <row r="1000" spans="2:18">
      <c r="B1000" s="129"/>
      <c r="C1000" s="129"/>
      <c r="D1000" s="129"/>
      <c r="E1000" s="129"/>
      <c r="F1000" s="130"/>
      <c r="G1000" s="130"/>
      <c r="H1000" s="130"/>
      <c r="I1000" s="130"/>
      <c r="J1000" s="130"/>
      <c r="K1000" s="130"/>
      <c r="L1000" s="130"/>
      <c r="M1000" s="130"/>
      <c r="N1000" s="130"/>
      <c r="O1000" s="130"/>
      <c r="P1000" s="130"/>
      <c r="Q1000" s="130"/>
      <c r="R1000" s="130"/>
    </row>
    <row r="1001" spans="2:18">
      <c r="B1001" s="129"/>
      <c r="C1001" s="129"/>
      <c r="D1001" s="129"/>
      <c r="E1001" s="129"/>
      <c r="F1001" s="130"/>
      <c r="G1001" s="130"/>
      <c r="H1001" s="130"/>
      <c r="I1001" s="130"/>
      <c r="J1001" s="130"/>
      <c r="K1001" s="130"/>
      <c r="L1001" s="130"/>
      <c r="M1001" s="130"/>
      <c r="N1001" s="130"/>
      <c r="O1001" s="130"/>
      <c r="P1001" s="130"/>
      <c r="Q1001" s="130"/>
      <c r="R1001" s="130"/>
    </row>
    <row r="1002" spans="2:18">
      <c r="B1002" s="129"/>
      <c r="C1002" s="129"/>
      <c r="D1002" s="129"/>
      <c r="E1002" s="129"/>
      <c r="F1002" s="130"/>
      <c r="G1002" s="130"/>
      <c r="H1002" s="130"/>
      <c r="I1002" s="130"/>
      <c r="J1002" s="130"/>
      <c r="K1002" s="130"/>
      <c r="L1002" s="130"/>
      <c r="M1002" s="130"/>
      <c r="N1002" s="130"/>
      <c r="O1002" s="130"/>
      <c r="P1002" s="130"/>
      <c r="Q1002" s="130"/>
      <c r="R1002" s="130"/>
    </row>
    <row r="1003" spans="2:18">
      <c r="B1003" s="129"/>
      <c r="C1003" s="129"/>
      <c r="D1003" s="129"/>
      <c r="E1003" s="129"/>
      <c r="F1003" s="130"/>
      <c r="G1003" s="130"/>
      <c r="H1003" s="130"/>
      <c r="I1003" s="130"/>
      <c r="J1003" s="130"/>
      <c r="K1003" s="130"/>
      <c r="L1003" s="130"/>
      <c r="M1003" s="130"/>
      <c r="N1003" s="130"/>
      <c r="O1003" s="130"/>
      <c r="P1003" s="130"/>
      <c r="Q1003" s="130"/>
      <c r="R1003" s="130"/>
    </row>
    <row r="1004" spans="2:18">
      <c r="B1004" s="129"/>
      <c r="C1004" s="129"/>
      <c r="D1004" s="129"/>
      <c r="E1004" s="129"/>
      <c r="F1004" s="130"/>
      <c r="G1004" s="130"/>
      <c r="H1004" s="130"/>
      <c r="I1004" s="130"/>
      <c r="J1004" s="130"/>
      <c r="K1004" s="130"/>
      <c r="L1004" s="130"/>
      <c r="M1004" s="130"/>
      <c r="N1004" s="130"/>
      <c r="O1004" s="130"/>
      <c r="P1004" s="130"/>
      <c r="Q1004" s="130"/>
      <c r="R1004" s="130"/>
    </row>
    <row r="1005" spans="2:18">
      <c r="B1005" s="129"/>
      <c r="C1005" s="129"/>
      <c r="D1005" s="129"/>
      <c r="E1005" s="129"/>
      <c r="F1005" s="130"/>
      <c r="G1005" s="130"/>
      <c r="H1005" s="130"/>
      <c r="I1005" s="130"/>
      <c r="J1005" s="130"/>
      <c r="K1005" s="130"/>
      <c r="L1005" s="130"/>
      <c r="M1005" s="130"/>
      <c r="N1005" s="130"/>
      <c r="O1005" s="130"/>
      <c r="P1005" s="130"/>
      <c r="Q1005" s="130"/>
      <c r="R1005" s="130"/>
    </row>
    <row r="1006" spans="2:18">
      <c r="B1006" s="129"/>
      <c r="C1006" s="129"/>
      <c r="D1006" s="129"/>
      <c r="E1006" s="129"/>
      <c r="F1006" s="130"/>
      <c r="G1006" s="130"/>
      <c r="H1006" s="130"/>
      <c r="I1006" s="130"/>
      <c r="J1006" s="130"/>
      <c r="K1006" s="130"/>
      <c r="L1006" s="130"/>
      <c r="M1006" s="130"/>
      <c r="N1006" s="130"/>
      <c r="O1006" s="130"/>
      <c r="P1006" s="130"/>
      <c r="Q1006" s="130"/>
      <c r="R1006" s="130"/>
    </row>
    <row r="1007" spans="2:18">
      <c r="B1007" s="129"/>
      <c r="C1007" s="129"/>
      <c r="D1007" s="129"/>
      <c r="E1007" s="129"/>
      <c r="F1007" s="130"/>
      <c r="G1007" s="130"/>
      <c r="H1007" s="130"/>
      <c r="I1007" s="130"/>
      <c r="J1007" s="130"/>
      <c r="K1007" s="130"/>
      <c r="L1007" s="130"/>
      <c r="M1007" s="130"/>
      <c r="N1007" s="130"/>
      <c r="O1007" s="130"/>
      <c r="P1007" s="130"/>
      <c r="Q1007" s="130"/>
      <c r="R1007" s="130"/>
    </row>
    <row r="1008" spans="2:18">
      <c r="B1008" s="129"/>
      <c r="C1008" s="129"/>
      <c r="D1008" s="129"/>
      <c r="E1008" s="129"/>
      <c r="F1008" s="130"/>
      <c r="G1008" s="130"/>
      <c r="H1008" s="130"/>
      <c r="I1008" s="130"/>
      <c r="J1008" s="130"/>
      <c r="K1008" s="130"/>
      <c r="L1008" s="130"/>
      <c r="M1008" s="130"/>
      <c r="N1008" s="130"/>
      <c r="O1008" s="130"/>
      <c r="P1008" s="130"/>
      <c r="Q1008" s="130"/>
      <c r="R1008" s="130"/>
    </row>
    <row r="1009" spans="2:18">
      <c r="B1009" s="129"/>
      <c r="C1009" s="129"/>
      <c r="D1009" s="129"/>
      <c r="E1009" s="129"/>
      <c r="F1009" s="130"/>
      <c r="G1009" s="130"/>
      <c r="H1009" s="130"/>
      <c r="I1009" s="130"/>
      <c r="J1009" s="130"/>
      <c r="K1009" s="130"/>
      <c r="L1009" s="130"/>
      <c r="M1009" s="130"/>
      <c r="N1009" s="130"/>
      <c r="O1009" s="130"/>
      <c r="P1009" s="130"/>
      <c r="Q1009" s="130"/>
      <c r="R1009" s="130"/>
    </row>
    <row r="1010" spans="2:18">
      <c r="B1010" s="129"/>
      <c r="C1010" s="129"/>
      <c r="D1010" s="129"/>
      <c r="E1010" s="129"/>
      <c r="F1010" s="130"/>
      <c r="G1010" s="130"/>
      <c r="H1010" s="130"/>
      <c r="I1010" s="130"/>
      <c r="J1010" s="130"/>
      <c r="K1010" s="130"/>
      <c r="L1010" s="130"/>
      <c r="M1010" s="130"/>
      <c r="N1010" s="130"/>
      <c r="O1010" s="130"/>
      <c r="P1010" s="130"/>
      <c r="Q1010" s="130"/>
      <c r="R1010" s="130"/>
    </row>
    <row r="1011" spans="2:18">
      <c r="B1011" s="129"/>
      <c r="C1011" s="129"/>
      <c r="D1011" s="129"/>
      <c r="E1011" s="129"/>
      <c r="F1011" s="130"/>
      <c r="G1011" s="130"/>
      <c r="H1011" s="130"/>
      <c r="I1011" s="130"/>
      <c r="J1011" s="130"/>
      <c r="K1011" s="130"/>
      <c r="L1011" s="130"/>
      <c r="M1011" s="130"/>
      <c r="N1011" s="130"/>
      <c r="O1011" s="130"/>
      <c r="P1011" s="130"/>
      <c r="Q1011" s="130"/>
      <c r="R1011" s="130"/>
    </row>
    <row r="1012" spans="2:18">
      <c r="B1012" s="129"/>
      <c r="C1012" s="129"/>
      <c r="D1012" s="129"/>
      <c r="E1012" s="129"/>
      <c r="F1012" s="130"/>
      <c r="G1012" s="130"/>
      <c r="H1012" s="130"/>
      <c r="I1012" s="130"/>
      <c r="J1012" s="130"/>
      <c r="K1012" s="130"/>
      <c r="L1012" s="130"/>
      <c r="M1012" s="130"/>
      <c r="N1012" s="130"/>
      <c r="O1012" s="130"/>
      <c r="P1012" s="130"/>
      <c r="Q1012" s="130"/>
      <c r="R1012" s="130"/>
    </row>
    <row r="1013" spans="2:18">
      <c r="B1013" s="129"/>
      <c r="C1013" s="129"/>
      <c r="D1013" s="129"/>
      <c r="E1013" s="129"/>
      <c r="F1013" s="130"/>
      <c r="G1013" s="130"/>
      <c r="H1013" s="130"/>
      <c r="I1013" s="130"/>
      <c r="J1013" s="130"/>
      <c r="K1013" s="130"/>
      <c r="L1013" s="130"/>
      <c r="M1013" s="130"/>
      <c r="N1013" s="130"/>
      <c r="O1013" s="130"/>
      <c r="P1013" s="130"/>
      <c r="Q1013" s="130"/>
      <c r="R1013" s="130"/>
    </row>
    <row r="1014" spans="2:18">
      <c r="B1014" s="129"/>
      <c r="C1014" s="129"/>
      <c r="D1014" s="129"/>
      <c r="E1014" s="129"/>
      <c r="F1014" s="130"/>
      <c r="G1014" s="130"/>
      <c r="H1014" s="130"/>
      <c r="I1014" s="130"/>
      <c r="J1014" s="130"/>
      <c r="K1014" s="130"/>
      <c r="L1014" s="130"/>
      <c r="M1014" s="130"/>
      <c r="N1014" s="130"/>
      <c r="O1014" s="130"/>
      <c r="P1014" s="130"/>
      <c r="Q1014" s="130"/>
      <c r="R1014" s="130"/>
    </row>
    <row r="1015" spans="2:18">
      <c r="B1015" s="129"/>
      <c r="C1015" s="129"/>
      <c r="D1015" s="129"/>
      <c r="E1015" s="129"/>
      <c r="F1015" s="130"/>
      <c r="G1015" s="130"/>
      <c r="H1015" s="130"/>
      <c r="I1015" s="130"/>
      <c r="J1015" s="130"/>
      <c r="K1015" s="130"/>
      <c r="L1015" s="130"/>
      <c r="M1015" s="130"/>
      <c r="N1015" s="130"/>
      <c r="O1015" s="130"/>
      <c r="P1015" s="130"/>
      <c r="Q1015" s="130"/>
      <c r="R1015" s="130"/>
    </row>
    <row r="1016" spans="2:18">
      <c r="B1016" s="129"/>
      <c r="C1016" s="129"/>
      <c r="D1016" s="129"/>
      <c r="E1016" s="129"/>
      <c r="F1016" s="130"/>
      <c r="G1016" s="130"/>
      <c r="H1016" s="130"/>
      <c r="I1016" s="130"/>
      <c r="J1016" s="130"/>
      <c r="K1016" s="130"/>
      <c r="L1016" s="130"/>
      <c r="M1016" s="130"/>
      <c r="N1016" s="130"/>
      <c r="O1016" s="130"/>
      <c r="P1016" s="130"/>
      <c r="Q1016" s="130"/>
      <c r="R1016" s="130"/>
    </row>
    <row r="1017" spans="2:18">
      <c r="B1017" s="129"/>
      <c r="C1017" s="129"/>
      <c r="D1017" s="129"/>
      <c r="E1017" s="129"/>
      <c r="F1017" s="130"/>
      <c r="G1017" s="130"/>
      <c r="H1017" s="130"/>
      <c r="I1017" s="130"/>
      <c r="J1017" s="130"/>
      <c r="K1017" s="130"/>
      <c r="L1017" s="130"/>
      <c r="M1017" s="130"/>
      <c r="N1017" s="130"/>
      <c r="O1017" s="130"/>
      <c r="P1017" s="130"/>
      <c r="Q1017" s="130"/>
      <c r="R1017" s="130"/>
    </row>
    <row r="1018" spans="2:18">
      <c r="B1018" s="129"/>
      <c r="C1018" s="129"/>
      <c r="D1018" s="129"/>
      <c r="E1018" s="129"/>
      <c r="F1018" s="130"/>
      <c r="G1018" s="130"/>
      <c r="H1018" s="130"/>
      <c r="I1018" s="130"/>
      <c r="J1018" s="130"/>
      <c r="K1018" s="130"/>
      <c r="L1018" s="130"/>
      <c r="M1018" s="130"/>
      <c r="N1018" s="130"/>
      <c r="O1018" s="130"/>
      <c r="P1018" s="130"/>
      <c r="Q1018" s="130"/>
      <c r="R1018" s="130"/>
    </row>
    <row r="1019" spans="2:18">
      <c r="B1019" s="129"/>
      <c r="C1019" s="129"/>
      <c r="D1019" s="129"/>
      <c r="E1019" s="129"/>
      <c r="F1019" s="130"/>
      <c r="G1019" s="130"/>
      <c r="H1019" s="130"/>
      <c r="I1019" s="130"/>
      <c r="J1019" s="130"/>
      <c r="K1019" s="130"/>
      <c r="L1019" s="130"/>
      <c r="M1019" s="130"/>
      <c r="N1019" s="130"/>
      <c r="O1019" s="130"/>
      <c r="P1019" s="130"/>
      <c r="Q1019" s="130"/>
      <c r="R1019" s="130"/>
    </row>
    <row r="1020" spans="2:18">
      <c r="B1020" s="129"/>
      <c r="C1020" s="129"/>
      <c r="D1020" s="129"/>
      <c r="E1020" s="129"/>
      <c r="F1020" s="130"/>
      <c r="G1020" s="130"/>
      <c r="H1020" s="130"/>
      <c r="I1020" s="130"/>
      <c r="J1020" s="130"/>
      <c r="K1020" s="130"/>
      <c r="L1020" s="130"/>
      <c r="M1020" s="130"/>
      <c r="N1020" s="130"/>
      <c r="O1020" s="130"/>
      <c r="P1020" s="130"/>
      <c r="Q1020" s="130"/>
      <c r="R1020" s="130"/>
    </row>
    <row r="1021" spans="2:18">
      <c r="B1021" s="129"/>
      <c r="C1021" s="129"/>
      <c r="D1021" s="129"/>
      <c r="E1021" s="129"/>
      <c r="F1021" s="130"/>
      <c r="G1021" s="130"/>
      <c r="H1021" s="130"/>
      <c r="I1021" s="130"/>
      <c r="J1021" s="130"/>
      <c r="K1021" s="130"/>
      <c r="L1021" s="130"/>
      <c r="M1021" s="130"/>
      <c r="N1021" s="130"/>
      <c r="O1021" s="130"/>
      <c r="P1021" s="130"/>
      <c r="Q1021" s="130"/>
      <c r="R1021" s="130"/>
    </row>
    <row r="1022" spans="2:18">
      <c r="B1022" s="129"/>
      <c r="C1022" s="129"/>
      <c r="D1022" s="129"/>
      <c r="E1022" s="129"/>
      <c r="F1022" s="130"/>
      <c r="G1022" s="130"/>
      <c r="H1022" s="130"/>
      <c r="I1022" s="130"/>
      <c r="J1022" s="130"/>
      <c r="K1022" s="130"/>
      <c r="L1022" s="130"/>
      <c r="M1022" s="130"/>
      <c r="N1022" s="130"/>
      <c r="O1022" s="130"/>
      <c r="P1022" s="130"/>
      <c r="Q1022" s="130"/>
      <c r="R1022" s="130"/>
    </row>
    <row r="1023" spans="2:18">
      <c r="B1023" s="129"/>
      <c r="C1023" s="129"/>
      <c r="D1023" s="129"/>
      <c r="E1023" s="129"/>
      <c r="F1023" s="130"/>
      <c r="G1023" s="130"/>
      <c r="H1023" s="130"/>
      <c r="I1023" s="130"/>
      <c r="J1023" s="130"/>
      <c r="K1023" s="130"/>
      <c r="L1023" s="130"/>
      <c r="M1023" s="130"/>
      <c r="N1023" s="130"/>
      <c r="O1023" s="130"/>
      <c r="P1023" s="130"/>
      <c r="Q1023" s="130"/>
      <c r="R1023" s="130"/>
    </row>
    <row r="1024" spans="2:18">
      <c r="B1024" s="129"/>
      <c r="C1024" s="129"/>
      <c r="D1024" s="129"/>
      <c r="E1024" s="129"/>
      <c r="F1024" s="130"/>
      <c r="G1024" s="130"/>
      <c r="H1024" s="130"/>
      <c r="I1024" s="130"/>
      <c r="J1024" s="130"/>
      <c r="K1024" s="130"/>
      <c r="L1024" s="130"/>
      <c r="M1024" s="130"/>
      <c r="N1024" s="130"/>
      <c r="O1024" s="130"/>
      <c r="P1024" s="130"/>
      <c r="Q1024" s="130"/>
      <c r="R1024" s="130"/>
    </row>
    <row r="1025" spans="2:18">
      <c r="B1025" s="129"/>
      <c r="C1025" s="129"/>
      <c r="D1025" s="129"/>
      <c r="E1025" s="129"/>
      <c r="F1025" s="130"/>
      <c r="G1025" s="130"/>
      <c r="H1025" s="130"/>
      <c r="I1025" s="130"/>
      <c r="J1025" s="130"/>
      <c r="K1025" s="130"/>
      <c r="L1025" s="130"/>
      <c r="M1025" s="130"/>
      <c r="N1025" s="130"/>
      <c r="O1025" s="130"/>
      <c r="P1025" s="130"/>
      <c r="Q1025" s="130"/>
      <c r="R1025" s="130"/>
    </row>
    <row r="1026" spans="2:18">
      <c r="B1026" s="129"/>
      <c r="C1026" s="129"/>
      <c r="D1026" s="129"/>
      <c r="E1026" s="129"/>
      <c r="F1026" s="130"/>
      <c r="G1026" s="130"/>
      <c r="H1026" s="130"/>
      <c r="I1026" s="130"/>
      <c r="J1026" s="130"/>
      <c r="K1026" s="130"/>
      <c r="L1026" s="130"/>
      <c r="M1026" s="130"/>
      <c r="N1026" s="130"/>
      <c r="O1026" s="130"/>
      <c r="P1026" s="130"/>
      <c r="Q1026" s="130"/>
      <c r="R1026" s="130"/>
    </row>
    <row r="1027" spans="2:18">
      <c r="B1027" s="129"/>
      <c r="C1027" s="129"/>
      <c r="D1027" s="129"/>
      <c r="E1027" s="129"/>
      <c r="F1027" s="130"/>
      <c r="G1027" s="130"/>
      <c r="H1027" s="130"/>
      <c r="I1027" s="130"/>
      <c r="J1027" s="130"/>
      <c r="K1027" s="130"/>
      <c r="L1027" s="130"/>
      <c r="M1027" s="130"/>
      <c r="N1027" s="130"/>
      <c r="O1027" s="130"/>
      <c r="P1027" s="130"/>
      <c r="Q1027" s="130"/>
      <c r="R1027" s="130"/>
    </row>
    <row r="1028" spans="2:18">
      <c r="B1028" s="129"/>
      <c r="C1028" s="129"/>
      <c r="D1028" s="129"/>
      <c r="E1028" s="129"/>
      <c r="F1028" s="130"/>
      <c r="G1028" s="130"/>
      <c r="H1028" s="130"/>
      <c r="I1028" s="130"/>
      <c r="J1028" s="130"/>
      <c r="K1028" s="130"/>
      <c r="L1028" s="130"/>
      <c r="M1028" s="130"/>
      <c r="N1028" s="130"/>
      <c r="O1028" s="130"/>
      <c r="P1028" s="130"/>
      <c r="Q1028" s="130"/>
      <c r="R1028" s="130"/>
    </row>
    <row r="1029" spans="2:18">
      <c r="B1029" s="129"/>
      <c r="C1029" s="129"/>
      <c r="D1029" s="129"/>
      <c r="E1029" s="129"/>
      <c r="F1029" s="130"/>
      <c r="G1029" s="130"/>
      <c r="H1029" s="130"/>
      <c r="I1029" s="130"/>
      <c r="J1029" s="130"/>
      <c r="K1029" s="130"/>
      <c r="L1029" s="130"/>
      <c r="M1029" s="130"/>
      <c r="N1029" s="130"/>
      <c r="O1029" s="130"/>
      <c r="P1029" s="130"/>
      <c r="Q1029" s="130"/>
      <c r="R1029" s="130"/>
    </row>
    <row r="1030" spans="2:18">
      <c r="B1030" s="129"/>
      <c r="C1030" s="129"/>
      <c r="D1030" s="129"/>
      <c r="E1030" s="129"/>
      <c r="F1030" s="130"/>
      <c r="G1030" s="130"/>
      <c r="H1030" s="130"/>
      <c r="I1030" s="130"/>
      <c r="J1030" s="130"/>
      <c r="K1030" s="130"/>
      <c r="L1030" s="130"/>
      <c r="M1030" s="130"/>
      <c r="N1030" s="130"/>
      <c r="O1030" s="130"/>
      <c r="P1030" s="130"/>
      <c r="Q1030" s="130"/>
      <c r="R1030" s="130"/>
    </row>
    <row r="1031" spans="2:18">
      <c r="B1031" s="129"/>
      <c r="C1031" s="129"/>
      <c r="D1031" s="129"/>
      <c r="E1031" s="129"/>
      <c r="F1031" s="130"/>
      <c r="G1031" s="130"/>
      <c r="H1031" s="130"/>
      <c r="I1031" s="130"/>
      <c r="J1031" s="130"/>
      <c r="K1031" s="130"/>
      <c r="L1031" s="130"/>
      <c r="M1031" s="130"/>
      <c r="N1031" s="130"/>
      <c r="O1031" s="130"/>
      <c r="P1031" s="130"/>
      <c r="Q1031" s="130"/>
      <c r="R1031" s="130"/>
    </row>
    <row r="1032" spans="2:18">
      <c r="B1032" s="129"/>
      <c r="C1032" s="129"/>
      <c r="D1032" s="129"/>
      <c r="E1032" s="129"/>
      <c r="F1032" s="130"/>
      <c r="G1032" s="130"/>
      <c r="H1032" s="130"/>
      <c r="I1032" s="130"/>
      <c r="J1032" s="130"/>
      <c r="K1032" s="130"/>
      <c r="L1032" s="130"/>
      <c r="M1032" s="130"/>
      <c r="N1032" s="130"/>
      <c r="O1032" s="130"/>
      <c r="P1032" s="130"/>
      <c r="Q1032" s="130"/>
      <c r="R1032" s="130"/>
    </row>
    <row r="1033" spans="2:18">
      <c r="B1033" s="129"/>
      <c r="C1033" s="129"/>
      <c r="D1033" s="129"/>
      <c r="E1033" s="129"/>
      <c r="F1033" s="130"/>
      <c r="G1033" s="130"/>
      <c r="H1033" s="130"/>
      <c r="I1033" s="130"/>
      <c r="J1033" s="130"/>
      <c r="K1033" s="130"/>
      <c r="L1033" s="130"/>
      <c r="M1033" s="130"/>
      <c r="N1033" s="130"/>
      <c r="O1033" s="130"/>
      <c r="P1033" s="130"/>
      <c r="Q1033" s="130"/>
      <c r="R1033" s="130"/>
    </row>
    <row r="1034" spans="2:18">
      <c r="B1034" s="129"/>
      <c r="C1034" s="129"/>
      <c r="D1034" s="129"/>
      <c r="E1034" s="129"/>
      <c r="F1034" s="130"/>
      <c r="G1034" s="130"/>
      <c r="H1034" s="130"/>
      <c r="I1034" s="130"/>
      <c r="J1034" s="130"/>
      <c r="K1034" s="130"/>
      <c r="L1034" s="130"/>
      <c r="M1034" s="130"/>
      <c r="N1034" s="130"/>
      <c r="O1034" s="130"/>
      <c r="P1034" s="130"/>
      <c r="Q1034" s="130"/>
      <c r="R1034" s="130"/>
    </row>
    <row r="1035" spans="2:18">
      <c r="B1035" s="129"/>
      <c r="C1035" s="129"/>
      <c r="D1035" s="129"/>
      <c r="E1035" s="129"/>
      <c r="F1035" s="130"/>
      <c r="G1035" s="130"/>
      <c r="H1035" s="130"/>
      <c r="I1035" s="130"/>
      <c r="J1035" s="130"/>
      <c r="K1035" s="130"/>
      <c r="L1035" s="130"/>
      <c r="M1035" s="130"/>
      <c r="N1035" s="130"/>
      <c r="O1035" s="130"/>
      <c r="P1035" s="130"/>
      <c r="Q1035" s="130"/>
      <c r="R1035" s="130"/>
    </row>
    <row r="1036" spans="2:18">
      <c r="B1036" s="129"/>
      <c r="C1036" s="129"/>
      <c r="D1036" s="129"/>
      <c r="E1036" s="129"/>
      <c r="F1036" s="130"/>
      <c r="G1036" s="130"/>
      <c r="H1036" s="130"/>
      <c r="I1036" s="130"/>
      <c r="J1036" s="130"/>
      <c r="K1036" s="130"/>
      <c r="L1036" s="130"/>
      <c r="M1036" s="130"/>
      <c r="N1036" s="130"/>
      <c r="O1036" s="130"/>
      <c r="P1036" s="130"/>
      <c r="Q1036" s="130"/>
      <c r="R1036" s="130"/>
    </row>
    <row r="1037" spans="2:18">
      <c r="B1037" s="129"/>
      <c r="C1037" s="129"/>
      <c r="D1037" s="129"/>
      <c r="E1037" s="129"/>
      <c r="F1037" s="130"/>
      <c r="G1037" s="130"/>
      <c r="H1037" s="130"/>
      <c r="I1037" s="130"/>
      <c r="J1037" s="130"/>
      <c r="K1037" s="130"/>
      <c r="L1037" s="130"/>
      <c r="M1037" s="130"/>
      <c r="N1037" s="130"/>
      <c r="O1037" s="130"/>
      <c r="P1037" s="130"/>
      <c r="Q1037" s="130"/>
      <c r="R1037" s="130"/>
    </row>
    <row r="1038" spans="2:18">
      <c r="B1038" s="129"/>
      <c r="C1038" s="129"/>
      <c r="D1038" s="129"/>
      <c r="E1038" s="129"/>
      <c r="F1038" s="130"/>
      <c r="G1038" s="130"/>
      <c r="H1038" s="130"/>
      <c r="I1038" s="130"/>
      <c r="J1038" s="130"/>
      <c r="K1038" s="130"/>
      <c r="L1038" s="130"/>
      <c r="M1038" s="130"/>
      <c r="N1038" s="130"/>
      <c r="O1038" s="130"/>
      <c r="P1038" s="130"/>
      <c r="Q1038" s="130"/>
      <c r="R1038" s="130"/>
    </row>
    <row r="1039" spans="2:18">
      <c r="B1039" s="129"/>
      <c r="C1039" s="129"/>
      <c r="D1039" s="129"/>
      <c r="E1039" s="129"/>
      <c r="F1039" s="130"/>
      <c r="G1039" s="130"/>
      <c r="H1039" s="130"/>
      <c r="I1039" s="130"/>
      <c r="J1039" s="130"/>
      <c r="K1039" s="130"/>
      <c r="L1039" s="130"/>
      <c r="M1039" s="130"/>
      <c r="N1039" s="130"/>
      <c r="O1039" s="130"/>
      <c r="P1039" s="130"/>
      <c r="Q1039" s="130"/>
      <c r="R1039" s="130"/>
    </row>
    <row r="1040" spans="2:18">
      <c r="B1040" s="129"/>
      <c r="C1040" s="129"/>
      <c r="D1040" s="129"/>
      <c r="E1040" s="129"/>
      <c r="F1040" s="130"/>
      <c r="G1040" s="130"/>
      <c r="H1040" s="130"/>
      <c r="I1040" s="130"/>
      <c r="J1040" s="130"/>
      <c r="K1040" s="130"/>
      <c r="L1040" s="130"/>
      <c r="M1040" s="130"/>
      <c r="N1040" s="130"/>
      <c r="O1040" s="130"/>
      <c r="P1040" s="130"/>
      <c r="Q1040" s="130"/>
      <c r="R1040" s="130"/>
    </row>
    <row r="1041" spans="2:18">
      <c r="B1041" s="129"/>
      <c r="C1041" s="129"/>
      <c r="D1041" s="129"/>
      <c r="E1041" s="129"/>
      <c r="F1041" s="130"/>
      <c r="G1041" s="130"/>
      <c r="H1041" s="130"/>
      <c r="I1041" s="130"/>
      <c r="J1041" s="130"/>
      <c r="K1041" s="130"/>
      <c r="L1041" s="130"/>
      <c r="M1041" s="130"/>
      <c r="N1041" s="130"/>
      <c r="O1041" s="130"/>
      <c r="P1041" s="130"/>
      <c r="Q1041" s="130"/>
      <c r="R1041" s="130"/>
    </row>
    <row r="1042" spans="2:18">
      <c r="B1042" s="129"/>
      <c r="C1042" s="129"/>
      <c r="D1042" s="129"/>
      <c r="E1042" s="129"/>
      <c r="F1042" s="130"/>
      <c r="G1042" s="130"/>
      <c r="H1042" s="130"/>
      <c r="I1042" s="130"/>
      <c r="J1042" s="130"/>
      <c r="K1042" s="130"/>
      <c r="L1042" s="130"/>
      <c r="M1042" s="130"/>
      <c r="N1042" s="130"/>
      <c r="O1042" s="130"/>
      <c r="P1042" s="130"/>
      <c r="Q1042" s="130"/>
      <c r="R1042" s="130"/>
    </row>
    <row r="1043" spans="2:18">
      <c r="B1043" s="129"/>
      <c r="C1043" s="129"/>
      <c r="D1043" s="129"/>
      <c r="E1043" s="129"/>
      <c r="F1043" s="130"/>
      <c r="G1043" s="130"/>
      <c r="H1043" s="130"/>
      <c r="I1043" s="130"/>
      <c r="J1043" s="130"/>
      <c r="K1043" s="130"/>
      <c r="L1043" s="130"/>
      <c r="M1043" s="130"/>
      <c r="N1043" s="130"/>
      <c r="O1043" s="130"/>
      <c r="P1043" s="130"/>
      <c r="Q1043" s="130"/>
      <c r="R1043" s="130"/>
    </row>
    <row r="1044" spans="2:18">
      <c r="B1044" s="129"/>
      <c r="C1044" s="129"/>
      <c r="D1044" s="129"/>
      <c r="E1044" s="129"/>
      <c r="F1044" s="130"/>
      <c r="G1044" s="130"/>
      <c r="H1044" s="130"/>
      <c r="I1044" s="130"/>
      <c r="J1044" s="130"/>
      <c r="K1044" s="130"/>
      <c r="L1044" s="130"/>
      <c r="M1044" s="130"/>
      <c r="N1044" s="130"/>
      <c r="O1044" s="130"/>
      <c r="P1044" s="130"/>
      <c r="Q1044" s="130"/>
      <c r="R1044" s="130"/>
    </row>
    <row r="1045" spans="2:18">
      <c r="B1045" s="129"/>
      <c r="C1045" s="129"/>
      <c r="D1045" s="129"/>
      <c r="E1045" s="129"/>
      <c r="F1045" s="130"/>
      <c r="G1045" s="130"/>
      <c r="H1045" s="130"/>
      <c r="I1045" s="130"/>
      <c r="J1045" s="130"/>
      <c r="K1045" s="130"/>
      <c r="L1045" s="130"/>
      <c r="M1045" s="130"/>
      <c r="N1045" s="130"/>
      <c r="O1045" s="130"/>
      <c r="P1045" s="130"/>
      <c r="Q1045" s="130"/>
      <c r="R1045" s="130"/>
    </row>
    <row r="1046" spans="2:18">
      <c r="B1046" s="129"/>
      <c r="C1046" s="129"/>
      <c r="D1046" s="129"/>
      <c r="E1046" s="129"/>
      <c r="F1046" s="130"/>
      <c r="G1046" s="130"/>
      <c r="H1046" s="130"/>
      <c r="I1046" s="130"/>
      <c r="J1046" s="130"/>
      <c r="K1046" s="130"/>
      <c r="L1046" s="130"/>
      <c r="M1046" s="130"/>
      <c r="N1046" s="130"/>
      <c r="O1046" s="130"/>
      <c r="P1046" s="130"/>
      <c r="Q1046" s="130"/>
      <c r="R1046" s="130"/>
    </row>
    <row r="1047" spans="2:18">
      <c r="B1047" s="129"/>
      <c r="C1047" s="129"/>
      <c r="D1047" s="129"/>
      <c r="E1047" s="129"/>
      <c r="F1047" s="130"/>
      <c r="G1047" s="130"/>
      <c r="H1047" s="130"/>
      <c r="I1047" s="130"/>
      <c r="J1047" s="130"/>
      <c r="K1047" s="130"/>
      <c r="L1047" s="130"/>
      <c r="M1047" s="130"/>
      <c r="N1047" s="130"/>
      <c r="O1047" s="130"/>
      <c r="P1047" s="130"/>
      <c r="Q1047" s="130"/>
      <c r="R1047" s="130"/>
    </row>
    <row r="1048" spans="2:18">
      <c r="B1048" s="129"/>
      <c r="C1048" s="129"/>
      <c r="D1048" s="129"/>
      <c r="E1048" s="129"/>
      <c r="F1048" s="130"/>
      <c r="G1048" s="130"/>
      <c r="H1048" s="130"/>
      <c r="I1048" s="130"/>
      <c r="J1048" s="130"/>
      <c r="K1048" s="130"/>
      <c r="L1048" s="130"/>
      <c r="M1048" s="130"/>
      <c r="N1048" s="130"/>
      <c r="O1048" s="130"/>
      <c r="P1048" s="130"/>
      <c r="Q1048" s="130"/>
      <c r="R1048" s="130"/>
    </row>
    <row r="1049" spans="2:18">
      <c r="B1049" s="129"/>
      <c r="C1049" s="129"/>
      <c r="D1049" s="129"/>
      <c r="E1049" s="129"/>
      <c r="F1049" s="130"/>
      <c r="G1049" s="130"/>
      <c r="H1049" s="130"/>
      <c r="I1049" s="130"/>
      <c r="J1049" s="130"/>
      <c r="K1049" s="130"/>
      <c r="L1049" s="130"/>
      <c r="M1049" s="130"/>
      <c r="N1049" s="130"/>
      <c r="O1049" s="130"/>
      <c r="P1049" s="130"/>
      <c r="Q1049" s="130"/>
      <c r="R1049" s="130"/>
    </row>
    <row r="1050" spans="2:18">
      <c r="B1050" s="129"/>
      <c r="C1050" s="129"/>
      <c r="D1050" s="129"/>
      <c r="E1050" s="129"/>
      <c r="F1050" s="130"/>
      <c r="G1050" s="130"/>
      <c r="H1050" s="130"/>
      <c r="I1050" s="130"/>
      <c r="J1050" s="130"/>
      <c r="K1050" s="130"/>
      <c r="L1050" s="130"/>
      <c r="M1050" s="130"/>
      <c r="N1050" s="130"/>
      <c r="O1050" s="130"/>
      <c r="P1050" s="130"/>
      <c r="Q1050" s="130"/>
      <c r="R1050" s="130"/>
    </row>
    <row r="1051" spans="2:18">
      <c r="B1051" s="129"/>
      <c r="C1051" s="129"/>
      <c r="D1051" s="129"/>
      <c r="E1051" s="129"/>
      <c r="F1051" s="130"/>
      <c r="G1051" s="130"/>
      <c r="H1051" s="130"/>
      <c r="I1051" s="130"/>
      <c r="J1051" s="130"/>
      <c r="K1051" s="130"/>
      <c r="L1051" s="130"/>
      <c r="M1051" s="130"/>
      <c r="N1051" s="130"/>
      <c r="O1051" s="130"/>
      <c r="P1051" s="130"/>
      <c r="Q1051" s="130"/>
      <c r="R1051" s="130"/>
    </row>
    <row r="1052" spans="2:18">
      <c r="B1052" s="129"/>
      <c r="C1052" s="129"/>
      <c r="D1052" s="129"/>
      <c r="E1052" s="129"/>
      <c r="F1052" s="130"/>
      <c r="G1052" s="130"/>
      <c r="H1052" s="130"/>
      <c r="I1052" s="130"/>
      <c r="J1052" s="130"/>
      <c r="K1052" s="130"/>
      <c r="L1052" s="130"/>
      <c r="M1052" s="130"/>
      <c r="N1052" s="130"/>
      <c r="O1052" s="130"/>
      <c r="P1052" s="130"/>
      <c r="Q1052" s="130"/>
      <c r="R1052" s="130"/>
    </row>
    <row r="1053" spans="2:18">
      <c r="B1053" s="129"/>
      <c r="C1053" s="129"/>
      <c r="D1053" s="129"/>
      <c r="E1053" s="129"/>
      <c r="F1053" s="130"/>
      <c r="G1053" s="130"/>
      <c r="H1053" s="130"/>
      <c r="I1053" s="130"/>
      <c r="J1053" s="130"/>
      <c r="K1053" s="130"/>
      <c r="L1053" s="130"/>
      <c r="M1053" s="130"/>
      <c r="N1053" s="130"/>
      <c r="O1053" s="130"/>
      <c r="P1053" s="130"/>
      <c r="Q1053" s="130"/>
      <c r="R1053" s="130"/>
    </row>
    <row r="1054" spans="2:18">
      <c r="B1054" s="129"/>
      <c r="C1054" s="129"/>
      <c r="D1054" s="129"/>
      <c r="E1054" s="129"/>
      <c r="F1054" s="130"/>
      <c r="G1054" s="130"/>
      <c r="H1054" s="130"/>
      <c r="I1054" s="130"/>
      <c r="J1054" s="130"/>
      <c r="K1054" s="130"/>
      <c r="L1054" s="130"/>
      <c r="M1054" s="130"/>
      <c r="N1054" s="130"/>
      <c r="O1054" s="130"/>
      <c r="P1054" s="130"/>
      <c r="Q1054" s="130"/>
      <c r="R1054" s="130"/>
    </row>
    <row r="1055" spans="2:18">
      <c r="B1055" s="129"/>
      <c r="C1055" s="129"/>
      <c r="D1055" s="129"/>
      <c r="E1055" s="129"/>
      <c r="F1055" s="130"/>
      <c r="G1055" s="130"/>
      <c r="H1055" s="130"/>
      <c r="I1055" s="130"/>
      <c r="J1055" s="130"/>
      <c r="K1055" s="130"/>
      <c r="L1055" s="130"/>
      <c r="M1055" s="130"/>
      <c r="N1055" s="130"/>
      <c r="O1055" s="130"/>
      <c r="P1055" s="130"/>
      <c r="Q1055" s="130"/>
      <c r="R1055" s="130"/>
    </row>
    <row r="1056" spans="2:18">
      <c r="B1056" s="129"/>
      <c r="C1056" s="129"/>
      <c r="D1056" s="129"/>
      <c r="E1056" s="129"/>
      <c r="F1056" s="130"/>
      <c r="G1056" s="130"/>
      <c r="H1056" s="130"/>
      <c r="I1056" s="130"/>
      <c r="J1056" s="130"/>
      <c r="K1056" s="130"/>
      <c r="L1056" s="130"/>
      <c r="M1056" s="130"/>
      <c r="N1056" s="130"/>
      <c r="O1056" s="130"/>
      <c r="P1056" s="130"/>
      <c r="Q1056" s="130"/>
      <c r="R1056" s="130"/>
    </row>
    <row r="1057" spans="2:18">
      <c r="B1057" s="129"/>
      <c r="C1057" s="129"/>
      <c r="D1057" s="129"/>
      <c r="E1057" s="129"/>
      <c r="F1057" s="130"/>
      <c r="G1057" s="130"/>
      <c r="H1057" s="130"/>
      <c r="I1057" s="130"/>
      <c r="J1057" s="130"/>
      <c r="K1057" s="130"/>
      <c r="L1057" s="130"/>
      <c r="M1057" s="130"/>
      <c r="N1057" s="130"/>
      <c r="O1057" s="130"/>
      <c r="P1057" s="130"/>
      <c r="Q1057" s="130"/>
      <c r="R1057" s="130"/>
    </row>
    <row r="1058" spans="2:18">
      <c r="B1058" s="129"/>
      <c r="C1058" s="129"/>
      <c r="D1058" s="129"/>
      <c r="E1058" s="129"/>
      <c r="F1058" s="130"/>
      <c r="G1058" s="130"/>
      <c r="H1058" s="130"/>
      <c r="I1058" s="130"/>
      <c r="J1058" s="130"/>
      <c r="K1058" s="130"/>
      <c r="L1058" s="130"/>
      <c r="M1058" s="130"/>
      <c r="N1058" s="130"/>
      <c r="O1058" s="130"/>
      <c r="P1058" s="130"/>
      <c r="Q1058" s="130"/>
      <c r="R1058" s="130"/>
    </row>
    <row r="1059" spans="2:18">
      <c r="B1059" s="129"/>
      <c r="C1059" s="129"/>
      <c r="D1059" s="129"/>
      <c r="E1059" s="129"/>
      <c r="F1059" s="130"/>
      <c r="G1059" s="130"/>
      <c r="H1059" s="130"/>
      <c r="I1059" s="130"/>
      <c r="J1059" s="130"/>
      <c r="K1059" s="130"/>
      <c r="L1059" s="130"/>
      <c r="M1059" s="130"/>
      <c r="N1059" s="130"/>
      <c r="O1059" s="130"/>
      <c r="P1059" s="130"/>
      <c r="Q1059" s="130"/>
      <c r="R1059" s="130"/>
    </row>
    <row r="1060" spans="2:18">
      <c r="B1060" s="129"/>
      <c r="C1060" s="129"/>
      <c r="D1060" s="129"/>
      <c r="E1060" s="129"/>
      <c r="F1060" s="130"/>
      <c r="G1060" s="130"/>
      <c r="H1060" s="130"/>
      <c r="I1060" s="130"/>
      <c r="J1060" s="130"/>
      <c r="K1060" s="130"/>
      <c r="L1060" s="130"/>
      <c r="M1060" s="130"/>
      <c r="N1060" s="130"/>
      <c r="O1060" s="130"/>
      <c r="P1060" s="130"/>
      <c r="Q1060" s="130"/>
      <c r="R1060" s="130"/>
    </row>
    <row r="1061" spans="2:18">
      <c r="B1061" s="129"/>
      <c r="C1061" s="129"/>
      <c r="D1061" s="129"/>
      <c r="E1061" s="129"/>
      <c r="F1061" s="130"/>
      <c r="G1061" s="130"/>
      <c r="H1061" s="130"/>
      <c r="I1061" s="130"/>
      <c r="J1061" s="130"/>
      <c r="K1061" s="130"/>
      <c r="L1061" s="130"/>
      <c r="M1061" s="130"/>
      <c r="N1061" s="130"/>
      <c r="O1061" s="130"/>
      <c r="P1061" s="130"/>
      <c r="Q1061" s="130"/>
      <c r="R1061" s="130"/>
    </row>
    <row r="1062" spans="2:18">
      <c r="B1062" s="129"/>
      <c r="C1062" s="129"/>
      <c r="D1062" s="129"/>
      <c r="E1062" s="129"/>
      <c r="F1062" s="130"/>
      <c r="G1062" s="130"/>
      <c r="H1062" s="130"/>
      <c r="I1062" s="130"/>
      <c r="J1062" s="130"/>
      <c r="K1062" s="130"/>
      <c r="L1062" s="130"/>
      <c r="M1062" s="130"/>
      <c r="N1062" s="130"/>
      <c r="O1062" s="130"/>
      <c r="P1062" s="130"/>
      <c r="Q1062" s="130"/>
      <c r="R1062" s="130"/>
    </row>
    <row r="1063" spans="2:18">
      <c r="B1063" s="129"/>
      <c r="C1063" s="129"/>
      <c r="D1063" s="129"/>
      <c r="E1063" s="129"/>
      <c r="F1063" s="130"/>
      <c r="G1063" s="130"/>
      <c r="H1063" s="130"/>
      <c r="I1063" s="130"/>
      <c r="J1063" s="130"/>
      <c r="K1063" s="130"/>
      <c r="L1063" s="130"/>
      <c r="M1063" s="130"/>
      <c r="N1063" s="130"/>
      <c r="O1063" s="130"/>
      <c r="P1063" s="130"/>
      <c r="Q1063" s="130"/>
      <c r="R1063" s="130"/>
    </row>
    <row r="1064" spans="2:18">
      <c r="B1064" s="129"/>
      <c r="C1064" s="129"/>
      <c r="D1064" s="129"/>
      <c r="E1064" s="129"/>
      <c r="F1064" s="130"/>
      <c r="G1064" s="130"/>
      <c r="H1064" s="130"/>
      <c r="I1064" s="130"/>
      <c r="J1064" s="130"/>
      <c r="K1064" s="130"/>
      <c r="L1064" s="130"/>
      <c r="M1064" s="130"/>
      <c r="N1064" s="130"/>
      <c r="O1064" s="130"/>
      <c r="P1064" s="130"/>
      <c r="Q1064" s="130"/>
      <c r="R1064" s="130"/>
    </row>
    <row r="1065" spans="2:18">
      <c r="B1065" s="129"/>
      <c r="C1065" s="129"/>
      <c r="D1065" s="129"/>
      <c r="E1065" s="129"/>
      <c r="F1065" s="130"/>
      <c r="G1065" s="130"/>
      <c r="H1065" s="130"/>
      <c r="I1065" s="130"/>
      <c r="J1065" s="130"/>
      <c r="K1065" s="130"/>
      <c r="L1065" s="130"/>
      <c r="M1065" s="130"/>
      <c r="N1065" s="130"/>
      <c r="O1065" s="130"/>
      <c r="P1065" s="130"/>
      <c r="Q1065" s="130"/>
      <c r="R1065" s="130"/>
    </row>
    <row r="1066" spans="2:18">
      <c r="B1066" s="129"/>
      <c r="C1066" s="129"/>
      <c r="D1066" s="129"/>
      <c r="E1066" s="129"/>
      <c r="F1066" s="130"/>
      <c r="G1066" s="130"/>
      <c r="H1066" s="130"/>
      <c r="I1066" s="130"/>
      <c r="J1066" s="130"/>
      <c r="K1066" s="130"/>
      <c r="L1066" s="130"/>
      <c r="M1066" s="130"/>
      <c r="N1066" s="130"/>
      <c r="O1066" s="130"/>
      <c r="P1066" s="130"/>
      <c r="Q1066" s="130"/>
      <c r="R1066" s="130"/>
    </row>
  </sheetData>
  <sheetProtection sheet="1" objects="1" scenarios="1"/>
  <mergeCells count="1">
    <mergeCell ref="B6:R6"/>
  </mergeCells>
  <phoneticPr fontId="3" type="noConversion"/>
  <conditionalFormatting sqref="B58:B316">
    <cfRule type="cellIs" dxfId="5" priority="4" operator="equal">
      <formula>2958465</formula>
    </cfRule>
    <cfRule type="cellIs" dxfId="4" priority="5" operator="equal">
      <formula>"NR3"</formula>
    </cfRule>
    <cfRule type="cellIs" dxfId="3" priority="6" operator="equal">
      <formula>"דירוג פנימי"</formula>
    </cfRule>
  </conditionalFormatting>
  <conditionalFormatting sqref="B58:B316">
    <cfRule type="cellIs" dxfId="2" priority="3" operator="equal">
      <formula>2958465</formula>
    </cfRule>
  </conditionalFormatting>
  <conditionalFormatting sqref="B11:B12 B15:B43">
    <cfRule type="cellIs" dxfId="1" priority="2" operator="equal">
      <formula>"NR3"</formula>
    </cfRule>
  </conditionalFormatting>
  <conditionalFormatting sqref="B13:B14">
    <cfRule type="cellIs" dxfId="0" priority="1" operator="equal">
      <formula>"NR3"</formula>
    </cfRule>
  </conditionalFormatting>
  <dataValidations count="1">
    <dataValidation allowBlank="1" showInputMessage="1" showErrorMessage="1" sqref="C5 D1:R5 C7:R9 B1:B9 B317:R1048576 A1:A1048576 N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8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15">
      <c r="B1" s="45" t="s">
        <v>146</v>
      </c>
      <c r="C1" s="66" t="s" vm="1">
        <v>233</v>
      </c>
    </row>
    <row r="2" spans="2:15">
      <c r="B2" s="45" t="s">
        <v>145</v>
      </c>
      <c r="C2" s="66" t="s">
        <v>234</v>
      </c>
    </row>
    <row r="3" spans="2:15">
      <c r="B3" s="45" t="s">
        <v>147</v>
      </c>
      <c r="C3" s="66" t="s">
        <v>235</v>
      </c>
    </row>
    <row r="4" spans="2:15">
      <c r="B4" s="45" t="s">
        <v>148</v>
      </c>
      <c r="C4" s="66">
        <v>2102</v>
      </c>
    </row>
    <row r="6" spans="2:15" ht="26.25" customHeight="1">
      <c r="B6" s="190" t="s">
        <v>177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2:15" s="3" customFormat="1" ht="63">
      <c r="B7" s="46" t="s">
        <v>116</v>
      </c>
      <c r="C7" s="47" t="s">
        <v>46</v>
      </c>
      <c r="D7" s="47" t="s">
        <v>117</v>
      </c>
      <c r="E7" s="47" t="s">
        <v>14</v>
      </c>
      <c r="F7" s="47" t="s">
        <v>66</v>
      </c>
      <c r="G7" s="47" t="s">
        <v>17</v>
      </c>
      <c r="H7" s="47" t="s">
        <v>103</v>
      </c>
      <c r="I7" s="47" t="s">
        <v>54</v>
      </c>
      <c r="J7" s="47" t="s">
        <v>18</v>
      </c>
      <c r="K7" s="47" t="s">
        <v>209</v>
      </c>
      <c r="L7" s="47" t="s">
        <v>208</v>
      </c>
      <c r="M7" s="47" t="s">
        <v>111</v>
      </c>
      <c r="N7" s="47" t="s">
        <v>149</v>
      </c>
      <c r="O7" s="49" t="s">
        <v>151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216</v>
      </c>
      <c r="L8" s="31"/>
      <c r="M8" s="31" t="s">
        <v>212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88" t="s">
        <v>40</v>
      </c>
      <c r="C10" s="72"/>
      <c r="D10" s="72"/>
      <c r="E10" s="72"/>
      <c r="F10" s="72"/>
      <c r="G10" s="82">
        <v>2.1729045954806554</v>
      </c>
      <c r="H10" s="72"/>
      <c r="I10" s="72"/>
      <c r="J10" s="83">
        <v>1.8143127072560425E-2</v>
      </c>
      <c r="K10" s="82"/>
      <c r="L10" s="84"/>
      <c r="M10" s="82">
        <v>35018.82220000001</v>
      </c>
      <c r="N10" s="83">
        <f>IFERROR(M10/$M$10,0)</f>
        <v>1</v>
      </c>
      <c r="O10" s="83">
        <f>M10/'סכום נכסי הקרן'!$C$42</f>
        <v>5.646945249474306E-4</v>
      </c>
    </row>
    <row r="11" spans="2:15" ht="20.25" customHeight="1">
      <c r="B11" s="92" t="s">
        <v>201</v>
      </c>
      <c r="C11" s="72"/>
      <c r="D11" s="72"/>
      <c r="E11" s="72"/>
      <c r="F11" s="72"/>
      <c r="G11" s="82">
        <v>2.1729045954806554</v>
      </c>
      <c r="H11" s="72"/>
      <c r="I11" s="72"/>
      <c r="J11" s="83">
        <v>1.8143127072560425E-2</v>
      </c>
      <c r="K11" s="82"/>
      <c r="L11" s="84"/>
      <c r="M11" s="82">
        <v>35018.82220000001</v>
      </c>
      <c r="N11" s="83">
        <f t="shared" ref="N11:N19" si="0">IFERROR(M11/$M$10,0)</f>
        <v>1</v>
      </c>
      <c r="O11" s="83">
        <f>M11/'סכום נכסי הקרן'!$C$42</f>
        <v>5.646945249474306E-4</v>
      </c>
    </row>
    <row r="12" spans="2:15">
      <c r="B12" s="89" t="s">
        <v>197</v>
      </c>
      <c r="C12" s="70"/>
      <c r="D12" s="70"/>
      <c r="E12" s="70"/>
      <c r="F12" s="70"/>
      <c r="G12" s="79">
        <v>2.1729045954806554</v>
      </c>
      <c r="H12" s="70"/>
      <c r="I12" s="70"/>
      <c r="J12" s="80">
        <v>1.8143127072560425E-2</v>
      </c>
      <c r="K12" s="79"/>
      <c r="L12" s="81"/>
      <c r="M12" s="79">
        <v>35018.82220000001</v>
      </c>
      <c r="N12" s="80">
        <f t="shared" si="0"/>
        <v>1</v>
      </c>
      <c r="O12" s="80">
        <f>M12/'סכום נכסי הקרן'!$C$42</f>
        <v>5.646945249474306E-4</v>
      </c>
    </row>
    <row r="13" spans="2:15">
      <c r="B13" s="75" t="s">
        <v>3415</v>
      </c>
      <c r="C13" s="72" t="s">
        <v>3416</v>
      </c>
      <c r="D13" s="72">
        <v>20</v>
      </c>
      <c r="E13" s="72" t="s">
        <v>308</v>
      </c>
      <c r="F13" s="72" t="s">
        <v>309</v>
      </c>
      <c r="G13" s="82">
        <v>2.8800000000000003</v>
      </c>
      <c r="H13" s="85" t="s">
        <v>133</v>
      </c>
      <c r="I13" s="86">
        <v>5.6500000000000002E-2</v>
      </c>
      <c r="J13" s="83">
        <v>1.7299999999999999E-2</v>
      </c>
      <c r="K13" s="82">
        <v>1069797.9800000002</v>
      </c>
      <c r="L13" s="84">
        <v>150.76</v>
      </c>
      <c r="M13" s="82">
        <v>1612.8274600000002</v>
      </c>
      <c r="N13" s="83">
        <f t="shared" si="0"/>
        <v>4.6056016698357141E-2</v>
      </c>
      <c r="O13" s="83">
        <f>M13/'סכום נכסי הקרן'!$C$42</f>
        <v>2.6007580470449719E-5</v>
      </c>
    </row>
    <row r="14" spans="2:15">
      <c r="B14" s="75" t="s">
        <v>3417</v>
      </c>
      <c r="C14" s="72" t="s">
        <v>3418</v>
      </c>
      <c r="D14" s="72">
        <v>12</v>
      </c>
      <c r="E14" s="72" t="s">
        <v>308</v>
      </c>
      <c r="F14" s="72" t="s">
        <v>309</v>
      </c>
      <c r="G14" s="82">
        <v>1.43</v>
      </c>
      <c r="H14" s="85" t="s">
        <v>133</v>
      </c>
      <c r="I14" s="86">
        <v>5.0499999999999996E-2</v>
      </c>
      <c r="J14" s="83">
        <v>0.02</v>
      </c>
      <c r="K14" s="82">
        <v>3743275.4400000004</v>
      </c>
      <c r="L14" s="84">
        <v>142.66999999999999</v>
      </c>
      <c r="M14" s="82">
        <v>5340.5308400000004</v>
      </c>
      <c r="N14" s="83">
        <f t="shared" si="0"/>
        <v>0.1525045819502176</v>
      </c>
      <c r="O14" s="83">
        <f>M14/'סכום נכסי הקרן'!$C$42</f>
        <v>8.6118502456684621E-5</v>
      </c>
    </row>
    <row r="15" spans="2:15">
      <c r="B15" s="75" t="s">
        <v>3419</v>
      </c>
      <c r="C15" s="72" t="s">
        <v>3420</v>
      </c>
      <c r="D15" s="72">
        <v>20</v>
      </c>
      <c r="E15" s="72" t="s">
        <v>308</v>
      </c>
      <c r="F15" s="72" t="s">
        <v>309</v>
      </c>
      <c r="G15" s="82">
        <v>3.149999999999999</v>
      </c>
      <c r="H15" s="85" t="s">
        <v>133</v>
      </c>
      <c r="I15" s="86">
        <v>5.7500000000000002E-2</v>
      </c>
      <c r="J15" s="83">
        <v>1.5999999999999997E-2</v>
      </c>
      <c r="K15" s="82">
        <v>567366.67000000016</v>
      </c>
      <c r="L15" s="84">
        <v>168.57</v>
      </c>
      <c r="M15" s="82">
        <v>956.40995000000021</v>
      </c>
      <c r="N15" s="83">
        <f t="shared" si="0"/>
        <v>2.731131117253852E-2</v>
      </c>
      <c r="O15" s="83">
        <f>M15/'סכום נכסי הקרן'!$C$42</f>
        <v>1.5422547888268095E-5</v>
      </c>
    </row>
    <row r="16" spans="2:15">
      <c r="B16" s="75" t="s">
        <v>3421</v>
      </c>
      <c r="C16" s="72" t="s">
        <v>3422</v>
      </c>
      <c r="D16" s="72">
        <v>12</v>
      </c>
      <c r="E16" s="72" t="s">
        <v>308</v>
      </c>
      <c r="F16" s="72" t="s">
        <v>309</v>
      </c>
      <c r="G16" s="82">
        <v>2.88</v>
      </c>
      <c r="H16" s="85" t="s">
        <v>133</v>
      </c>
      <c r="I16" s="86">
        <v>5.5999999999999994E-2</v>
      </c>
      <c r="J16" s="83">
        <v>1.6799999999999999E-2</v>
      </c>
      <c r="K16" s="82">
        <v>4270981.2600000007</v>
      </c>
      <c r="L16" s="84">
        <v>150.75</v>
      </c>
      <c r="M16" s="82">
        <v>6438.5040700000009</v>
      </c>
      <c r="N16" s="83">
        <f t="shared" si="0"/>
        <v>0.18385838430625456</v>
      </c>
      <c r="O16" s="83">
        <f>M16/'סכום נכסי הקרן'!$C$42</f>
        <v>1.0382382298342257E-4</v>
      </c>
    </row>
    <row r="17" spans="2:15">
      <c r="B17" s="75" t="s">
        <v>3423</v>
      </c>
      <c r="C17" s="72" t="s">
        <v>3424</v>
      </c>
      <c r="D17" s="72">
        <v>12</v>
      </c>
      <c r="E17" s="72" t="s">
        <v>308</v>
      </c>
      <c r="F17" s="72" t="s">
        <v>309</v>
      </c>
      <c r="G17" s="82">
        <v>0.93000000000000016</v>
      </c>
      <c r="H17" s="85" t="s">
        <v>133</v>
      </c>
      <c r="I17" s="86">
        <v>5.0999999999999997E-2</v>
      </c>
      <c r="J17" s="83">
        <v>2.3400000000000004E-2</v>
      </c>
      <c r="K17" s="82">
        <v>1924937.4200000004</v>
      </c>
      <c r="L17" s="84">
        <v>140.68</v>
      </c>
      <c r="M17" s="82">
        <v>2708.0020099999997</v>
      </c>
      <c r="N17" s="83">
        <f t="shared" si="0"/>
        <v>7.7329899747456354E-2</v>
      </c>
      <c r="O17" s="83">
        <f>M17/'סכום נכסי הקרן'!$C$42</f>
        <v>4.3667771002122302E-5</v>
      </c>
    </row>
    <row r="18" spans="2:15">
      <c r="B18" s="75" t="s">
        <v>3425</v>
      </c>
      <c r="C18" s="72" t="s">
        <v>3426</v>
      </c>
      <c r="D18" s="72">
        <v>12</v>
      </c>
      <c r="E18" s="72" t="s">
        <v>308</v>
      </c>
      <c r="F18" s="72" t="s">
        <v>309</v>
      </c>
      <c r="G18" s="82">
        <v>1.9199999999999997</v>
      </c>
      <c r="H18" s="85" t="s">
        <v>133</v>
      </c>
      <c r="I18" s="86">
        <v>5.0499999999999996E-2</v>
      </c>
      <c r="J18" s="83">
        <v>1.8099999999999998E-2</v>
      </c>
      <c r="K18" s="82">
        <v>5481060.0900000008</v>
      </c>
      <c r="L18" s="84">
        <v>139.96</v>
      </c>
      <c r="M18" s="82">
        <v>7671.2916800000012</v>
      </c>
      <c r="N18" s="83">
        <f t="shared" si="0"/>
        <v>0.21906195577302995</v>
      </c>
      <c r="O18" s="83">
        <f>M18/'סכום נכסי הקרן'!$C$42</f>
        <v>1.237030870493062E-4</v>
      </c>
    </row>
    <row r="19" spans="2:15">
      <c r="B19" s="75" t="s">
        <v>3427</v>
      </c>
      <c r="C19" s="72" t="s">
        <v>3428</v>
      </c>
      <c r="D19" s="72">
        <v>12</v>
      </c>
      <c r="E19" s="72" t="s">
        <v>308</v>
      </c>
      <c r="F19" s="72" t="s">
        <v>309</v>
      </c>
      <c r="G19" s="82">
        <v>2.4300000000000002</v>
      </c>
      <c r="H19" s="85" t="s">
        <v>133</v>
      </c>
      <c r="I19" s="86">
        <v>5.0499999999999996E-2</v>
      </c>
      <c r="J19" s="83">
        <v>1.6999999999999994E-2</v>
      </c>
      <c r="K19" s="82">
        <v>7135309.040000001</v>
      </c>
      <c r="L19" s="84">
        <v>144.22999999999999</v>
      </c>
      <c r="M19" s="82">
        <v>10291.256190000002</v>
      </c>
      <c r="N19" s="83">
        <f t="shared" si="0"/>
        <v>0.29387785035214575</v>
      </c>
      <c r="O19" s="83">
        <f>M19/'סכום נכסי הקרן'!$C$42</f>
        <v>1.6595121309717704E-4</v>
      </c>
    </row>
    <row r="20" spans="2:15">
      <c r="B20" s="71"/>
      <c r="C20" s="72"/>
      <c r="D20" s="72"/>
      <c r="E20" s="72"/>
      <c r="F20" s="72"/>
      <c r="G20" s="72"/>
      <c r="H20" s="72"/>
      <c r="I20" s="72"/>
      <c r="J20" s="83"/>
      <c r="K20" s="82"/>
      <c r="L20" s="84"/>
      <c r="M20" s="72"/>
      <c r="N20" s="83"/>
      <c r="O20" s="72"/>
    </row>
    <row r="21" spans="2:15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2:15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2:15">
      <c r="B23" s="139" t="s">
        <v>224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2:15">
      <c r="B24" s="139" t="s">
        <v>112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</row>
    <row r="25" spans="2:15">
      <c r="B25" s="139" t="s">
        <v>207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2:15">
      <c r="B26" s="139" t="s">
        <v>215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2: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129"/>
      <c r="C120" s="129"/>
      <c r="D120" s="129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</row>
    <row r="121" spans="2:15">
      <c r="B121" s="129"/>
      <c r="C121" s="129"/>
      <c r="D121" s="129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</row>
    <row r="122" spans="2:15">
      <c r="B122" s="129"/>
      <c r="C122" s="129"/>
      <c r="D122" s="129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</row>
    <row r="123" spans="2:15">
      <c r="B123" s="129"/>
      <c r="C123" s="129"/>
      <c r="D123" s="129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</row>
    <row r="124" spans="2:15">
      <c r="B124" s="129"/>
      <c r="C124" s="129"/>
      <c r="D124" s="129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</row>
    <row r="125" spans="2:15">
      <c r="B125" s="129"/>
      <c r="C125" s="129"/>
      <c r="D125" s="129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</row>
    <row r="126" spans="2:15">
      <c r="B126" s="129"/>
      <c r="C126" s="129"/>
      <c r="D126" s="129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</row>
    <row r="127" spans="2:15">
      <c r="B127" s="129"/>
      <c r="C127" s="129"/>
      <c r="D127" s="129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29"/>
      <c r="D128" s="129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29"/>
      <c r="D129" s="129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29"/>
      <c r="D130" s="129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29"/>
      <c r="D131" s="129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29"/>
      <c r="D132" s="129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29"/>
      <c r="D133" s="129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29"/>
      <c r="D134" s="129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29"/>
      <c r="D135" s="129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29"/>
      <c r="D136" s="129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29"/>
      <c r="D137" s="129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29"/>
      <c r="D138" s="129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29"/>
      <c r="D139" s="129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29"/>
      <c r="D140" s="129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29"/>
      <c r="D141" s="129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29"/>
      <c r="D142" s="129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29"/>
      <c r="D143" s="129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29"/>
      <c r="D144" s="129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29"/>
      <c r="D145" s="129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29"/>
      <c r="D146" s="129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29"/>
      <c r="D147" s="129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29"/>
      <c r="D148" s="129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29"/>
      <c r="D149" s="129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29"/>
      <c r="D150" s="129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29"/>
      <c r="D151" s="129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29"/>
      <c r="D152" s="129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29"/>
      <c r="D153" s="129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29"/>
      <c r="D154" s="129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29"/>
      <c r="D155" s="129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29"/>
      <c r="D156" s="129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29"/>
      <c r="D157" s="129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29"/>
      <c r="D158" s="129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29"/>
      <c r="D159" s="129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29"/>
      <c r="D160" s="129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29"/>
      <c r="D161" s="129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29"/>
      <c r="D162" s="129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29"/>
      <c r="D163" s="129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29"/>
      <c r="D164" s="129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29"/>
      <c r="D165" s="129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29"/>
      <c r="D166" s="129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29"/>
      <c r="D167" s="129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29"/>
      <c r="D168" s="129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29"/>
      <c r="D169" s="129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29"/>
      <c r="D170" s="129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29"/>
      <c r="D171" s="129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29"/>
      <c r="D172" s="129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29"/>
      <c r="D173" s="129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29"/>
      <c r="D174" s="129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29"/>
      <c r="D175" s="129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29"/>
      <c r="D176" s="129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29"/>
      <c r="D177" s="129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29"/>
      <c r="D178" s="129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29"/>
      <c r="D179" s="129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29"/>
      <c r="D180" s="129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29"/>
      <c r="D181" s="129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29"/>
      <c r="D182" s="129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29"/>
      <c r="D183" s="129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29"/>
      <c r="D184" s="129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29"/>
      <c r="D185" s="129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29"/>
      <c r="D186" s="129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29"/>
      <c r="D187" s="129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29"/>
      <c r="D188" s="129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29"/>
      <c r="D189" s="129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29"/>
      <c r="D190" s="129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29"/>
      <c r="D191" s="129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29"/>
      <c r="D192" s="129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29"/>
      <c r="D193" s="129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29"/>
      <c r="D194" s="129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29"/>
      <c r="D195" s="129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29"/>
      <c r="D196" s="129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29"/>
      <c r="D197" s="129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29"/>
      <c r="D198" s="129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29"/>
      <c r="D199" s="129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29"/>
      <c r="D200" s="129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B201" s="129"/>
      <c r="C201" s="129"/>
      <c r="D201" s="129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</row>
    <row r="202" spans="2:15">
      <c r="B202" s="129"/>
      <c r="C202" s="129"/>
      <c r="D202" s="129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</row>
    <row r="203" spans="2:15">
      <c r="B203" s="129"/>
      <c r="C203" s="129"/>
      <c r="D203" s="129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</row>
    <row r="204" spans="2:15">
      <c r="B204" s="129"/>
      <c r="C204" s="129"/>
      <c r="D204" s="129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</row>
    <row r="205" spans="2:15">
      <c r="B205" s="129"/>
      <c r="C205" s="129"/>
      <c r="D205" s="129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</row>
    <row r="206" spans="2:15">
      <c r="B206" s="129"/>
      <c r="C206" s="129"/>
      <c r="D206" s="129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</row>
    <row r="207" spans="2:15">
      <c r="B207" s="129"/>
      <c r="C207" s="129"/>
      <c r="D207" s="129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</row>
    <row r="208" spans="2:15">
      <c r="B208" s="129"/>
      <c r="C208" s="129"/>
      <c r="D208" s="129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</row>
    <row r="209" spans="2:15">
      <c r="B209" s="129"/>
      <c r="C209" s="129"/>
      <c r="D209" s="129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0" spans="2:15">
      <c r="B210" s="129"/>
      <c r="C210" s="129"/>
      <c r="D210" s="129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</row>
    <row r="211" spans="2:15">
      <c r="B211" s="129"/>
      <c r="C211" s="129"/>
      <c r="D211" s="129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</row>
    <row r="212" spans="2:15">
      <c r="B212" s="129"/>
      <c r="C212" s="129"/>
      <c r="D212" s="129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</row>
    <row r="213" spans="2:15">
      <c r="B213" s="129"/>
      <c r="C213" s="129"/>
      <c r="D213" s="129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2:15">
      <c r="B214" s="129"/>
      <c r="C214" s="129"/>
      <c r="D214" s="129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</row>
    <row r="215" spans="2:15">
      <c r="B215" s="129"/>
      <c r="C215" s="129"/>
      <c r="D215" s="129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</row>
    <row r="216" spans="2:15">
      <c r="B216" s="129"/>
      <c r="C216" s="129"/>
      <c r="D216" s="129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</row>
    <row r="217" spans="2:15">
      <c r="B217" s="129"/>
      <c r="C217" s="129"/>
      <c r="D217" s="129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</row>
    <row r="218" spans="2:15">
      <c r="B218" s="129"/>
      <c r="C218" s="129"/>
      <c r="D218" s="129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</row>
    <row r="219" spans="2:15">
      <c r="B219" s="129"/>
      <c r="C219" s="129"/>
      <c r="D219" s="129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2:15">
      <c r="B220" s="129"/>
      <c r="C220" s="129"/>
      <c r="D220" s="129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</row>
    <row r="221" spans="2:15">
      <c r="B221" s="129"/>
      <c r="C221" s="129"/>
      <c r="D221" s="129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</row>
    <row r="222" spans="2:15">
      <c r="B222" s="129"/>
      <c r="C222" s="129"/>
      <c r="D222" s="129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</row>
    <row r="223" spans="2:15">
      <c r="B223" s="129"/>
      <c r="C223" s="129"/>
      <c r="D223" s="129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</row>
    <row r="224" spans="2:15">
      <c r="B224" s="129"/>
      <c r="C224" s="129"/>
      <c r="D224" s="129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</row>
    <row r="225" spans="2:15">
      <c r="B225" s="129"/>
      <c r="C225" s="129"/>
      <c r="D225" s="129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</row>
    <row r="226" spans="2:15">
      <c r="B226" s="129"/>
      <c r="C226" s="129"/>
      <c r="D226" s="129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</row>
    <row r="227" spans="2:15">
      <c r="B227" s="129"/>
      <c r="C227" s="129"/>
      <c r="D227" s="129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2:15">
      <c r="B228" s="129"/>
      <c r="C228" s="129"/>
      <c r="D228" s="129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2:15">
      <c r="B229" s="129"/>
      <c r="C229" s="129"/>
      <c r="D229" s="129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</row>
    <row r="230" spans="2:15">
      <c r="B230" s="129"/>
      <c r="C230" s="129"/>
      <c r="D230" s="129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</row>
    <row r="231" spans="2:15">
      <c r="B231" s="129"/>
      <c r="C231" s="129"/>
      <c r="D231" s="129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</row>
    <row r="232" spans="2:15">
      <c r="B232" s="129"/>
      <c r="C232" s="129"/>
      <c r="D232" s="129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</row>
    <row r="233" spans="2:15">
      <c r="B233" s="129"/>
      <c r="C233" s="129"/>
      <c r="D233" s="129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</row>
    <row r="234" spans="2:15">
      <c r="B234" s="129"/>
      <c r="C234" s="129"/>
      <c r="D234" s="129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</row>
    <row r="235" spans="2:15">
      <c r="B235" s="129"/>
      <c r="C235" s="129"/>
      <c r="D235" s="129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</row>
    <row r="236" spans="2:15">
      <c r="B236" s="129"/>
      <c r="C236" s="129"/>
      <c r="D236" s="129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</row>
    <row r="237" spans="2:15">
      <c r="B237" s="129"/>
      <c r="C237" s="129"/>
      <c r="D237" s="129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</row>
    <row r="238" spans="2:15">
      <c r="B238" s="129"/>
      <c r="C238" s="129"/>
      <c r="D238" s="129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</row>
    <row r="239" spans="2:15">
      <c r="B239" s="129"/>
      <c r="C239" s="129"/>
      <c r="D239" s="129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</row>
    <row r="240" spans="2:15">
      <c r="B240" s="129"/>
      <c r="C240" s="129"/>
      <c r="D240" s="129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</row>
    <row r="241" spans="2:15">
      <c r="B241" s="129"/>
      <c r="C241" s="129"/>
      <c r="D241" s="129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</row>
    <row r="242" spans="2:15">
      <c r="B242" s="129"/>
      <c r="C242" s="129"/>
      <c r="D242" s="129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</row>
    <row r="243" spans="2:15">
      <c r="B243" s="129"/>
      <c r="C243" s="129"/>
      <c r="D243" s="129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</row>
    <row r="244" spans="2:15">
      <c r="B244" s="129"/>
      <c r="C244" s="129"/>
      <c r="D244" s="129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</row>
    <row r="245" spans="2:15">
      <c r="B245" s="129"/>
      <c r="C245" s="129"/>
      <c r="D245" s="129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</row>
    <row r="246" spans="2:15">
      <c r="B246" s="129"/>
      <c r="C246" s="129"/>
      <c r="D246" s="129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</row>
    <row r="247" spans="2:15">
      <c r="B247" s="129"/>
      <c r="C247" s="129"/>
      <c r="D247" s="129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</row>
    <row r="248" spans="2:15">
      <c r="B248" s="129"/>
      <c r="C248" s="129"/>
      <c r="D248" s="129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</row>
    <row r="249" spans="2:15">
      <c r="B249" s="129"/>
      <c r="C249" s="129"/>
      <c r="D249" s="129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</row>
    <row r="250" spans="2:15">
      <c r="B250" s="129"/>
      <c r="C250" s="129"/>
      <c r="D250" s="129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2:15">
      <c r="B251" s="129"/>
      <c r="C251" s="129"/>
      <c r="D251" s="129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</row>
    <row r="252" spans="2:15">
      <c r="B252" s="129"/>
      <c r="C252" s="129"/>
      <c r="D252" s="129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</row>
    <row r="253" spans="2:15">
      <c r="B253" s="129"/>
      <c r="C253" s="129"/>
      <c r="D253" s="129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</row>
    <row r="254" spans="2:15">
      <c r="B254" s="129"/>
      <c r="C254" s="129"/>
      <c r="D254" s="129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</row>
    <row r="255" spans="2:15">
      <c r="B255" s="129"/>
      <c r="C255" s="129"/>
      <c r="D255" s="129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</row>
    <row r="256" spans="2:15">
      <c r="B256" s="129"/>
      <c r="C256" s="129"/>
      <c r="D256" s="129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</row>
    <row r="257" spans="2:15">
      <c r="B257" s="129"/>
      <c r="C257" s="129"/>
      <c r="D257" s="129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</row>
    <row r="258" spans="2:15">
      <c r="B258" s="129"/>
      <c r="C258" s="129"/>
      <c r="D258" s="129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</row>
    <row r="259" spans="2:15">
      <c r="B259" s="129"/>
      <c r="C259" s="129"/>
      <c r="D259" s="129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</row>
    <row r="260" spans="2:15">
      <c r="B260" s="129"/>
      <c r="C260" s="129"/>
      <c r="D260" s="129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</row>
    <row r="261" spans="2:15">
      <c r="B261" s="129"/>
      <c r="C261" s="129"/>
      <c r="D261" s="129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2:15">
      <c r="B262" s="129"/>
      <c r="C262" s="129"/>
      <c r="D262" s="129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</row>
    <row r="263" spans="2:15">
      <c r="B263" s="129"/>
      <c r="C263" s="129"/>
      <c r="D263" s="129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</row>
    <row r="264" spans="2:15">
      <c r="B264" s="129"/>
      <c r="C264" s="129"/>
      <c r="D264" s="129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2:15">
      <c r="B265" s="129"/>
      <c r="C265" s="129"/>
      <c r="D265" s="129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</row>
    <row r="266" spans="2:15">
      <c r="B266" s="129"/>
      <c r="C266" s="129"/>
      <c r="D266" s="129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29"/>
      <c r="C267" s="129"/>
      <c r="D267" s="129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29"/>
      <c r="C268" s="129"/>
      <c r="D268" s="129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29"/>
      <c r="C269" s="129"/>
      <c r="D269" s="129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29"/>
      <c r="C270" s="129"/>
      <c r="D270" s="129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29"/>
      <c r="C271" s="129"/>
      <c r="D271" s="129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29"/>
      <c r="C272" s="129"/>
      <c r="D272" s="129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29"/>
      <c r="C273" s="129"/>
      <c r="D273" s="129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29"/>
      <c r="C274" s="129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29"/>
      <c r="D275" s="129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29"/>
      <c r="D276" s="129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29"/>
      <c r="D277" s="129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29"/>
      <c r="D278" s="129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29"/>
      <c r="D279" s="129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29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29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29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29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29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29"/>
      <c r="D285" s="129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29"/>
      <c r="D286" s="129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29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29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29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29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29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29"/>
      <c r="D292" s="129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29"/>
      <c r="C293" s="129"/>
      <c r="D293" s="129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29"/>
      <c r="C294" s="129"/>
      <c r="D294" s="129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29"/>
      <c r="C295" s="129"/>
      <c r="D295" s="129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29"/>
      <c r="D296" s="129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29"/>
      <c r="D297" s="129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29"/>
      <c r="D298" s="129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8.42578125" style="2" bestFit="1" customWidth="1"/>
    <col min="4" max="4" width="10" style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6.7109375" style="1" bestFit="1" customWidth="1"/>
    <col min="11" max="16384" width="9.140625" style="1"/>
  </cols>
  <sheetData>
    <row r="1" spans="2:10">
      <c r="B1" s="45" t="s">
        <v>146</v>
      </c>
      <c r="C1" s="66" t="s" vm="1">
        <v>233</v>
      </c>
    </row>
    <row r="2" spans="2:10">
      <c r="B2" s="45" t="s">
        <v>145</v>
      </c>
      <c r="C2" s="66" t="s">
        <v>234</v>
      </c>
    </row>
    <row r="3" spans="2:10">
      <c r="B3" s="45" t="s">
        <v>147</v>
      </c>
      <c r="C3" s="66" t="s">
        <v>235</v>
      </c>
    </row>
    <row r="4" spans="2:10">
      <c r="B4" s="45" t="s">
        <v>148</v>
      </c>
      <c r="C4" s="66">
        <v>2102</v>
      </c>
    </row>
    <row r="6" spans="2:10" ht="26.25" customHeight="1">
      <c r="B6" s="190" t="s">
        <v>178</v>
      </c>
      <c r="C6" s="191"/>
      <c r="D6" s="191"/>
      <c r="E6" s="191"/>
      <c r="F6" s="191"/>
      <c r="G6" s="191"/>
      <c r="H6" s="191"/>
      <c r="I6" s="191"/>
      <c r="J6" s="192"/>
    </row>
    <row r="7" spans="2:10" s="3" customFormat="1" ht="78.75">
      <c r="B7" s="46" t="s">
        <v>116</v>
      </c>
      <c r="C7" s="48" t="s">
        <v>56</v>
      </c>
      <c r="D7" s="48" t="s">
        <v>86</v>
      </c>
      <c r="E7" s="48" t="s">
        <v>57</v>
      </c>
      <c r="F7" s="48" t="s">
        <v>103</v>
      </c>
      <c r="G7" s="48" t="s">
        <v>190</v>
      </c>
      <c r="H7" s="48" t="s">
        <v>149</v>
      </c>
      <c r="I7" s="48" t="s">
        <v>150</v>
      </c>
      <c r="J7" s="63" t="s">
        <v>219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213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05" t="s">
        <v>42</v>
      </c>
      <c r="C10" s="110"/>
      <c r="D10" s="105"/>
      <c r="E10" s="111">
        <v>3.9426157093818456E-2</v>
      </c>
      <c r="F10" s="106"/>
      <c r="G10" s="107">
        <v>2396499.5712699997</v>
      </c>
      <c r="H10" s="108">
        <f>IFERROR(G10/$G$10,0)</f>
        <v>1</v>
      </c>
      <c r="I10" s="108">
        <f>G10/'סכום נכסי הקרן'!$C$42</f>
        <v>3.8644651702050482E-2</v>
      </c>
      <c r="J10" s="106"/>
    </row>
    <row r="11" spans="2:10" ht="22.5" customHeight="1">
      <c r="B11" s="69" t="s">
        <v>206</v>
      </c>
      <c r="C11" s="112"/>
      <c r="D11" s="93"/>
      <c r="E11" s="113">
        <v>3.9426157093818456E-2</v>
      </c>
      <c r="F11" s="109"/>
      <c r="G11" s="79">
        <v>2396499.5712699997</v>
      </c>
      <c r="H11" s="80">
        <f t="shared" ref="H11:H54" si="0">IFERROR(G11/$G$10,0)</f>
        <v>1</v>
      </c>
      <c r="I11" s="80">
        <f>G11/'סכום נכסי הקרן'!$C$42</f>
        <v>3.8644651702050482E-2</v>
      </c>
      <c r="J11" s="70"/>
    </row>
    <row r="12" spans="2:10">
      <c r="B12" s="89" t="s">
        <v>87</v>
      </c>
      <c r="C12" s="112"/>
      <c r="D12" s="93"/>
      <c r="E12" s="113">
        <v>5.3114295817943913E-2</v>
      </c>
      <c r="F12" s="109"/>
      <c r="G12" s="79">
        <v>1778895.2506500001</v>
      </c>
      <c r="H12" s="80">
        <f t="shared" si="0"/>
        <v>0.74228899181788432</v>
      </c>
      <c r="I12" s="80">
        <f>G12/'סכום נכסי הקרן'!$C$42</f>
        <v>2.868549955106834E-2</v>
      </c>
      <c r="J12" s="70"/>
    </row>
    <row r="13" spans="2:10">
      <c r="B13" s="75" t="s">
        <v>3429</v>
      </c>
      <c r="C13" s="94">
        <v>44926</v>
      </c>
      <c r="D13" s="88" t="s">
        <v>3430</v>
      </c>
      <c r="E13" s="114">
        <v>5.9926486281067233E-2</v>
      </c>
      <c r="F13" s="85" t="s">
        <v>133</v>
      </c>
      <c r="G13" s="82">
        <v>15816.595200000003</v>
      </c>
      <c r="H13" s="83">
        <f t="shared" si="0"/>
        <v>6.5998739952280337E-3</v>
      </c>
      <c r="I13" s="83">
        <f>G13/'סכום נכסי הקרן'!$C$42</f>
        <v>2.550498318230078E-4</v>
      </c>
      <c r="J13" s="72" t="s">
        <v>3431</v>
      </c>
    </row>
    <row r="14" spans="2:10">
      <c r="B14" s="75" t="s">
        <v>3432</v>
      </c>
      <c r="C14" s="94">
        <v>44926</v>
      </c>
      <c r="D14" s="88" t="s">
        <v>3430</v>
      </c>
      <c r="E14" s="114">
        <v>7.1245440628787515E-2</v>
      </c>
      <c r="F14" s="85" t="s">
        <v>133</v>
      </c>
      <c r="G14" s="82">
        <v>43243.610250000005</v>
      </c>
      <c r="H14" s="83">
        <f t="shared" si="0"/>
        <v>1.8044489040773545E-2</v>
      </c>
      <c r="I14" s="83">
        <f>G14/'סכום נכסי הקרן'!$C$42</f>
        <v>6.9732299412216068E-4</v>
      </c>
      <c r="J14" s="72" t="s">
        <v>3433</v>
      </c>
    </row>
    <row r="15" spans="2:10">
      <c r="B15" s="75" t="s">
        <v>3434</v>
      </c>
      <c r="C15" s="94">
        <v>44926</v>
      </c>
      <c r="D15" s="88" t="s">
        <v>3430</v>
      </c>
      <c r="E15" s="114">
        <v>5.2442191073683427E-2</v>
      </c>
      <c r="F15" s="85" t="s">
        <v>133</v>
      </c>
      <c r="G15" s="82">
        <v>127033.13044000001</v>
      </c>
      <c r="H15" s="83">
        <f t="shared" si="0"/>
        <v>5.3007783503453802E-2</v>
      </c>
      <c r="I15" s="83">
        <f>G15/'סכום נכסי הקרן'!$C$42</f>
        <v>2.0484673309886696E-3</v>
      </c>
      <c r="J15" s="72" t="s">
        <v>3435</v>
      </c>
    </row>
    <row r="16" spans="2:10">
      <c r="B16" s="75" t="s">
        <v>3436</v>
      </c>
      <c r="C16" s="94">
        <v>45107</v>
      </c>
      <c r="D16" s="88" t="s">
        <v>3430</v>
      </c>
      <c r="E16" s="114">
        <v>5.316648947860627E-2</v>
      </c>
      <c r="F16" s="85" t="s">
        <v>133</v>
      </c>
      <c r="G16" s="82">
        <v>41170.999800000005</v>
      </c>
      <c r="H16" s="83">
        <f t="shared" si="0"/>
        <v>1.7179639960537053E-2</v>
      </c>
      <c r="I16" s="83">
        <f>G16/'סכום נכסי הקרן'!$C$42</f>
        <v>6.6390120264158282E-4</v>
      </c>
      <c r="J16" s="72" t="s">
        <v>3437</v>
      </c>
    </row>
    <row r="17" spans="2:10">
      <c r="B17" s="75" t="s">
        <v>3438</v>
      </c>
      <c r="C17" s="94">
        <v>44926</v>
      </c>
      <c r="D17" s="88" t="s">
        <v>3439</v>
      </c>
      <c r="E17" s="114">
        <v>5.3662616432233155E-2</v>
      </c>
      <c r="F17" s="85" t="s">
        <v>133</v>
      </c>
      <c r="G17" s="82">
        <v>69454.343989999994</v>
      </c>
      <c r="H17" s="83">
        <f t="shared" si="0"/>
        <v>2.8981579977163691E-2</v>
      </c>
      <c r="I17" s="83">
        <f>G17/'סכום נכסי הקרן'!$C$42</f>
        <v>1.1199830639926111E-3</v>
      </c>
      <c r="J17" s="72" t="s">
        <v>3440</v>
      </c>
    </row>
    <row r="18" spans="2:10">
      <c r="B18" s="75" t="s">
        <v>3441</v>
      </c>
      <c r="C18" s="94">
        <v>45107</v>
      </c>
      <c r="D18" s="88" t="s">
        <v>3430</v>
      </c>
      <c r="E18" s="114">
        <v>3.8671023130026128E-2</v>
      </c>
      <c r="F18" s="85" t="s">
        <v>133</v>
      </c>
      <c r="G18" s="82">
        <v>87040.00026999999</v>
      </c>
      <c r="H18" s="83">
        <f t="shared" si="0"/>
        <v>3.6319639408019612E-2</v>
      </c>
      <c r="I18" s="83">
        <f>G18/'סכום נכסי הקרן'!$C$42</f>
        <v>1.4035598148669851E-3</v>
      </c>
      <c r="J18" s="72" t="s">
        <v>3442</v>
      </c>
    </row>
    <row r="19" spans="2:10">
      <c r="B19" s="75" t="s">
        <v>3443</v>
      </c>
      <c r="C19" s="94">
        <v>45107</v>
      </c>
      <c r="D19" s="88" t="s">
        <v>3430</v>
      </c>
      <c r="E19" s="114">
        <v>4.7910694202594535E-2</v>
      </c>
      <c r="F19" s="85" t="s">
        <v>133</v>
      </c>
      <c r="G19" s="82">
        <v>53480.000000000007</v>
      </c>
      <c r="H19" s="83">
        <f t="shared" si="0"/>
        <v>2.2315881313368584E-2</v>
      </c>
      <c r="I19" s="83">
        <f>G19/'סכום נכסי הקרן'!$C$42</f>
        <v>8.6238946077942587E-4</v>
      </c>
      <c r="J19" s="72" t="s">
        <v>3444</v>
      </c>
    </row>
    <row r="20" spans="2:10">
      <c r="B20" s="75" t="s">
        <v>3445</v>
      </c>
      <c r="C20" s="94">
        <v>44926</v>
      </c>
      <c r="D20" s="88" t="s">
        <v>3430</v>
      </c>
      <c r="E20" s="114">
        <v>5.5738249283756029E-2</v>
      </c>
      <c r="F20" s="85" t="s">
        <v>133</v>
      </c>
      <c r="G20" s="82">
        <v>70916.186000000016</v>
      </c>
      <c r="H20" s="83">
        <f t="shared" si="0"/>
        <v>2.9591570493133337E-2</v>
      </c>
      <c r="I20" s="83">
        <f>G20/'סכום נכסי הקרן'!$C$42</f>
        <v>1.1435559350238122E-3</v>
      </c>
      <c r="J20" s="72" t="s">
        <v>3446</v>
      </c>
    </row>
    <row r="21" spans="2:10">
      <c r="B21" s="75" t="s">
        <v>3447</v>
      </c>
      <c r="C21" s="94">
        <v>45107</v>
      </c>
      <c r="D21" s="88" t="s">
        <v>3430</v>
      </c>
      <c r="E21" s="114">
        <v>3.7833484368109918E-2</v>
      </c>
      <c r="F21" s="85" t="s">
        <v>133</v>
      </c>
      <c r="G21" s="82">
        <v>21480.000000000004</v>
      </c>
      <c r="H21" s="83">
        <f t="shared" si="0"/>
        <v>8.9630727488997225E-3</v>
      </c>
      <c r="I21" s="83">
        <f>G21/'סכום נכסי הקרן'!$C$42</f>
        <v>3.4637482456137002E-4</v>
      </c>
      <c r="J21" s="72" t="s">
        <v>3448</v>
      </c>
    </row>
    <row r="22" spans="2:10">
      <c r="B22" s="75" t="s">
        <v>3449</v>
      </c>
      <c r="C22" s="94">
        <v>45107</v>
      </c>
      <c r="D22" s="88" t="s">
        <v>3430</v>
      </c>
      <c r="E22" s="114">
        <v>1.0963914852626799E-2</v>
      </c>
      <c r="F22" s="85" t="s">
        <v>133</v>
      </c>
      <c r="G22" s="82">
        <v>10000.000000000002</v>
      </c>
      <c r="H22" s="83">
        <f t="shared" si="0"/>
        <v>4.1727526763965187E-3</v>
      </c>
      <c r="I22" s="83">
        <f>G22/'סכום נכסי הקרן'!$C$42</f>
        <v>1.6125457381814247E-4</v>
      </c>
      <c r="J22" s="72" t="s">
        <v>3450</v>
      </c>
    </row>
    <row r="23" spans="2:10">
      <c r="B23" s="75" t="s">
        <v>3451</v>
      </c>
      <c r="C23" s="94">
        <v>44926</v>
      </c>
      <c r="D23" s="88" t="s">
        <v>3430</v>
      </c>
      <c r="E23" s="114">
        <v>3.1442888293736475E-2</v>
      </c>
      <c r="F23" s="85" t="s">
        <v>133</v>
      </c>
      <c r="G23" s="82">
        <v>21703.602000000003</v>
      </c>
      <c r="H23" s="83">
        <f t="shared" si="0"/>
        <v>9.0563763332944837E-3</v>
      </c>
      <c r="I23" s="83">
        <f>G23/'סכום נכסי הקרן'!$C$42</f>
        <v>3.499805090828584E-4</v>
      </c>
      <c r="J23" s="72" t="s">
        <v>3452</v>
      </c>
    </row>
    <row r="24" spans="2:10">
      <c r="B24" s="75" t="s">
        <v>3453</v>
      </c>
      <c r="C24" s="94">
        <v>44926</v>
      </c>
      <c r="D24" s="88" t="s">
        <v>3430</v>
      </c>
      <c r="E24" s="114">
        <v>6.1202700348278516E-2</v>
      </c>
      <c r="F24" s="85" t="s">
        <v>133</v>
      </c>
      <c r="G24" s="82">
        <v>23594.051000000003</v>
      </c>
      <c r="H24" s="83">
        <f t="shared" si="0"/>
        <v>9.8452139457285964E-3</v>
      </c>
      <c r="I24" s="83">
        <f>G24/'סכום נכסי הקרן'!$C$42</f>
        <v>3.8046486386485179E-4</v>
      </c>
      <c r="J24" s="72" t="s">
        <v>3454</v>
      </c>
    </row>
    <row r="25" spans="2:10">
      <c r="B25" s="75" t="s">
        <v>3455</v>
      </c>
      <c r="C25" s="94">
        <v>44926</v>
      </c>
      <c r="D25" s="88" t="s">
        <v>3430</v>
      </c>
      <c r="E25" s="114">
        <v>6.4249304281234543E-2</v>
      </c>
      <c r="F25" s="85" t="s">
        <v>133</v>
      </c>
      <c r="G25" s="82">
        <v>44600.000100000012</v>
      </c>
      <c r="H25" s="83">
        <f t="shared" si="0"/>
        <v>1.8610476978456005E-2</v>
      </c>
      <c r="I25" s="83">
        <f>G25/'סכום נכסי הקרן'!$C$42</f>
        <v>7.1919540084146121E-4</v>
      </c>
      <c r="J25" s="72" t="s">
        <v>3456</v>
      </c>
    </row>
    <row r="26" spans="2:10">
      <c r="B26" s="75" t="s">
        <v>3457</v>
      </c>
      <c r="C26" s="94">
        <v>45107</v>
      </c>
      <c r="D26" s="88" t="s">
        <v>3430</v>
      </c>
      <c r="E26" s="114">
        <v>5.7370395046900148E-2</v>
      </c>
      <c r="F26" s="85" t="s">
        <v>133</v>
      </c>
      <c r="G26" s="82">
        <v>220875.00030000004</v>
      </c>
      <c r="H26" s="83">
        <f t="shared" si="0"/>
        <v>9.2165674865090697E-2</v>
      </c>
      <c r="I26" s="83">
        <f>G26/'סכום נכסי הקרן'!$C$42</f>
        <v>3.5617104040458589E-3</v>
      </c>
      <c r="J26" s="72" t="s">
        <v>3458</v>
      </c>
    </row>
    <row r="27" spans="2:10">
      <c r="B27" s="75" t="s">
        <v>3459</v>
      </c>
      <c r="C27" s="94">
        <v>44926</v>
      </c>
      <c r="D27" s="88" t="s">
        <v>3430</v>
      </c>
      <c r="E27" s="114">
        <v>5.9910288237682831E-2</v>
      </c>
      <c r="F27" s="85" t="s">
        <v>133</v>
      </c>
      <c r="G27" s="82">
        <v>76350.000020000021</v>
      </c>
      <c r="H27" s="83">
        <f t="shared" si="0"/>
        <v>3.1858966692632933E-2</v>
      </c>
      <c r="I27" s="83">
        <f>G27/'סכום נכסי הקרן'!$C$42</f>
        <v>1.2311786714240269E-3</v>
      </c>
      <c r="J27" s="72" t="s">
        <v>3460</v>
      </c>
    </row>
    <row r="28" spans="2:10">
      <c r="B28" s="75" t="s">
        <v>3461</v>
      </c>
      <c r="C28" s="94">
        <v>45107</v>
      </c>
      <c r="D28" s="88" t="s">
        <v>3430</v>
      </c>
      <c r="E28" s="114">
        <v>6.5196757619450027E-2</v>
      </c>
      <c r="F28" s="85" t="s">
        <v>133</v>
      </c>
      <c r="G28" s="82">
        <v>82367.999450000018</v>
      </c>
      <c r="H28" s="83">
        <f t="shared" si="0"/>
        <v>3.4370129015441453E-2</v>
      </c>
      <c r="I28" s="83">
        <f>G28/'סכום נכסי הקרן'!$C$42</f>
        <v>1.3282216647562742E-3</v>
      </c>
      <c r="J28" s="72" t="s">
        <v>3462</v>
      </c>
    </row>
    <row r="29" spans="2:10">
      <c r="B29" s="75" t="s">
        <v>3463</v>
      </c>
      <c r="C29" s="94">
        <v>44926</v>
      </c>
      <c r="D29" s="88" t="s">
        <v>3430</v>
      </c>
      <c r="E29" s="114">
        <v>5.8050213563046273E-2</v>
      </c>
      <c r="F29" s="85" t="s">
        <v>133</v>
      </c>
      <c r="G29" s="82">
        <v>35479.023000000008</v>
      </c>
      <c r="H29" s="83">
        <f t="shared" si="0"/>
        <v>1.4804518817918366E-2</v>
      </c>
      <c r="I29" s="83">
        <f>G29/'סכום נכסי הקרן'!$C$42</f>
        <v>5.721154733349074E-4</v>
      </c>
      <c r="J29" s="72" t="s">
        <v>3464</v>
      </c>
    </row>
    <row r="30" spans="2:10">
      <c r="B30" s="75" t="s">
        <v>3465</v>
      </c>
      <c r="C30" s="94">
        <v>45107</v>
      </c>
      <c r="D30" s="88" t="s">
        <v>3430</v>
      </c>
      <c r="E30" s="114">
        <v>6.1781746510143468E-2</v>
      </c>
      <c r="F30" s="85" t="s">
        <v>133</v>
      </c>
      <c r="G30" s="82">
        <v>33853.000360000005</v>
      </c>
      <c r="H30" s="83">
        <f t="shared" si="0"/>
        <v>1.4126019785624232E-2</v>
      </c>
      <c r="I30" s="83">
        <f>G30/'סכום נכסי הקרן'!$C$42</f>
        <v>5.4589511455172229E-4</v>
      </c>
      <c r="J30" s="72" t="s">
        <v>3466</v>
      </c>
    </row>
    <row r="31" spans="2:10">
      <c r="B31" s="75" t="s">
        <v>3467</v>
      </c>
      <c r="C31" s="94">
        <v>44926</v>
      </c>
      <c r="D31" s="88" t="s">
        <v>3430</v>
      </c>
      <c r="E31" s="114">
        <v>5.5604801484728447E-2</v>
      </c>
      <c r="F31" s="85" t="s">
        <v>133</v>
      </c>
      <c r="G31" s="82">
        <v>78521.605390000012</v>
      </c>
      <c r="H31" s="83">
        <f t="shared" si="0"/>
        <v>3.2765123904607382E-2</v>
      </c>
      <c r="I31" s="83">
        <f>G31/'סכום נכסי הקרן'!$C$42</f>
        <v>1.2661968012680808E-3</v>
      </c>
      <c r="J31" s="72" t="s">
        <v>3468</v>
      </c>
    </row>
    <row r="32" spans="2:10">
      <c r="B32" s="75" t="s">
        <v>3469</v>
      </c>
      <c r="C32" s="94">
        <v>44926</v>
      </c>
      <c r="D32" s="88" t="s">
        <v>3430</v>
      </c>
      <c r="E32" s="114">
        <v>4.882994564330409E-2</v>
      </c>
      <c r="F32" s="85" t="s">
        <v>133</v>
      </c>
      <c r="G32" s="82">
        <v>25509.345920000003</v>
      </c>
      <c r="H32" s="83">
        <f t="shared" si="0"/>
        <v>1.0644419146080462E-2</v>
      </c>
      <c r="I32" s="83">
        <f>G32/'סכום נכסי הקרן'!$C$42</f>
        <v>4.1134987047091712E-4</v>
      </c>
      <c r="J32" s="72" t="s">
        <v>3470</v>
      </c>
    </row>
    <row r="33" spans="2:10">
      <c r="B33" s="75" t="s">
        <v>3471</v>
      </c>
      <c r="C33" s="94">
        <v>45107</v>
      </c>
      <c r="D33" s="88" t="s">
        <v>3430</v>
      </c>
      <c r="E33" s="114">
        <v>7.3167678748108575E-2</v>
      </c>
      <c r="F33" s="85" t="s">
        <v>133</v>
      </c>
      <c r="G33" s="82">
        <v>21100.000000000004</v>
      </c>
      <c r="H33" s="83">
        <f t="shared" si="0"/>
        <v>8.804508147196655E-3</v>
      </c>
      <c r="I33" s="83">
        <f>G33/'סכום נכסי הקרן'!$C$42</f>
        <v>3.4024715075628057E-4</v>
      </c>
      <c r="J33" s="72" t="s">
        <v>3472</v>
      </c>
    </row>
    <row r="34" spans="2:10">
      <c r="B34" s="75" t="s">
        <v>3473</v>
      </c>
      <c r="C34" s="94">
        <v>44926</v>
      </c>
      <c r="D34" s="88" t="s">
        <v>3430</v>
      </c>
      <c r="E34" s="114">
        <v>6.4120674431444508E-2</v>
      </c>
      <c r="F34" s="85" t="s">
        <v>133</v>
      </c>
      <c r="G34" s="82">
        <v>124194.20017</v>
      </c>
      <c r="H34" s="83">
        <f t="shared" si="0"/>
        <v>5.1823168115229239E-2</v>
      </c>
      <c r="I34" s="83">
        <f>G34/'סכום נכסי הקרן'!$C$42</f>
        <v>2.0026882819098421E-3</v>
      </c>
      <c r="J34" s="72" t="s">
        <v>3474</v>
      </c>
    </row>
    <row r="35" spans="2:10">
      <c r="B35" s="75" t="s">
        <v>3475</v>
      </c>
      <c r="C35" s="94">
        <v>45107</v>
      </c>
      <c r="D35" s="88" t="s">
        <v>3430</v>
      </c>
      <c r="E35" s="114">
        <v>5.987664122383525E-2</v>
      </c>
      <c r="F35" s="85" t="s">
        <v>133</v>
      </c>
      <c r="G35" s="82">
        <v>41436.000000000007</v>
      </c>
      <c r="H35" s="83">
        <f t="shared" si="0"/>
        <v>1.7290217989916618E-2</v>
      </c>
      <c r="I35" s="83">
        <f>G35/'סכום נכסי הקרן'!$C$42</f>
        <v>6.6817445207285507E-4</v>
      </c>
      <c r="J35" s="72" t="s">
        <v>3476</v>
      </c>
    </row>
    <row r="36" spans="2:10">
      <c r="B36" s="75" t="s">
        <v>3477</v>
      </c>
      <c r="C36" s="94">
        <v>44926</v>
      </c>
      <c r="D36" s="88" t="s">
        <v>3430</v>
      </c>
      <c r="E36" s="114">
        <v>5.1809248785046932E-2</v>
      </c>
      <c r="F36" s="85" t="s">
        <v>133</v>
      </c>
      <c r="G36" s="82">
        <v>51674.377000000008</v>
      </c>
      <c r="H36" s="83">
        <f t="shared" si="0"/>
        <v>2.1562439492787272E-2</v>
      </c>
      <c r="I36" s="83">
        <f>G36/'סכום נכסי הקרן'!$C$42</f>
        <v>8.3327296404530227E-4</v>
      </c>
      <c r="J36" s="72" t="s">
        <v>3478</v>
      </c>
    </row>
    <row r="37" spans="2:10">
      <c r="B37" s="75" t="s">
        <v>3479</v>
      </c>
      <c r="C37" s="94">
        <v>44926</v>
      </c>
      <c r="D37" s="88" t="s">
        <v>3430</v>
      </c>
      <c r="E37" s="114">
        <v>6.1584380517718348E-2</v>
      </c>
      <c r="F37" s="85" t="s">
        <v>133</v>
      </c>
      <c r="G37" s="82">
        <v>19675.000000000004</v>
      </c>
      <c r="H37" s="83">
        <f t="shared" si="0"/>
        <v>8.2098908908101505E-3</v>
      </c>
      <c r="I37" s="83">
        <f>G37/'סכום נכסי הקרן'!$C$42</f>
        <v>3.1726837398719527E-4</v>
      </c>
      <c r="J37" s="72" t="s">
        <v>3456</v>
      </c>
    </row>
    <row r="38" spans="2:10">
      <c r="B38" s="75" t="s">
        <v>3480</v>
      </c>
      <c r="C38" s="94">
        <v>44926</v>
      </c>
      <c r="D38" s="88" t="s">
        <v>3430</v>
      </c>
      <c r="E38" s="114">
        <v>5.451867887284307E-2</v>
      </c>
      <c r="F38" s="85" t="s">
        <v>133</v>
      </c>
      <c r="G38" s="82">
        <v>32540.816000000003</v>
      </c>
      <c r="H38" s="83">
        <f t="shared" si="0"/>
        <v>1.3578477705612666E-2</v>
      </c>
      <c r="I38" s="83">
        <f>G38/'סכום נכסי הקרן'!$C$42</f>
        <v>5.2473554157745912E-4</v>
      </c>
      <c r="J38" s="72" t="s">
        <v>3478</v>
      </c>
    </row>
    <row r="39" spans="2:10">
      <c r="B39" s="75" t="s">
        <v>3481</v>
      </c>
      <c r="C39" s="94">
        <v>44926</v>
      </c>
      <c r="D39" s="88" t="s">
        <v>3439</v>
      </c>
      <c r="E39" s="114">
        <v>3.8443021031945405E-2</v>
      </c>
      <c r="F39" s="85" t="s">
        <v>133</v>
      </c>
      <c r="G39" s="82">
        <v>83787.700900000025</v>
      </c>
      <c r="H39" s="83">
        <f t="shared" si="0"/>
        <v>3.4962535317958607E-2</v>
      </c>
      <c r="I39" s="83">
        <f>G39/'סכום נכסי הקרן'!$C$42</f>
        <v>1.3511149999831493E-3</v>
      </c>
      <c r="J39" s="72" t="s">
        <v>3482</v>
      </c>
    </row>
    <row r="40" spans="2:10">
      <c r="B40" s="75" t="s">
        <v>3483</v>
      </c>
      <c r="C40" s="94">
        <v>45107</v>
      </c>
      <c r="D40" s="88" t="s">
        <v>3430</v>
      </c>
      <c r="E40" s="114">
        <v>5.5702368877963579E-2</v>
      </c>
      <c r="F40" s="85" t="s">
        <v>133</v>
      </c>
      <c r="G40" s="82">
        <v>37960.000000000007</v>
      </c>
      <c r="H40" s="83">
        <f t="shared" si="0"/>
        <v>1.5839769159601187E-2</v>
      </c>
      <c r="I40" s="83">
        <f>G40/'סכום נכסי הקרן'!$C$42</f>
        <v>6.1212236221366877E-4</v>
      </c>
      <c r="J40" s="72" t="s">
        <v>3484</v>
      </c>
    </row>
    <row r="41" spans="2:10">
      <c r="B41" s="75" t="s">
        <v>3485</v>
      </c>
      <c r="C41" s="94">
        <v>44926</v>
      </c>
      <c r="D41" s="88" t="s">
        <v>3430</v>
      </c>
      <c r="E41" s="114">
        <v>1.03495447062998E-2</v>
      </c>
      <c r="F41" s="85" t="s">
        <v>133</v>
      </c>
      <c r="G41" s="82">
        <v>23501.832090000004</v>
      </c>
      <c r="H41" s="83">
        <f t="shared" si="0"/>
        <v>9.8067332753769085E-3</v>
      </c>
      <c r="I41" s="83">
        <f>G41/'סכום נכסי הקרן'!$C$42</f>
        <v>3.789777917618494E-4</v>
      </c>
      <c r="J41" s="72" t="s">
        <v>3486</v>
      </c>
    </row>
    <row r="42" spans="2:10">
      <c r="B42" s="75" t="s">
        <v>3487</v>
      </c>
      <c r="C42" s="94">
        <v>44926</v>
      </c>
      <c r="D42" s="88" t="s">
        <v>3430</v>
      </c>
      <c r="E42" s="114">
        <v>4.7296312681196134E-2</v>
      </c>
      <c r="F42" s="85" t="s">
        <v>133</v>
      </c>
      <c r="G42" s="82">
        <v>127093.50300000001</v>
      </c>
      <c r="H42" s="83">
        <f t="shared" si="0"/>
        <v>5.3032975479585895E-2</v>
      </c>
      <c r="I42" s="83">
        <f>G42/'סכום נכסי הקרן'!$C$42</f>
        <v>2.0494408661319808E-3</v>
      </c>
      <c r="J42" s="72" t="s">
        <v>3488</v>
      </c>
    </row>
    <row r="43" spans="2:10">
      <c r="B43" s="75" t="s">
        <v>3489</v>
      </c>
      <c r="C43" s="94">
        <v>44834</v>
      </c>
      <c r="D43" s="88" t="s">
        <v>3430</v>
      </c>
      <c r="E43" s="114">
        <v>9.3472825224956522E-4</v>
      </c>
      <c r="F43" s="85" t="s">
        <v>133</v>
      </c>
      <c r="G43" s="82">
        <v>33443.328000000001</v>
      </c>
      <c r="H43" s="83">
        <f t="shared" si="0"/>
        <v>1.3955073641960662E-2</v>
      </c>
      <c r="I43" s="83">
        <f>G43/'סכום נכסי הקרן'!$C$42</f>
        <v>5.3928896037003498E-4</v>
      </c>
      <c r="J43" s="72" t="s">
        <v>3490</v>
      </c>
    </row>
    <row r="44" spans="2:10">
      <c r="B44" s="75" t="s">
        <v>3503</v>
      </c>
      <c r="C44" s="94">
        <v>44977</v>
      </c>
      <c r="D44" s="88" t="s">
        <v>3430</v>
      </c>
      <c r="E44" s="114">
        <v>1.3517987452427962E-2</v>
      </c>
      <c r="F44" s="85" t="s">
        <v>133</v>
      </c>
      <c r="G44" s="82">
        <v>31939.519000000004</v>
      </c>
      <c r="H44" s="83">
        <f t="shared" si="0"/>
        <v>1.3327571339006746E-2</v>
      </c>
      <c r="I44" s="83">
        <f>G44/'סכום נכסי הקרן'!$C$42</f>
        <v>5.1503935243014628E-4</v>
      </c>
      <c r="J44" s="72" t="s">
        <v>3504</v>
      </c>
    </row>
    <row r="45" spans="2:10">
      <c r="B45" s="92"/>
      <c r="C45" s="94"/>
      <c r="D45" s="88"/>
      <c r="E45" s="114"/>
      <c r="F45" s="72"/>
      <c r="G45" s="72"/>
      <c r="H45" s="83"/>
      <c r="I45" s="72"/>
      <c r="J45" s="72"/>
    </row>
    <row r="46" spans="2:10">
      <c r="B46" s="89" t="s">
        <v>88</v>
      </c>
      <c r="C46" s="112"/>
      <c r="D46" s="93"/>
      <c r="E46" s="113">
        <v>0</v>
      </c>
      <c r="F46" s="109"/>
      <c r="G46" s="79">
        <v>617604.32062000013</v>
      </c>
      <c r="H46" s="80">
        <f t="shared" si="0"/>
        <v>0.2577110081821159</v>
      </c>
      <c r="I46" s="80">
        <f>G46/'סכום נכסי הקרן'!$C$42</f>
        <v>9.959152150982151E-3</v>
      </c>
      <c r="J46" s="70"/>
    </row>
    <row r="47" spans="2:10">
      <c r="B47" s="75" t="s">
        <v>3491</v>
      </c>
      <c r="C47" s="94">
        <v>44926</v>
      </c>
      <c r="D47" s="88" t="s">
        <v>26</v>
      </c>
      <c r="E47" s="114">
        <v>0</v>
      </c>
      <c r="F47" s="85" t="s">
        <v>133</v>
      </c>
      <c r="G47" s="82">
        <v>8317.7760000000017</v>
      </c>
      <c r="H47" s="83">
        <f t="shared" si="0"/>
        <v>3.4708022065666733E-3</v>
      </c>
      <c r="I47" s="83">
        <f>G47/'סכום נכסי הקרן'!$C$42</f>
        <v>1.3412794239947738E-4</v>
      </c>
      <c r="J47" s="72" t="s">
        <v>3492</v>
      </c>
    </row>
    <row r="48" spans="2:10">
      <c r="B48" s="75" t="s">
        <v>3493</v>
      </c>
      <c r="C48" s="94">
        <v>44926</v>
      </c>
      <c r="D48" s="88" t="s">
        <v>26</v>
      </c>
      <c r="E48" s="114">
        <v>0</v>
      </c>
      <c r="F48" s="85" t="s">
        <v>133</v>
      </c>
      <c r="G48" s="82">
        <v>22245.484000000004</v>
      </c>
      <c r="H48" s="83">
        <f t="shared" si="0"/>
        <v>9.2824902898735948E-3</v>
      </c>
      <c r="I48" s="83">
        <f>G48/'סכום נכסי הקרן'!$C$42</f>
        <v>3.5871860417983068E-4</v>
      </c>
      <c r="J48" s="72" t="s">
        <v>3464</v>
      </c>
    </row>
    <row r="49" spans="2:10">
      <c r="B49" s="75" t="s">
        <v>3494</v>
      </c>
      <c r="C49" s="94">
        <v>44834</v>
      </c>
      <c r="D49" s="88" t="s">
        <v>26</v>
      </c>
      <c r="E49" s="114">
        <v>0</v>
      </c>
      <c r="F49" s="85" t="s">
        <v>133</v>
      </c>
      <c r="G49" s="82">
        <v>325992.26142000005</v>
      </c>
      <c r="H49" s="83">
        <f t="shared" si="0"/>
        <v>0.13602850813248588</v>
      </c>
      <c r="I49" s="83">
        <f>G49/'סכום נכסי הקרן'!$C$42</f>
        <v>5.2567743183294579E-3</v>
      </c>
      <c r="J49" s="72" t="s">
        <v>3495</v>
      </c>
    </row>
    <row r="50" spans="2:10">
      <c r="B50" s="75" t="s">
        <v>3496</v>
      </c>
      <c r="C50" s="94">
        <v>44834</v>
      </c>
      <c r="D50" s="88" t="s">
        <v>26</v>
      </c>
      <c r="E50" s="114">
        <v>0</v>
      </c>
      <c r="F50" s="85" t="s">
        <v>133</v>
      </c>
      <c r="G50" s="82">
        <v>176610.85300000003</v>
      </c>
      <c r="H50" s="83">
        <f t="shared" si="0"/>
        <v>7.3695340953642219E-2</v>
      </c>
      <c r="I50" s="83">
        <f>G50/'סכום נכסי הקרן'!$C$42</f>
        <v>2.8479307832173606E-3</v>
      </c>
      <c r="J50" s="72" t="s">
        <v>3497</v>
      </c>
    </row>
    <row r="51" spans="2:10">
      <c r="B51" s="75" t="s">
        <v>3498</v>
      </c>
      <c r="C51" s="94">
        <v>44377</v>
      </c>
      <c r="D51" s="88" t="s">
        <v>26</v>
      </c>
      <c r="E51" s="114">
        <v>0</v>
      </c>
      <c r="F51" s="85" t="s">
        <v>133</v>
      </c>
      <c r="G51" s="82">
        <v>7504.8326600000009</v>
      </c>
      <c r="H51" s="83">
        <f t="shared" si="0"/>
        <v>3.1315810567923005E-3</v>
      </c>
      <c r="I51" s="83">
        <f>G51/'סכום נכסי הקרן'!$C$42</f>
        <v>1.2101885921647764E-4</v>
      </c>
      <c r="J51" s="72" t="s">
        <v>3499</v>
      </c>
    </row>
    <row r="52" spans="2:10">
      <c r="B52" s="75" t="s">
        <v>3500</v>
      </c>
      <c r="C52" s="94">
        <v>44377</v>
      </c>
      <c r="D52" s="88" t="s">
        <v>26</v>
      </c>
      <c r="E52" s="114">
        <v>0</v>
      </c>
      <c r="F52" s="85" t="s">
        <v>133</v>
      </c>
      <c r="G52" s="82">
        <v>10297.750539999999</v>
      </c>
      <c r="H52" s="83">
        <f t="shared" si="0"/>
        <v>4.2969966126648685E-3</v>
      </c>
      <c r="I52" s="83">
        <f>G52/'סכום נכסי הקרן'!$C$42</f>
        <v>1.660559374613246E-4</v>
      </c>
      <c r="J52" s="72" t="s">
        <v>3499</v>
      </c>
    </row>
    <row r="53" spans="2:10">
      <c r="B53" s="75" t="s">
        <v>3501</v>
      </c>
      <c r="C53" s="94">
        <v>44834</v>
      </c>
      <c r="D53" s="88" t="s">
        <v>26</v>
      </c>
      <c r="E53" s="114">
        <v>0</v>
      </c>
      <c r="F53" s="85" t="s">
        <v>133</v>
      </c>
      <c r="G53" s="82">
        <v>8955.4470000000019</v>
      </c>
      <c r="H53" s="83">
        <f t="shared" si="0"/>
        <v>3.7368865437577177E-3</v>
      </c>
      <c r="I53" s="83">
        <f>G53/'סכום נכסי הקרן'!$C$42</f>
        <v>1.4441067893359625E-4</v>
      </c>
      <c r="J53" s="72" t="s">
        <v>3502</v>
      </c>
    </row>
    <row r="54" spans="2:10">
      <c r="B54" s="75" t="s">
        <v>3505</v>
      </c>
      <c r="C54" s="94">
        <v>45077</v>
      </c>
      <c r="D54" s="88" t="s">
        <v>26</v>
      </c>
      <c r="E54" s="114">
        <v>0</v>
      </c>
      <c r="F54" s="85" t="s">
        <v>133</v>
      </c>
      <c r="G54" s="82">
        <v>25740.397000000004</v>
      </c>
      <c r="H54" s="83">
        <f t="shared" si="0"/>
        <v>1.0740831047325892E-2</v>
      </c>
      <c r="I54" s="83">
        <f>G54/'סכום נכסי הקרן'!$C$42</f>
        <v>4.1507567481447924E-4</v>
      </c>
      <c r="J54" s="72" t="s">
        <v>3506</v>
      </c>
    </row>
    <row r="55" spans="2:10">
      <c r="B55" s="129"/>
      <c r="C55" s="154"/>
      <c r="D55" s="130"/>
      <c r="E55" s="155"/>
      <c r="F55" s="140"/>
      <c r="G55" s="140"/>
      <c r="H55" s="140"/>
      <c r="I55" s="140"/>
      <c r="J55" s="130"/>
    </row>
    <row r="56" spans="2:10">
      <c r="B56" s="129"/>
      <c r="C56" s="154"/>
      <c r="D56" s="130"/>
      <c r="E56" s="155"/>
      <c r="F56" s="140"/>
      <c r="G56" s="140"/>
      <c r="H56" s="140"/>
      <c r="I56" s="140"/>
      <c r="J56" s="130"/>
    </row>
    <row r="57" spans="2:10">
      <c r="B57" s="129"/>
      <c r="C57" s="154"/>
      <c r="D57" s="130"/>
      <c r="E57" s="155"/>
      <c r="F57" s="140"/>
      <c r="G57" s="140"/>
      <c r="H57" s="140"/>
      <c r="I57" s="140"/>
      <c r="J57" s="130"/>
    </row>
    <row r="58" spans="2:10">
      <c r="B58" s="134"/>
      <c r="C58" s="154"/>
      <c r="D58" s="130"/>
      <c r="E58" s="155"/>
      <c r="F58" s="140"/>
      <c r="G58" s="140"/>
      <c r="H58" s="140"/>
      <c r="I58" s="140"/>
      <c r="J58" s="130"/>
    </row>
    <row r="59" spans="2:10">
      <c r="B59" s="134"/>
      <c r="C59" s="154"/>
      <c r="D59" s="130"/>
      <c r="E59" s="155"/>
      <c r="F59" s="140"/>
      <c r="G59" s="140"/>
      <c r="H59" s="140"/>
      <c r="I59" s="140"/>
      <c r="J59" s="130"/>
    </row>
    <row r="60" spans="2:10">
      <c r="B60" s="129"/>
      <c r="C60" s="154"/>
      <c r="D60" s="130"/>
      <c r="E60" s="155"/>
      <c r="F60" s="140"/>
      <c r="G60" s="140"/>
      <c r="H60" s="140"/>
      <c r="I60" s="140"/>
      <c r="J60" s="130"/>
    </row>
    <row r="61" spans="2:10">
      <c r="B61" s="129"/>
      <c r="C61" s="154"/>
      <c r="D61" s="130"/>
      <c r="E61" s="155"/>
      <c r="F61" s="140"/>
      <c r="G61" s="140"/>
      <c r="H61" s="140"/>
      <c r="I61" s="140"/>
      <c r="J61" s="130"/>
    </row>
    <row r="62" spans="2:10">
      <c r="B62" s="129"/>
      <c r="C62" s="154"/>
      <c r="D62" s="130"/>
      <c r="E62" s="155"/>
      <c r="F62" s="140"/>
      <c r="G62" s="140"/>
      <c r="H62" s="140"/>
      <c r="I62" s="140"/>
      <c r="J62" s="130"/>
    </row>
    <row r="63" spans="2:10">
      <c r="B63" s="129"/>
      <c r="C63" s="154"/>
      <c r="D63" s="130"/>
      <c r="E63" s="155"/>
      <c r="F63" s="140"/>
      <c r="G63" s="140"/>
      <c r="H63" s="140"/>
      <c r="I63" s="140"/>
      <c r="J63" s="130"/>
    </row>
    <row r="64" spans="2:10">
      <c r="B64" s="129"/>
      <c r="C64" s="154"/>
      <c r="D64" s="130"/>
      <c r="E64" s="155"/>
      <c r="F64" s="140"/>
      <c r="G64" s="140"/>
      <c r="H64" s="140"/>
      <c r="I64" s="140"/>
      <c r="J64" s="130"/>
    </row>
    <row r="65" spans="2:10">
      <c r="B65" s="129"/>
      <c r="C65" s="154"/>
      <c r="D65" s="130"/>
      <c r="E65" s="155"/>
      <c r="F65" s="140"/>
      <c r="G65" s="140"/>
      <c r="H65" s="140"/>
      <c r="I65" s="140"/>
      <c r="J65" s="130"/>
    </row>
    <row r="66" spans="2:10">
      <c r="B66" s="129"/>
      <c r="C66" s="154"/>
      <c r="D66" s="130"/>
      <c r="E66" s="155"/>
      <c r="F66" s="140"/>
      <c r="G66" s="140"/>
      <c r="H66" s="140"/>
      <c r="I66" s="140"/>
      <c r="J66" s="130"/>
    </row>
    <row r="67" spans="2:10">
      <c r="B67" s="129"/>
      <c r="C67" s="154"/>
      <c r="D67" s="130"/>
      <c r="E67" s="155"/>
      <c r="F67" s="140"/>
      <c r="G67" s="140"/>
      <c r="H67" s="140"/>
      <c r="I67" s="140"/>
      <c r="J67" s="130"/>
    </row>
    <row r="68" spans="2:10">
      <c r="B68" s="129"/>
      <c r="C68" s="154"/>
      <c r="D68" s="130"/>
      <c r="E68" s="155"/>
      <c r="F68" s="140"/>
      <c r="G68" s="140"/>
      <c r="H68" s="140"/>
      <c r="I68" s="140"/>
      <c r="J68" s="130"/>
    </row>
    <row r="69" spans="2:10">
      <c r="B69" s="129"/>
      <c r="C69" s="154"/>
      <c r="D69" s="130"/>
      <c r="E69" s="155"/>
      <c r="F69" s="140"/>
      <c r="G69" s="140"/>
      <c r="H69" s="140"/>
      <c r="I69" s="140"/>
      <c r="J69" s="130"/>
    </row>
    <row r="70" spans="2:10">
      <c r="B70" s="129"/>
      <c r="C70" s="154"/>
      <c r="D70" s="130"/>
      <c r="E70" s="155"/>
      <c r="F70" s="140"/>
      <c r="G70" s="140"/>
      <c r="H70" s="140"/>
      <c r="I70" s="140"/>
      <c r="J70" s="130"/>
    </row>
    <row r="71" spans="2:10">
      <c r="B71" s="129"/>
      <c r="C71" s="154"/>
      <c r="D71" s="130"/>
      <c r="E71" s="155"/>
      <c r="F71" s="140"/>
      <c r="G71" s="140"/>
      <c r="H71" s="140"/>
      <c r="I71" s="140"/>
      <c r="J71" s="130"/>
    </row>
    <row r="72" spans="2:10">
      <c r="B72" s="129"/>
      <c r="C72" s="154"/>
      <c r="D72" s="130"/>
      <c r="E72" s="155"/>
      <c r="F72" s="140"/>
      <c r="G72" s="140"/>
      <c r="H72" s="140"/>
      <c r="I72" s="140"/>
      <c r="J72" s="130"/>
    </row>
    <row r="73" spans="2:10">
      <c r="B73" s="129"/>
      <c r="C73" s="154"/>
      <c r="D73" s="130"/>
      <c r="E73" s="155"/>
      <c r="F73" s="140"/>
      <c r="G73" s="140"/>
      <c r="H73" s="140"/>
      <c r="I73" s="140"/>
      <c r="J73" s="130"/>
    </row>
    <row r="74" spans="2:10">
      <c r="B74" s="129"/>
      <c r="C74" s="154"/>
      <c r="D74" s="130"/>
      <c r="E74" s="155"/>
      <c r="F74" s="140"/>
      <c r="G74" s="140"/>
      <c r="H74" s="140"/>
      <c r="I74" s="140"/>
      <c r="J74" s="130"/>
    </row>
    <row r="75" spans="2:10">
      <c r="B75" s="129"/>
      <c r="C75" s="154"/>
      <c r="D75" s="130"/>
      <c r="E75" s="155"/>
      <c r="F75" s="140"/>
      <c r="G75" s="140"/>
      <c r="H75" s="140"/>
      <c r="I75" s="140"/>
      <c r="J75" s="130"/>
    </row>
    <row r="76" spans="2:10">
      <c r="B76" s="129"/>
      <c r="C76" s="154"/>
      <c r="D76" s="130"/>
      <c r="E76" s="155"/>
      <c r="F76" s="140"/>
      <c r="G76" s="140"/>
      <c r="H76" s="140"/>
      <c r="I76" s="140"/>
      <c r="J76" s="130"/>
    </row>
    <row r="77" spans="2:10">
      <c r="B77" s="129"/>
      <c r="C77" s="154"/>
      <c r="D77" s="130"/>
      <c r="E77" s="155"/>
      <c r="F77" s="140"/>
      <c r="G77" s="140"/>
      <c r="H77" s="140"/>
      <c r="I77" s="140"/>
      <c r="J77" s="130"/>
    </row>
    <row r="78" spans="2:10">
      <c r="B78" s="129"/>
      <c r="C78" s="154"/>
      <c r="D78" s="130"/>
      <c r="E78" s="155"/>
      <c r="F78" s="140"/>
      <c r="G78" s="140"/>
      <c r="H78" s="140"/>
      <c r="I78" s="140"/>
      <c r="J78" s="130"/>
    </row>
    <row r="79" spans="2:10">
      <c r="B79" s="129"/>
      <c r="C79" s="154"/>
      <c r="D79" s="130"/>
      <c r="E79" s="155"/>
      <c r="F79" s="140"/>
      <c r="G79" s="140"/>
      <c r="H79" s="140"/>
      <c r="I79" s="140"/>
      <c r="J79" s="130"/>
    </row>
    <row r="80" spans="2:10">
      <c r="B80" s="129"/>
      <c r="C80" s="154"/>
      <c r="D80" s="130"/>
      <c r="E80" s="155"/>
      <c r="F80" s="140"/>
      <c r="G80" s="140"/>
      <c r="H80" s="140"/>
      <c r="I80" s="140"/>
      <c r="J80" s="130"/>
    </row>
    <row r="81" spans="2:10">
      <c r="B81" s="129"/>
      <c r="C81" s="154"/>
      <c r="D81" s="130"/>
      <c r="E81" s="155"/>
      <c r="F81" s="140"/>
      <c r="G81" s="140"/>
      <c r="H81" s="140"/>
      <c r="I81" s="140"/>
      <c r="J81" s="130"/>
    </row>
    <row r="82" spans="2:10">
      <c r="B82" s="129"/>
      <c r="C82" s="154"/>
      <c r="D82" s="130"/>
      <c r="E82" s="155"/>
      <c r="F82" s="140"/>
      <c r="G82" s="140"/>
      <c r="H82" s="140"/>
      <c r="I82" s="140"/>
      <c r="J82" s="130"/>
    </row>
    <row r="83" spans="2:10">
      <c r="B83" s="129"/>
      <c r="C83" s="154"/>
      <c r="D83" s="130"/>
      <c r="E83" s="155"/>
      <c r="F83" s="140"/>
      <c r="G83" s="140"/>
      <c r="H83" s="140"/>
      <c r="I83" s="140"/>
      <c r="J83" s="130"/>
    </row>
    <row r="84" spans="2:10">
      <c r="B84" s="129"/>
      <c r="C84" s="154"/>
      <c r="D84" s="130"/>
      <c r="E84" s="155"/>
      <c r="F84" s="140"/>
      <c r="G84" s="140"/>
      <c r="H84" s="140"/>
      <c r="I84" s="140"/>
      <c r="J84" s="130"/>
    </row>
    <row r="85" spans="2:10">
      <c r="B85" s="129"/>
      <c r="C85" s="154"/>
      <c r="D85" s="130"/>
      <c r="E85" s="155"/>
      <c r="F85" s="140"/>
      <c r="G85" s="140"/>
      <c r="H85" s="140"/>
      <c r="I85" s="140"/>
      <c r="J85" s="130"/>
    </row>
    <row r="86" spans="2:10">
      <c r="B86" s="129"/>
      <c r="C86" s="154"/>
      <c r="D86" s="130"/>
      <c r="E86" s="155"/>
      <c r="F86" s="140"/>
      <c r="G86" s="140"/>
      <c r="H86" s="140"/>
      <c r="I86" s="140"/>
      <c r="J86" s="130"/>
    </row>
    <row r="87" spans="2:10">
      <c r="B87" s="129"/>
      <c r="C87" s="154"/>
      <c r="D87" s="130"/>
      <c r="E87" s="155"/>
      <c r="F87" s="140"/>
      <c r="G87" s="140"/>
      <c r="H87" s="140"/>
      <c r="I87" s="140"/>
      <c r="J87" s="130"/>
    </row>
    <row r="88" spans="2:10">
      <c r="B88" s="129"/>
      <c r="C88" s="154"/>
      <c r="D88" s="130"/>
      <c r="E88" s="155"/>
      <c r="F88" s="140"/>
      <c r="G88" s="140"/>
      <c r="H88" s="140"/>
      <c r="I88" s="140"/>
      <c r="J88" s="130"/>
    </row>
    <row r="89" spans="2:10">
      <c r="B89" s="129"/>
      <c r="C89" s="154"/>
      <c r="D89" s="130"/>
      <c r="E89" s="155"/>
      <c r="F89" s="140"/>
      <c r="G89" s="140"/>
      <c r="H89" s="140"/>
      <c r="I89" s="140"/>
      <c r="J89" s="130"/>
    </row>
    <row r="90" spans="2:10">
      <c r="B90" s="129"/>
      <c r="C90" s="154"/>
      <c r="D90" s="130"/>
      <c r="E90" s="155"/>
      <c r="F90" s="140"/>
      <c r="G90" s="140"/>
      <c r="H90" s="140"/>
      <c r="I90" s="140"/>
      <c r="J90" s="130"/>
    </row>
    <row r="91" spans="2:10">
      <c r="B91" s="129"/>
      <c r="C91" s="154"/>
      <c r="D91" s="130"/>
      <c r="E91" s="155"/>
      <c r="F91" s="140"/>
      <c r="G91" s="140"/>
      <c r="H91" s="140"/>
      <c r="I91" s="140"/>
      <c r="J91" s="130"/>
    </row>
    <row r="92" spans="2:10">
      <c r="B92" s="129"/>
      <c r="C92" s="154"/>
      <c r="D92" s="130"/>
      <c r="E92" s="155"/>
      <c r="F92" s="140"/>
      <c r="G92" s="140"/>
      <c r="H92" s="140"/>
      <c r="I92" s="140"/>
      <c r="J92" s="130"/>
    </row>
    <row r="93" spans="2:10">
      <c r="B93" s="129"/>
      <c r="C93" s="154"/>
      <c r="D93" s="130"/>
      <c r="E93" s="155"/>
      <c r="F93" s="140"/>
      <c r="G93" s="140"/>
      <c r="H93" s="140"/>
      <c r="I93" s="140"/>
      <c r="J93" s="130"/>
    </row>
    <row r="94" spans="2:10">
      <c r="B94" s="129"/>
      <c r="C94" s="154"/>
      <c r="D94" s="130"/>
      <c r="E94" s="155"/>
      <c r="F94" s="140"/>
      <c r="G94" s="140"/>
      <c r="H94" s="140"/>
      <c r="I94" s="140"/>
      <c r="J94" s="130"/>
    </row>
    <row r="95" spans="2:10">
      <c r="B95" s="129"/>
      <c r="C95" s="154"/>
      <c r="D95" s="130"/>
      <c r="E95" s="155"/>
      <c r="F95" s="140"/>
      <c r="G95" s="140"/>
      <c r="H95" s="140"/>
      <c r="I95" s="140"/>
      <c r="J95" s="130"/>
    </row>
    <row r="96" spans="2:10">
      <c r="B96" s="129"/>
      <c r="C96" s="154"/>
      <c r="D96" s="130"/>
      <c r="E96" s="155"/>
      <c r="F96" s="140"/>
      <c r="G96" s="140"/>
      <c r="H96" s="140"/>
      <c r="I96" s="140"/>
      <c r="J96" s="130"/>
    </row>
    <row r="97" spans="2:10">
      <c r="B97" s="129"/>
      <c r="C97" s="154"/>
      <c r="D97" s="130"/>
      <c r="E97" s="155"/>
      <c r="F97" s="140"/>
      <c r="G97" s="140"/>
      <c r="H97" s="140"/>
      <c r="I97" s="140"/>
      <c r="J97" s="130"/>
    </row>
    <row r="98" spans="2:10">
      <c r="B98" s="129"/>
      <c r="C98" s="154"/>
      <c r="D98" s="130"/>
      <c r="E98" s="155"/>
      <c r="F98" s="140"/>
      <c r="G98" s="140"/>
      <c r="H98" s="140"/>
      <c r="I98" s="140"/>
      <c r="J98" s="130"/>
    </row>
    <row r="99" spans="2:10">
      <c r="B99" s="129"/>
      <c r="C99" s="154"/>
      <c r="D99" s="130"/>
      <c r="E99" s="155"/>
      <c r="F99" s="140"/>
      <c r="G99" s="140"/>
      <c r="H99" s="140"/>
      <c r="I99" s="140"/>
      <c r="J99" s="130"/>
    </row>
    <row r="100" spans="2:10">
      <c r="B100" s="129"/>
      <c r="C100" s="154"/>
      <c r="D100" s="130"/>
      <c r="E100" s="155"/>
      <c r="F100" s="140"/>
      <c r="G100" s="140"/>
      <c r="H100" s="140"/>
      <c r="I100" s="140"/>
      <c r="J100" s="130"/>
    </row>
    <row r="101" spans="2:10">
      <c r="B101" s="129"/>
      <c r="C101" s="129"/>
      <c r="D101" s="130"/>
      <c r="E101" s="130"/>
      <c r="F101" s="140"/>
      <c r="G101" s="140"/>
      <c r="H101" s="140"/>
      <c r="I101" s="140"/>
      <c r="J101" s="130"/>
    </row>
    <row r="102" spans="2:10">
      <c r="B102" s="129"/>
      <c r="C102" s="129"/>
      <c r="D102" s="130"/>
      <c r="E102" s="130"/>
      <c r="F102" s="140"/>
      <c r="G102" s="140"/>
      <c r="H102" s="140"/>
      <c r="I102" s="140"/>
      <c r="J102" s="130"/>
    </row>
    <row r="103" spans="2:10">
      <c r="B103" s="129"/>
      <c r="C103" s="129"/>
      <c r="D103" s="130"/>
      <c r="E103" s="130"/>
      <c r="F103" s="140"/>
      <c r="G103" s="140"/>
      <c r="H103" s="140"/>
      <c r="I103" s="140"/>
      <c r="J103" s="130"/>
    </row>
    <row r="104" spans="2:10">
      <c r="B104" s="129"/>
      <c r="C104" s="129"/>
      <c r="D104" s="130"/>
      <c r="E104" s="130"/>
      <c r="F104" s="140"/>
      <c r="G104" s="140"/>
      <c r="H104" s="140"/>
      <c r="I104" s="140"/>
      <c r="J104" s="130"/>
    </row>
    <row r="105" spans="2:10">
      <c r="B105" s="129"/>
      <c r="C105" s="129"/>
      <c r="D105" s="130"/>
      <c r="E105" s="130"/>
      <c r="F105" s="140"/>
      <c r="G105" s="140"/>
      <c r="H105" s="140"/>
      <c r="I105" s="140"/>
      <c r="J105" s="130"/>
    </row>
    <row r="106" spans="2:10">
      <c r="B106" s="129"/>
      <c r="C106" s="129"/>
      <c r="D106" s="130"/>
      <c r="E106" s="130"/>
      <c r="F106" s="140"/>
      <c r="G106" s="140"/>
      <c r="H106" s="140"/>
      <c r="I106" s="140"/>
      <c r="J106" s="130"/>
    </row>
    <row r="107" spans="2:10">
      <c r="B107" s="129"/>
      <c r="C107" s="129"/>
      <c r="D107" s="130"/>
      <c r="E107" s="130"/>
      <c r="F107" s="140"/>
      <c r="G107" s="140"/>
      <c r="H107" s="140"/>
      <c r="I107" s="140"/>
      <c r="J107" s="130"/>
    </row>
    <row r="108" spans="2:10">
      <c r="B108" s="129"/>
      <c r="C108" s="129"/>
      <c r="D108" s="130"/>
      <c r="E108" s="130"/>
      <c r="F108" s="140"/>
      <c r="G108" s="140"/>
      <c r="H108" s="140"/>
      <c r="I108" s="140"/>
      <c r="J108" s="130"/>
    </row>
    <row r="109" spans="2:10">
      <c r="B109" s="129"/>
      <c r="C109" s="129"/>
      <c r="D109" s="130"/>
      <c r="E109" s="130"/>
      <c r="F109" s="140"/>
      <c r="G109" s="140"/>
      <c r="H109" s="140"/>
      <c r="I109" s="140"/>
      <c r="J109" s="130"/>
    </row>
    <row r="110" spans="2:10">
      <c r="B110" s="129"/>
      <c r="C110" s="129"/>
      <c r="D110" s="130"/>
      <c r="E110" s="130"/>
      <c r="F110" s="140"/>
      <c r="G110" s="140"/>
      <c r="H110" s="140"/>
      <c r="I110" s="140"/>
      <c r="J110" s="130"/>
    </row>
    <row r="111" spans="2:10">
      <c r="B111" s="129"/>
      <c r="C111" s="129"/>
      <c r="D111" s="130"/>
      <c r="E111" s="130"/>
      <c r="F111" s="140"/>
      <c r="G111" s="140"/>
      <c r="H111" s="140"/>
      <c r="I111" s="140"/>
      <c r="J111" s="130"/>
    </row>
    <row r="112" spans="2:10">
      <c r="B112" s="129"/>
      <c r="C112" s="129"/>
      <c r="D112" s="130"/>
      <c r="E112" s="130"/>
      <c r="F112" s="140"/>
      <c r="G112" s="140"/>
      <c r="H112" s="140"/>
      <c r="I112" s="140"/>
      <c r="J112" s="130"/>
    </row>
    <row r="113" spans="2:10">
      <c r="B113" s="129"/>
      <c r="C113" s="129"/>
      <c r="D113" s="130"/>
      <c r="E113" s="130"/>
      <c r="F113" s="140"/>
      <c r="G113" s="140"/>
      <c r="H113" s="140"/>
      <c r="I113" s="140"/>
      <c r="J113" s="130"/>
    </row>
    <row r="114" spans="2:10">
      <c r="B114" s="129"/>
      <c r="C114" s="129"/>
      <c r="D114" s="130"/>
      <c r="E114" s="130"/>
      <c r="F114" s="140"/>
      <c r="G114" s="140"/>
      <c r="H114" s="140"/>
      <c r="I114" s="140"/>
      <c r="J114" s="130"/>
    </row>
    <row r="115" spans="2:10">
      <c r="B115" s="129"/>
      <c r="C115" s="129"/>
      <c r="D115" s="130"/>
      <c r="E115" s="130"/>
      <c r="F115" s="140"/>
      <c r="G115" s="140"/>
      <c r="H115" s="140"/>
      <c r="I115" s="140"/>
      <c r="J115" s="130"/>
    </row>
    <row r="116" spans="2:10">
      <c r="B116" s="129"/>
      <c r="C116" s="129"/>
      <c r="D116" s="130"/>
      <c r="E116" s="130"/>
      <c r="F116" s="140"/>
      <c r="G116" s="140"/>
      <c r="H116" s="140"/>
      <c r="I116" s="140"/>
      <c r="J116" s="130"/>
    </row>
    <row r="117" spans="2:10">
      <c r="B117" s="129"/>
      <c r="C117" s="129"/>
      <c r="D117" s="130"/>
      <c r="E117" s="130"/>
      <c r="F117" s="140"/>
      <c r="G117" s="140"/>
      <c r="H117" s="140"/>
      <c r="I117" s="140"/>
      <c r="J117" s="130"/>
    </row>
    <row r="118" spans="2:10">
      <c r="B118" s="129"/>
      <c r="C118" s="129"/>
      <c r="D118" s="130"/>
      <c r="E118" s="130"/>
      <c r="F118" s="140"/>
      <c r="G118" s="140"/>
      <c r="H118" s="140"/>
      <c r="I118" s="140"/>
      <c r="J118" s="130"/>
    </row>
    <row r="119" spans="2:10">
      <c r="B119" s="129"/>
      <c r="C119" s="129"/>
      <c r="D119" s="130"/>
      <c r="E119" s="130"/>
      <c r="F119" s="140"/>
      <c r="G119" s="140"/>
      <c r="H119" s="140"/>
      <c r="I119" s="140"/>
      <c r="J119" s="130"/>
    </row>
    <row r="120" spans="2:10">
      <c r="B120" s="129"/>
      <c r="C120" s="129"/>
      <c r="D120" s="130"/>
      <c r="E120" s="130"/>
      <c r="F120" s="140"/>
      <c r="G120" s="140"/>
      <c r="H120" s="140"/>
      <c r="I120" s="140"/>
      <c r="J120" s="130"/>
    </row>
    <row r="121" spans="2:10">
      <c r="B121" s="129"/>
      <c r="C121" s="129"/>
      <c r="D121" s="130"/>
      <c r="E121" s="130"/>
      <c r="F121" s="140"/>
      <c r="G121" s="140"/>
      <c r="H121" s="140"/>
      <c r="I121" s="140"/>
      <c r="J121" s="130"/>
    </row>
    <row r="122" spans="2:10">
      <c r="B122" s="129"/>
      <c r="C122" s="129"/>
      <c r="D122" s="130"/>
      <c r="E122" s="130"/>
      <c r="F122" s="140"/>
      <c r="G122" s="140"/>
      <c r="H122" s="140"/>
      <c r="I122" s="140"/>
      <c r="J122" s="130"/>
    </row>
    <row r="123" spans="2:10">
      <c r="B123" s="129"/>
      <c r="C123" s="129"/>
      <c r="D123" s="130"/>
      <c r="E123" s="130"/>
      <c r="F123" s="140"/>
      <c r="G123" s="140"/>
      <c r="H123" s="140"/>
      <c r="I123" s="140"/>
      <c r="J123" s="130"/>
    </row>
    <row r="124" spans="2:10">
      <c r="B124" s="129"/>
      <c r="C124" s="129"/>
      <c r="D124" s="130"/>
      <c r="E124" s="130"/>
      <c r="F124" s="140"/>
      <c r="G124" s="140"/>
      <c r="H124" s="140"/>
      <c r="I124" s="140"/>
      <c r="J124" s="130"/>
    </row>
    <row r="125" spans="2:10">
      <c r="B125" s="129"/>
      <c r="C125" s="129"/>
      <c r="D125" s="130"/>
      <c r="E125" s="130"/>
      <c r="F125" s="140"/>
      <c r="G125" s="140"/>
      <c r="H125" s="140"/>
      <c r="I125" s="140"/>
      <c r="J125" s="130"/>
    </row>
    <row r="126" spans="2:10">
      <c r="B126" s="129"/>
      <c r="C126" s="129"/>
      <c r="D126" s="130"/>
      <c r="E126" s="130"/>
      <c r="F126" s="140"/>
      <c r="G126" s="140"/>
      <c r="H126" s="140"/>
      <c r="I126" s="140"/>
      <c r="J126" s="130"/>
    </row>
    <row r="127" spans="2:10">
      <c r="B127" s="129"/>
      <c r="C127" s="129"/>
      <c r="D127" s="130"/>
      <c r="E127" s="130"/>
      <c r="F127" s="140"/>
      <c r="G127" s="140"/>
      <c r="H127" s="140"/>
      <c r="I127" s="140"/>
      <c r="J127" s="130"/>
    </row>
    <row r="128" spans="2:10">
      <c r="B128" s="129"/>
      <c r="C128" s="129"/>
      <c r="D128" s="130"/>
      <c r="E128" s="130"/>
      <c r="F128" s="140"/>
      <c r="G128" s="140"/>
      <c r="H128" s="140"/>
      <c r="I128" s="140"/>
      <c r="J128" s="130"/>
    </row>
    <row r="129" spans="2:10">
      <c r="B129" s="129"/>
      <c r="C129" s="129"/>
      <c r="D129" s="130"/>
      <c r="E129" s="130"/>
      <c r="F129" s="140"/>
      <c r="G129" s="140"/>
      <c r="H129" s="140"/>
      <c r="I129" s="140"/>
      <c r="J129" s="130"/>
    </row>
    <row r="130" spans="2:10">
      <c r="B130" s="129"/>
      <c r="C130" s="129"/>
      <c r="D130" s="130"/>
      <c r="E130" s="130"/>
      <c r="F130" s="140"/>
      <c r="G130" s="140"/>
      <c r="H130" s="140"/>
      <c r="I130" s="140"/>
      <c r="J130" s="130"/>
    </row>
    <row r="131" spans="2:10">
      <c r="B131" s="129"/>
      <c r="C131" s="129"/>
      <c r="D131" s="130"/>
      <c r="E131" s="130"/>
      <c r="F131" s="140"/>
      <c r="G131" s="140"/>
      <c r="H131" s="140"/>
      <c r="I131" s="140"/>
      <c r="J131" s="130"/>
    </row>
    <row r="132" spans="2:10">
      <c r="B132" s="129"/>
      <c r="C132" s="129"/>
      <c r="D132" s="130"/>
      <c r="E132" s="130"/>
      <c r="F132" s="140"/>
      <c r="G132" s="140"/>
      <c r="H132" s="140"/>
      <c r="I132" s="140"/>
      <c r="J132" s="130"/>
    </row>
    <row r="133" spans="2:10">
      <c r="B133" s="129"/>
      <c r="C133" s="129"/>
      <c r="D133" s="130"/>
      <c r="E133" s="130"/>
      <c r="F133" s="140"/>
      <c r="G133" s="140"/>
      <c r="H133" s="140"/>
      <c r="I133" s="140"/>
      <c r="J133" s="130"/>
    </row>
    <row r="134" spans="2:10">
      <c r="B134" s="129"/>
      <c r="C134" s="129"/>
      <c r="D134" s="130"/>
      <c r="E134" s="130"/>
      <c r="F134" s="140"/>
      <c r="G134" s="140"/>
      <c r="H134" s="140"/>
      <c r="I134" s="140"/>
      <c r="J134" s="130"/>
    </row>
    <row r="135" spans="2:10">
      <c r="B135" s="129"/>
      <c r="C135" s="129"/>
      <c r="D135" s="130"/>
      <c r="E135" s="130"/>
      <c r="F135" s="140"/>
      <c r="G135" s="140"/>
      <c r="H135" s="140"/>
      <c r="I135" s="140"/>
      <c r="J135" s="130"/>
    </row>
    <row r="136" spans="2:10">
      <c r="B136" s="129"/>
      <c r="C136" s="129"/>
      <c r="D136" s="130"/>
      <c r="E136" s="130"/>
      <c r="F136" s="140"/>
      <c r="G136" s="140"/>
      <c r="H136" s="140"/>
      <c r="I136" s="140"/>
      <c r="J136" s="130"/>
    </row>
    <row r="137" spans="2:10">
      <c r="B137" s="129"/>
      <c r="C137" s="129"/>
      <c r="D137" s="130"/>
      <c r="E137" s="130"/>
      <c r="F137" s="140"/>
      <c r="G137" s="140"/>
      <c r="H137" s="140"/>
      <c r="I137" s="140"/>
      <c r="J137" s="130"/>
    </row>
    <row r="138" spans="2:10">
      <c r="B138" s="129"/>
      <c r="C138" s="129"/>
      <c r="D138" s="130"/>
      <c r="E138" s="130"/>
      <c r="F138" s="140"/>
      <c r="G138" s="140"/>
      <c r="H138" s="140"/>
      <c r="I138" s="140"/>
      <c r="J138" s="130"/>
    </row>
    <row r="139" spans="2:10">
      <c r="B139" s="129"/>
      <c r="C139" s="129"/>
      <c r="D139" s="130"/>
      <c r="E139" s="130"/>
      <c r="F139" s="140"/>
      <c r="G139" s="140"/>
      <c r="H139" s="140"/>
      <c r="I139" s="140"/>
      <c r="J139" s="130"/>
    </row>
    <row r="140" spans="2:10">
      <c r="B140" s="129"/>
      <c r="C140" s="129"/>
      <c r="D140" s="130"/>
      <c r="E140" s="130"/>
      <c r="F140" s="140"/>
      <c r="G140" s="140"/>
      <c r="H140" s="140"/>
      <c r="I140" s="140"/>
      <c r="J140" s="130"/>
    </row>
    <row r="141" spans="2:10">
      <c r="B141" s="129"/>
      <c r="C141" s="129"/>
      <c r="D141" s="130"/>
      <c r="E141" s="130"/>
      <c r="F141" s="140"/>
      <c r="G141" s="140"/>
      <c r="H141" s="140"/>
      <c r="I141" s="140"/>
      <c r="J141" s="130"/>
    </row>
    <row r="142" spans="2:10">
      <c r="B142" s="129"/>
      <c r="C142" s="129"/>
      <c r="D142" s="130"/>
      <c r="E142" s="130"/>
      <c r="F142" s="140"/>
      <c r="G142" s="140"/>
      <c r="H142" s="140"/>
      <c r="I142" s="140"/>
      <c r="J142" s="130"/>
    </row>
    <row r="143" spans="2:10">
      <c r="B143" s="129"/>
      <c r="C143" s="129"/>
      <c r="D143" s="130"/>
      <c r="E143" s="130"/>
      <c r="F143" s="140"/>
      <c r="G143" s="140"/>
      <c r="H143" s="140"/>
      <c r="I143" s="140"/>
      <c r="J143" s="130"/>
    </row>
    <row r="144" spans="2:10">
      <c r="B144" s="129"/>
      <c r="C144" s="129"/>
      <c r="D144" s="130"/>
      <c r="E144" s="130"/>
      <c r="F144" s="140"/>
      <c r="G144" s="140"/>
      <c r="H144" s="140"/>
      <c r="I144" s="140"/>
      <c r="J144" s="130"/>
    </row>
    <row r="145" spans="2:10">
      <c r="B145" s="129"/>
      <c r="C145" s="129"/>
      <c r="D145" s="130"/>
      <c r="E145" s="130"/>
      <c r="F145" s="140"/>
      <c r="G145" s="140"/>
      <c r="H145" s="140"/>
      <c r="I145" s="140"/>
      <c r="J145" s="130"/>
    </row>
    <row r="146" spans="2:10">
      <c r="B146" s="129"/>
      <c r="C146" s="129"/>
      <c r="D146" s="130"/>
      <c r="E146" s="130"/>
      <c r="F146" s="140"/>
      <c r="G146" s="140"/>
      <c r="H146" s="140"/>
      <c r="I146" s="140"/>
      <c r="J146" s="130"/>
    </row>
    <row r="147" spans="2:10">
      <c r="B147" s="129"/>
      <c r="C147" s="129"/>
      <c r="D147" s="130"/>
      <c r="E147" s="130"/>
      <c r="F147" s="140"/>
      <c r="G147" s="140"/>
      <c r="H147" s="140"/>
      <c r="I147" s="140"/>
      <c r="J147" s="130"/>
    </row>
    <row r="148" spans="2:10">
      <c r="B148" s="129"/>
      <c r="C148" s="129"/>
      <c r="D148" s="130"/>
      <c r="E148" s="130"/>
      <c r="F148" s="140"/>
      <c r="G148" s="140"/>
      <c r="H148" s="140"/>
      <c r="I148" s="140"/>
      <c r="J148" s="130"/>
    </row>
    <row r="149" spans="2:10">
      <c r="B149" s="129"/>
      <c r="C149" s="129"/>
      <c r="D149" s="130"/>
      <c r="E149" s="130"/>
      <c r="F149" s="140"/>
      <c r="G149" s="140"/>
      <c r="H149" s="140"/>
      <c r="I149" s="140"/>
      <c r="J149" s="130"/>
    </row>
    <row r="150" spans="2:10">
      <c r="B150" s="129"/>
      <c r="C150" s="129"/>
      <c r="D150" s="130"/>
      <c r="E150" s="130"/>
      <c r="F150" s="140"/>
      <c r="G150" s="140"/>
      <c r="H150" s="140"/>
      <c r="I150" s="140"/>
      <c r="J150" s="130"/>
    </row>
    <row r="151" spans="2:10">
      <c r="B151" s="129"/>
      <c r="C151" s="129"/>
      <c r="D151" s="130"/>
      <c r="E151" s="130"/>
      <c r="F151" s="140"/>
      <c r="G151" s="140"/>
      <c r="H151" s="140"/>
      <c r="I151" s="140"/>
      <c r="J151" s="130"/>
    </row>
    <row r="152" spans="2:10">
      <c r="B152" s="129"/>
      <c r="C152" s="129"/>
      <c r="D152" s="130"/>
      <c r="E152" s="130"/>
      <c r="F152" s="140"/>
      <c r="G152" s="140"/>
      <c r="H152" s="140"/>
      <c r="I152" s="140"/>
      <c r="J152" s="130"/>
    </row>
    <row r="153" spans="2:10">
      <c r="B153" s="129"/>
      <c r="C153" s="129"/>
      <c r="D153" s="130"/>
      <c r="E153" s="130"/>
      <c r="F153" s="140"/>
      <c r="G153" s="140"/>
      <c r="H153" s="140"/>
      <c r="I153" s="140"/>
      <c r="J153" s="130"/>
    </row>
    <row r="154" spans="2:10">
      <c r="B154" s="129"/>
      <c r="C154" s="129"/>
      <c r="D154" s="130"/>
      <c r="E154" s="130"/>
      <c r="F154" s="140"/>
      <c r="G154" s="140"/>
      <c r="H154" s="140"/>
      <c r="I154" s="140"/>
      <c r="J154" s="130"/>
    </row>
    <row r="155" spans="2:10">
      <c r="B155" s="129"/>
      <c r="C155" s="129"/>
      <c r="D155" s="130"/>
      <c r="E155" s="130"/>
      <c r="F155" s="140"/>
      <c r="G155" s="140"/>
      <c r="H155" s="140"/>
      <c r="I155" s="140"/>
      <c r="J155" s="130"/>
    </row>
    <row r="156" spans="2:10">
      <c r="B156" s="129"/>
      <c r="C156" s="129"/>
      <c r="D156" s="130"/>
      <c r="E156" s="130"/>
      <c r="F156" s="140"/>
      <c r="G156" s="140"/>
      <c r="H156" s="140"/>
      <c r="I156" s="140"/>
      <c r="J156" s="130"/>
    </row>
    <row r="157" spans="2:10">
      <c r="B157" s="129"/>
      <c r="C157" s="129"/>
      <c r="D157" s="130"/>
      <c r="E157" s="130"/>
      <c r="F157" s="140"/>
      <c r="G157" s="140"/>
      <c r="H157" s="140"/>
      <c r="I157" s="140"/>
      <c r="J157" s="130"/>
    </row>
    <row r="158" spans="2:10">
      <c r="B158" s="129"/>
      <c r="C158" s="129"/>
      <c r="D158" s="130"/>
      <c r="E158" s="130"/>
      <c r="F158" s="140"/>
      <c r="G158" s="140"/>
      <c r="H158" s="140"/>
      <c r="I158" s="140"/>
      <c r="J158" s="130"/>
    </row>
    <row r="159" spans="2:10">
      <c r="B159" s="129"/>
      <c r="C159" s="129"/>
      <c r="D159" s="130"/>
      <c r="E159" s="130"/>
      <c r="F159" s="140"/>
      <c r="G159" s="140"/>
      <c r="H159" s="140"/>
      <c r="I159" s="140"/>
      <c r="J159" s="130"/>
    </row>
    <row r="160" spans="2:10">
      <c r="B160" s="129"/>
      <c r="C160" s="129"/>
      <c r="D160" s="130"/>
      <c r="E160" s="130"/>
      <c r="F160" s="140"/>
      <c r="G160" s="140"/>
      <c r="H160" s="140"/>
      <c r="I160" s="140"/>
      <c r="J160" s="130"/>
    </row>
    <row r="161" spans="2:10">
      <c r="B161" s="129"/>
      <c r="C161" s="129"/>
      <c r="D161" s="130"/>
      <c r="E161" s="130"/>
      <c r="F161" s="140"/>
      <c r="G161" s="140"/>
      <c r="H161" s="140"/>
      <c r="I161" s="140"/>
      <c r="J161" s="130"/>
    </row>
    <row r="162" spans="2:10">
      <c r="B162" s="129"/>
      <c r="C162" s="129"/>
      <c r="D162" s="130"/>
      <c r="E162" s="130"/>
      <c r="F162" s="140"/>
      <c r="G162" s="140"/>
      <c r="H162" s="140"/>
      <c r="I162" s="140"/>
      <c r="J162" s="130"/>
    </row>
    <row r="163" spans="2:10">
      <c r="B163" s="129"/>
      <c r="C163" s="129"/>
      <c r="D163" s="130"/>
      <c r="E163" s="130"/>
      <c r="F163" s="140"/>
      <c r="G163" s="140"/>
      <c r="H163" s="140"/>
      <c r="I163" s="140"/>
      <c r="J163" s="130"/>
    </row>
    <row r="164" spans="2:10">
      <c r="B164" s="129"/>
      <c r="C164" s="129"/>
      <c r="D164" s="130"/>
      <c r="E164" s="130"/>
      <c r="F164" s="140"/>
      <c r="G164" s="140"/>
      <c r="H164" s="140"/>
      <c r="I164" s="140"/>
      <c r="J164" s="130"/>
    </row>
    <row r="165" spans="2:10">
      <c r="B165" s="129"/>
      <c r="C165" s="129"/>
      <c r="D165" s="130"/>
      <c r="E165" s="130"/>
      <c r="F165" s="140"/>
      <c r="G165" s="140"/>
      <c r="H165" s="140"/>
      <c r="I165" s="140"/>
      <c r="J165" s="130"/>
    </row>
    <row r="166" spans="2:10">
      <c r="B166" s="129"/>
      <c r="C166" s="129"/>
      <c r="D166" s="130"/>
      <c r="E166" s="130"/>
      <c r="F166" s="140"/>
      <c r="G166" s="140"/>
      <c r="H166" s="140"/>
      <c r="I166" s="140"/>
      <c r="J166" s="130"/>
    </row>
    <row r="167" spans="2:10">
      <c r="B167" s="129"/>
      <c r="C167" s="129"/>
      <c r="D167" s="130"/>
      <c r="E167" s="130"/>
      <c r="F167" s="140"/>
      <c r="G167" s="140"/>
      <c r="H167" s="140"/>
      <c r="I167" s="140"/>
      <c r="J167" s="130"/>
    </row>
    <row r="168" spans="2:10">
      <c r="B168" s="129"/>
      <c r="C168" s="129"/>
      <c r="D168" s="130"/>
      <c r="E168" s="130"/>
      <c r="F168" s="140"/>
      <c r="G168" s="140"/>
      <c r="H168" s="140"/>
      <c r="I168" s="140"/>
      <c r="J168" s="130"/>
    </row>
    <row r="169" spans="2:10">
      <c r="B169" s="129"/>
      <c r="C169" s="129"/>
      <c r="D169" s="130"/>
      <c r="E169" s="130"/>
      <c r="F169" s="140"/>
      <c r="G169" s="140"/>
      <c r="H169" s="140"/>
      <c r="I169" s="140"/>
      <c r="J169" s="130"/>
    </row>
    <row r="170" spans="2:10">
      <c r="B170" s="129"/>
      <c r="C170" s="129"/>
      <c r="D170" s="130"/>
      <c r="E170" s="130"/>
      <c r="F170" s="140"/>
      <c r="G170" s="140"/>
      <c r="H170" s="140"/>
      <c r="I170" s="140"/>
      <c r="J170" s="130"/>
    </row>
    <row r="171" spans="2:10">
      <c r="B171" s="129"/>
      <c r="C171" s="129"/>
      <c r="D171" s="130"/>
      <c r="E171" s="130"/>
      <c r="F171" s="140"/>
      <c r="G171" s="140"/>
      <c r="H171" s="140"/>
      <c r="I171" s="140"/>
      <c r="J171" s="130"/>
    </row>
    <row r="172" spans="2:10">
      <c r="B172" s="129"/>
      <c r="C172" s="129"/>
      <c r="D172" s="130"/>
      <c r="E172" s="130"/>
      <c r="F172" s="140"/>
      <c r="G172" s="140"/>
      <c r="H172" s="140"/>
      <c r="I172" s="140"/>
      <c r="J172" s="130"/>
    </row>
    <row r="173" spans="2:10">
      <c r="B173" s="129"/>
      <c r="C173" s="129"/>
      <c r="D173" s="130"/>
      <c r="E173" s="130"/>
      <c r="F173" s="140"/>
      <c r="G173" s="140"/>
      <c r="H173" s="140"/>
      <c r="I173" s="140"/>
      <c r="J173" s="130"/>
    </row>
    <row r="174" spans="2:10">
      <c r="B174" s="129"/>
      <c r="C174" s="129"/>
      <c r="D174" s="130"/>
      <c r="E174" s="130"/>
      <c r="F174" s="140"/>
      <c r="G174" s="140"/>
      <c r="H174" s="140"/>
      <c r="I174" s="140"/>
      <c r="J174" s="130"/>
    </row>
    <row r="175" spans="2:10">
      <c r="B175" s="129"/>
      <c r="C175" s="129"/>
      <c r="D175" s="130"/>
      <c r="E175" s="130"/>
      <c r="F175" s="140"/>
      <c r="G175" s="140"/>
      <c r="H175" s="140"/>
      <c r="I175" s="140"/>
      <c r="J175" s="130"/>
    </row>
    <row r="176" spans="2:10">
      <c r="B176" s="129"/>
      <c r="C176" s="129"/>
      <c r="D176" s="130"/>
      <c r="E176" s="130"/>
      <c r="F176" s="140"/>
      <c r="G176" s="140"/>
      <c r="H176" s="140"/>
      <c r="I176" s="140"/>
      <c r="J176" s="130"/>
    </row>
    <row r="177" spans="2:10">
      <c r="B177" s="129"/>
      <c r="C177" s="129"/>
      <c r="D177" s="130"/>
      <c r="E177" s="130"/>
      <c r="F177" s="140"/>
      <c r="G177" s="140"/>
      <c r="H177" s="140"/>
      <c r="I177" s="140"/>
      <c r="J177" s="130"/>
    </row>
    <row r="178" spans="2:10">
      <c r="B178" s="129"/>
      <c r="C178" s="129"/>
      <c r="D178" s="130"/>
      <c r="E178" s="130"/>
      <c r="F178" s="140"/>
      <c r="G178" s="140"/>
      <c r="H178" s="140"/>
      <c r="I178" s="140"/>
      <c r="J178" s="130"/>
    </row>
    <row r="179" spans="2:10">
      <c r="B179" s="129"/>
      <c r="C179" s="129"/>
      <c r="D179" s="130"/>
      <c r="E179" s="130"/>
      <c r="F179" s="140"/>
      <c r="G179" s="140"/>
      <c r="H179" s="140"/>
      <c r="I179" s="140"/>
      <c r="J179" s="130"/>
    </row>
    <row r="180" spans="2:10">
      <c r="B180" s="129"/>
      <c r="C180" s="129"/>
      <c r="D180" s="130"/>
      <c r="E180" s="130"/>
      <c r="F180" s="140"/>
      <c r="G180" s="140"/>
      <c r="H180" s="140"/>
      <c r="I180" s="140"/>
      <c r="J180" s="130"/>
    </row>
    <row r="181" spans="2:10">
      <c r="B181" s="129"/>
      <c r="C181" s="129"/>
      <c r="D181" s="130"/>
      <c r="E181" s="130"/>
      <c r="F181" s="140"/>
      <c r="G181" s="140"/>
      <c r="H181" s="140"/>
      <c r="I181" s="140"/>
      <c r="J181" s="130"/>
    </row>
    <row r="182" spans="2:10">
      <c r="B182" s="129"/>
      <c r="C182" s="129"/>
      <c r="D182" s="130"/>
      <c r="E182" s="130"/>
      <c r="F182" s="140"/>
      <c r="G182" s="140"/>
      <c r="H182" s="140"/>
      <c r="I182" s="140"/>
      <c r="J182" s="130"/>
    </row>
    <row r="183" spans="2:10">
      <c r="B183" s="129"/>
      <c r="C183" s="129"/>
      <c r="D183" s="130"/>
      <c r="E183" s="130"/>
      <c r="F183" s="140"/>
      <c r="G183" s="140"/>
      <c r="H183" s="140"/>
      <c r="I183" s="140"/>
      <c r="J183" s="130"/>
    </row>
    <row r="184" spans="2:10">
      <c r="B184" s="129"/>
      <c r="C184" s="129"/>
      <c r="D184" s="130"/>
      <c r="E184" s="130"/>
      <c r="F184" s="140"/>
      <c r="G184" s="140"/>
      <c r="H184" s="140"/>
      <c r="I184" s="140"/>
      <c r="J184" s="130"/>
    </row>
    <row r="185" spans="2:10">
      <c r="B185" s="129"/>
      <c r="C185" s="129"/>
      <c r="D185" s="130"/>
      <c r="E185" s="130"/>
      <c r="F185" s="140"/>
      <c r="G185" s="140"/>
      <c r="H185" s="140"/>
      <c r="I185" s="140"/>
      <c r="J185" s="130"/>
    </row>
    <row r="186" spans="2:10">
      <c r="B186" s="129"/>
      <c r="C186" s="129"/>
      <c r="D186" s="130"/>
      <c r="E186" s="130"/>
      <c r="F186" s="140"/>
      <c r="G186" s="140"/>
      <c r="H186" s="140"/>
      <c r="I186" s="140"/>
      <c r="J186" s="130"/>
    </row>
    <row r="187" spans="2:10">
      <c r="B187" s="129"/>
      <c r="C187" s="129"/>
      <c r="D187" s="130"/>
      <c r="E187" s="130"/>
      <c r="F187" s="140"/>
      <c r="G187" s="140"/>
      <c r="H187" s="140"/>
      <c r="I187" s="140"/>
      <c r="J187" s="130"/>
    </row>
    <row r="188" spans="2:10">
      <c r="B188" s="129"/>
      <c r="C188" s="129"/>
      <c r="D188" s="130"/>
      <c r="E188" s="130"/>
      <c r="F188" s="140"/>
      <c r="G188" s="140"/>
      <c r="H188" s="140"/>
      <c r="I188" s="140"/>
      <c r="J188" s="130"/>
    </row>
    <row r="189" spans="2:10">
      <c r="B189" s="129"/>
      <c r="C189" s="129"/>
      <c r="D189" s="130"/>
      <c r="E189" s="130"/>
      <c r="F189" s="140"/>
      <c r="G189" s="140"/>
      <c r="H189" s="140"/>
      <c r="I189" s="140"/>
      <c r="J189" s="130"/>
    </row>
    <row r="190" spans="2:10">
      <c r="B190" s="129"/>
      <c r="C190" s="129"/>
      <c r="D190" s="130"/>
      <c r="E190" s="130"/>
      <c r="F190" s="140"/>
      <c r="G190" s="140"/>
      <c r="H190" s="140"/>
      <c r="I190" s="140"/>
      <c r="J190" s="130"/>
    </row>
    <row r="191" spans="2:10">
      <c r="B191" s="129"/>
      <c r="C191" s="129"/>
      <c r="D191" s="130"/>
      <c r="E191" s="130"/>
      <c r="F191" s="140"/>
      <c r="G191" s="140"/>
      <c r="H191" s="140"/>
      <c r="I191" s="140"/>
      <c r="J191" s="130"/>
    </row>
    <row r="192" spans="2:10">
      <c r="B192" s="129"/>
      <c r="C192" s="129"/>
      <c r="D192" s="130"/>
      <c r="E192" s="130"/>
      <c r="F192" s="140"/>
      <c r="G192" s="140"/>
      <c r="H192" s="140"/>
      <c r="I192" s="140"/>
      <c r="J192" s="130"/>
    </row>
    <row r="193" spans="2:10">
      <c r="B193" s="129"/>
      <c r="C193" s="129"/>
      <c r="D193" s="130"/>
      <c r="E193" s="130"/>
      <c r="F193" s="140"/>
      <c r="G193" s="140"/>
      <c r="H193" s="140"/>
      <c r="I193" s="140"/>
      <c r="J193" s="130"/>
    </row>
    <row r="194" spans="2:10">
      <c r="B194" s="129"/>
      <c r="C194" s="129"/>
      <c r="D194" s="130"/>
      <c r="E194" s="130"/>
      <c r="F194" s="140"/>
      <c r="G194" s="140"/>
      <c r="H194" s="140"/>
      <c r="I194" s="140"/>
      <c r="J194" s="130"/>
    </row>
    <row r="195" spans="2:10">
      <c r="B195" s="129"/>
      <c r="C195" s="129"/>
      <c r="D195" s="130"/>
      <c r="E195" s="130"/>
      <c r="F195" s="140"/>
      <c r="G195" s="140"/>
      <c r="H195" s="140"/>
      <c r="I195" s="140"/>
      <c r="J195" s="130"/>
    </row>
    <row r="196" spans="2:10">
      <c r="B196" s="129"/>
      <c r="C196" s="129"/>
      <c r="D196" s="130"/>
      <c r="E196" s="130"/>
      <c r="F196" s="140"/>
      <c r="G196" s="140"/>
      <c r="H196" s="140"/>
      <c r="I196" s="140"/>
      <c r="J196" s="130"/>
    </row>
    <row r="197" spans="2:10">
      <c r="B197" s="129"/>
      <c r="C197" s="129"/>
      <c r="D197" s="130"/>
      <c r="E197" s="130"/>
      <c r="F197" s="140"/>
      <c r="G197" s="140"/>
      <c r="H197" s="140"/>
      <c r="I197" s="140"/>
      <c r="J197" s="130"/>
    </row>
    <row r="198" spans="2:10">
      <c r="B198" s="129"/>
      <c r="C198" s="129"/>
      <c r="D198" s="130"/>
      <c r="E198" s="130"/>
      <c r="F198" s="140"/>
      <c r="G198" s="140"/>
      <c r="H198" s="140"/>
      <c r="I198" s="140"/>
      <c r="J198" s="130"/>
    </row>
    <row r="199" spans="2:10">
      <c r="B199" s="129"/>
      <c r="C199" s="129"/>
      <c r="D199" s="130"/>
      <c r="E199" s="130"/>
      <c r="F199" s="140"/>
      <c r="G199" s="140"/>
      <c r="H199" s="140"/>
      <c r="I199" s="140"/>
      <c r="J199" s="130"/>
    </row>
    <row r="200" spans="2:10">
      <c r="B200" s="129"/>
      <c r="C200" s="129"/>
      <c r="D200" s="130"/>
      <c r="E200" s="130"/>
      <c r="F200" s="140"/>
      <c r="G200" s="140"/>
      <c r="H200" s="140"/>
      <c r="I200" s="140"/>
      <c r="J200" s="130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B1:B9 A1:A1048576 B55:J1048576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5" t="s">
        <v>146</v>
      </c>
      <c r="C1" s="66" t="s" vm="1">
        <v>233</v>
      </c>
    </row>
    <row r="2" spans="2:11">
      <c r="B2" s="45" t="s">
        <v>145</v>
      </c>
      <c r="C2" s="66" t="s">
        <v>234</v>
      </c>
    </row>
    <row r="3" spans="2:11">
      <c r="B3" s="45" t="s">
        <v>147</v>
      </c>
      <c r="C3" s="66" t="s">
        <v>235</v>
      </c>
    </row>
    <row r="4" spans="2:11">
      <c r="B4" s="45" t="s">
        <v>148</v>
      </c>
      <c r="C4" s="66">
        <v>2102</v>
      </c>
    </row>
    <row r="6" spans="2:11" ht="26.25" customHeight="1">
      <c r="B6" s="190" t="s">
        <v>179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2:11" s="3" customFormat="1" ht="63">
      <c r="B7" s="46" t="s">
        <v>116</v>
      </c>
      <c r="C7" s="48" t="s">
        <v>117</v>
      </c>
      <c r="D7" s="48" t="s">
        <v>14</v>
      </c>
      <c r="E7" s="48" t="s">
        <v>15</v>
      </c>
      <c r="F7" s="48" t="s">
        <v>58</v>
      </c>
      <c r="G7" s="48" t="s">
        <v>103</v>
      </c>
      <c r="H7" s="48" t="s">
        <v>55</v>
      </c>
      <c r="I7" s="48" t="s">
        <v>111</v>
      </c>
      <c r="J7" s="48" t="s">
        <v>149</v>
      </c>
      <c r="K7" s="63" t="s">
        <v>150</v>
      </c>
    </row>
    <row r="8" spans="2:11" s="3" customFormat="1" ht="21.75" customHeight="1">
      <c r="B8" s="14"/>
      <c r="C8" s="56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36" t="s">
        <v>3510</v>
      </c>
      <c r="C10" s="88"/>
      <c r="D10" s="88"/>
      <c r="E10" s="88"/>
      <c r="F10" s="88"/>
      <c r="G10" s="88"/>
      <c r="H10" s="88"/>
      <c r="I10" s="137">
        <v>0</v>
      </c>
      <c r="J10" s="138">
        <v>0</v>
      </c>
      <c r="K10" s="138">
        <v>0</v>
      </c>
    </row>
    <row r="11" spans="2:11" ht="21" customHeight="1">
      <c r="B11" s="134"/>
      <c r="C11" s="88"/>
      <c r="D11" s="88"/>
      <c r="E11" s="88"/>
      <c r="F11" s="88"/>
      <c r="G11" s="88"/>
      <c r="H11" s="88"/>
      <c r="I11" s="88"/>
      <c r="J11" s="88"/>
      <c r="K11" s="88"/>
    </row>
    <row r="12" spans="2:11">
      <c r="B12" s="134"/>
      <c r="C12" s="88"/>
      <c r="D12" s="88"/>
      <c r="E12" s="88"/>
      <c r="F12" s="88"/>
      <c r="G12" s="88"/>
      <c r="H12" s="88"/>
      <c r="I12" s="88"/>
      <c r="J12" s="88"/>
      <c r="K12" s="88"/>
    </row>
    <row r="13" spans="2:11"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2:11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1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1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9"/>
      <c r="C110" s="129"/>
      <c r="D110" s="140"/>
      <c r="E110" s="140"/>
      <c r="F110" s="140"/>
      <c r="G110" s="140"/>
      <c r="H110" s="140"/>
      <c r="I110" s="130"/>
      <c r="J110" s="130"/>
      <c r="K110" s="130"/>
    </row>
    <row r="111" spans="2:11">
      <c r="B111" s="129"/>
      <c r="C111" s="129"/>
      <c r="D111" s="140"/>
      <c r="E111" s="140"/>
      <c r="F111" s="140"/>
      <c r="G111" s="140"/>
      <c r="H111" s="140"/>
      <c r="I111" s="130"/>
      <c r="J111" s="130"/>
      <c r="K111" s="130"/>
    </row>
    <row r="112" spans="2:11">
      <c r="B112" s="129"/>
      <c r="C112" s="129"/>
      <c r="D112" s="140"/>
      <c r="E112" s="140"/>
      <c r="F112" s="140"/>
      <c r="G112" s="140"/>
      <c r="H112" s="140"/>
      <c r="I112" s="130"/>
      <c r="J112" s="130"/>
      <c r="K112" s="130"/>
    </row>
    <row r="113" spans="2:11">
      <c r="B113" s="129"/>
      <c r="C113" s="129"/>
      <c r="D113" s="140"/>
      <c r="E113" s="140"/>
      <c r="F113" s="140"/>
      <c r="G113" s="140"/>
      <c r="H113" s="140"/>
      <c r="I113" s="130"/>
      <c r="J113" s="130"/>
      <c r="K113" s="130"/>
    </row>
    <row r="114" spans="2:11">
      <c r="B114" s="129"/>
      <c r="C114" s="129"/>
      <c r="D114" s="140"/>
      <c r="E114" s="140"/>
      <c r="F114" s="140"/>
      <c r="G114" s="140"/>
      <c r="H114" s="140"/>
      <c r="I114" s="130"/>
      <c r="J114" s="130"/>
      <c r="K114" s="130"/>
    </row>
    <row r="115" spans="2:11">
      <c r="B115" s="129"/>
      <c r="C115" s="129"/>
      <c r="D115" s="140"/>
      <c r="E115" s="140"/>
      <c r="F115" s="140"/>
      <c r="G115" s="140"/>
      <c r="H115" s="140"/>
      <c r="I115" s="130"/>
      <c r="J115" s="130"/>
      <c r="K115" s="130"/>
    </row>
    <row r="116" spans="2:11">
      <c r="B116" s="129"/>
      <c r="C116" s="129"/>
      <c r="D116" s="140"/>
      <c r="E116" s="140"/>
      <c r="F116" s="140"/>
      <c r="G116" s="140"/>
      <c r="H116" s="140"/>
      <c r="I116" s="130"/>
      <c r="J116" s="130"/>
      <c r="K116" s="130"/>
    </row>
    <row r="117" spans="2:11">
      <c r="B117" s="129"/>
      <c r="C117" s="129"/>
      <c r="D117" s="140"/>
      <c r="E117" s="140"/>
      <c r="F117" s="140"/>
      <c r="G117" s="140"/>
      <c r="H117" s="140"/>
      <c r="I117" s="130"/>
      <c r="J117" s="130"/>
      <c r="K117" s="130"/>
    </row>
    <row r="118" spans="2:11">
      <c r="B118" s="129"/>
      <c r="C118" s="129"/>
      <c r="D118" s="140"/>
      <c r="E118" s="140"/>
      <c r="F118" s="140"/>
      <c r="G118" s="140"/>
      <c r="H118" s="140"/>
      <c r="I118" s="130"/>
      <c r="J118" s="130"/>
      <c r="K118" s="130"/>
    </row>
    <row r="119" spans="2:11">
      <c r="B119" s="129"/>
      <c r="C119" s="129"/>
      <c r="D119" s="140"/>
      <c r="E119" s="140"/>
      <c r="F119" s="140"/>
      <c r="G119" s="140"/>
      <c r="H119" s="140"/>
      <c r="I119" s="130"/>
      <c r="J119" s="130"/>
      <c r="K119" s="130"/>
    </row>
    <row r="120" spans="2:11">
      <c r="B120" s="129"/>
      <c r="C120" s="129"/>
      <c r="D120" s="140"/>
      <c r="E120" s="140"/>
      <c r="F120" s="140"/>
      <c r="G120" s="140"/>
      <c r="H120" s="140"/>
      <c r="I120" s="130"/>
      <c r="J120" s="130"/>
      <c r="K120" s="130"/>
    </row>
    <row r="121" spans="2:11">
      <c r="B121" s="129"/>
      <c r="C121" s="129"/>
      <c r="D121" s="140"/>
      <c r="E121" s="140"/>
      <c r="F121" s="140"/>
      <c r="G121" s="140"/>
      <c r="H121" s="140"/>
      <c r="I121" s="130"/>
      <c r="J121" s="130"/>
      <c r="K121" s="130"/>
    </row>
    <row r="122" spans="2:11">
      <c r="B122" s="129"/>
      <c r="C122" s="129"/>
      <c r="D122" s="140"/>
      <c r="E122" s="140"/>
      <c r="F122" s="140"/>
      <c r="G122" s="140"/>
      <c r="H122" s="140"/>
      <c r="I122" s="130"/>
      <c r="J122" s="130"/>
      <c r="K122" s="130"/>
    </row>
    <row r="123" spans="2:11">
      <c r="B123" s="129"/>
      <c r="C123" s="129"/>
      <c r="D123" s="140"/>
      <c r="E123" s="140"/>
      <c r="F123" s="140"/>
      <c r="G123" s="140"/>
      <c r="H123" s="140"/>
      <c r="I123" s="130"/>
      <c r="J123" s="130"/>
      <c r="K123" s="130"/>
    </row>
    <row r="124" spans="2:11">
      <c r="B124" s="129"/>
      <c r="C124" s="129"/>
      <c r="D124" s="140"/>
      <c r="E124" s="140"/>
      <c r="F124" s="140"/>
      <c r="G124" s="140"/>
      <c r="H124" s="140"/>
      <c r="I124" s="130"/>
      <c r="J124" s="130"/>
      <c r="K124" s="130"/>
    </row>
    <row r="125" spans="2:11">
      <c r="B125" s="129"/>
      <c r="C125" s="129"/>
      <c r="D125" s="140"/>
      <c r="E125" s="140"/>
      <c r="F125" s="140"/>
      <c r="G125" s="140"/>
      <c r="H125" s="140"/>
      <c r="I125" s="130"/>
      <c r="J125" s="130"/>
      <c r="K125" s="130"/>
    </row>
    <row r="126" spans="2:11">
      <c r="B126" s="129"/>
      <c r="C126" s="129"/>
      <c r="D126" s="140"/>
      <c r="E126" s="140"/>
      <c r="F126" s="140"/>
      <c r="G126" s="140"/>
      <c r="H126" s="140"/>
      <c r="I126" s="130"/>
      <c r="J126" s="130"/>
      <c r="K126" s="130"/>
    </row>
    <row r="127" spans="2:11">
      <c r="B127" s="129"/>
      <c r="C127" s="129"/>
      <c r="D127" s="140"/>
      <c r="E127" s="140"/>
      <c r="F127" s="140"/>
      <c r="G127" s="140"/>
      <c r="H127" s="140"/>
      <c r="I127" s="130"/>
      <c r="J127" s="130"/>
      <c r="K127" s="130"/>
    </row>
    <row r="128" spans="2:11">
      <c r="B128" s="129"/>
      <c r="C128" s="129"/>
      <c r="D128" s="140"/>
      <c r="E128" s="140"/>
      <c r="F128" s="140"/>
      <c r="G128" s="140"/>
      <c r="H128" s="140"/>
      <c r="I128" s="130"/>
      <c r="J128" s="130"/>
      <c r="K128" s="130"/>
    </row>
    <row r="129" spans="2:11">
      <c r="B129" s="129"/>
      <c r="C129" s="129"/>
      <c r="D129" s="140"/>
      <c r="E129" s="140"/>
      <c r="F129" s="140"/>
      <c r="G129" s="140"/>
      <c r="H129" s="140"/>
      <c r="I129" s="130"/>
      <c r="J129" s="130"/>
      <c r="K129" s="130"/>
    </row>
    <row r="130" spans="2:11">
      <c r="B130" s="129"/>
      <c r="C130" s="129"/>
      <c r="D130" s="140"/>
      <c r="E130" s="140"/>
      <c r="F130" s="140"/>
      <c r="G130" s="140"/>
      <c r="H130" s="140"/>
      <c r="I130" s="130"/>
      <c r="J130" s="130"/>
      <c r="K130" s="130"/>
    </row>
    <row r="131" spans="2:11">
      <c r="B131" s="129"/>
      <c r="C131" s="129"/>
      <c r="D131" s="140"/>
      <c r="E131" s="140"/>
      <c r="F131" s="140"/>
      <c r="G131" s="140"/>
      <c r="H131" s="140"/>
      <c r="I131" s="130"/>
      <c r="J131" s="130"/>
      <c r="K131" s="130"/>
    </row>
    <row r="132" spans="2:11">
      <c r="B132" s="129"/>
      <c r="C132" s="129"/>
      <c r="D132" s="140"/>
      <c r="E132" s="140"/>
      <c r="F132" s="140"/>
      <c r="G132" s="140"/>
      <c r="H132" s="140"/>
      <c r="I132" s="130"/>
      <c r="J132" s="130"/>
      <c r="K132" s="130"/>
    </row>
    <row r="133" spans="2:11">
      <c r="B133" s="129"/>
      <c r="C133" s="129"/>
      <c r="D133" s="140"/>
      <c r="E133" s="140"/>
      <c r="F133" s="140"/>
      <c r="G133" s="140"/>
      <c r="H133" s="140"/>
      <c r="I133" s="130"/>
      <c r="J133" s="130"/>
      <c r="K133" s="130"/>
    </row>
    <row r="134" spans="2:11">
      <c r="B134" s="129"/>
      <c r="C134" s="129"/>
      <c r="D134" s="140"/>
      <c r="E134" s="140"/>
      <c r="F134" s="140"/>
      <c r="G134" s="140"/>
      <c r="H134" s="140"/>
      <c r="I134" s="130"/>
      <c r="J134" s="130"/>
      <c r="K134" s="130"/>
    </row>
    <row r="135" spans="2:11">
      <c r="B135" s="129"/>
      <c r="C135" s="129"/>
      <c r="D135" s="140"/>
      <c r="E135" s="140"/>
      <c r="F135" s="140"/>
      <c r="G135" s="140"/>
      <c r="H135" s="140"/>
      <c r="I135" s="130"/>
      <c r="J135" s="130"/>
      <c r="K135" s="130"/>
    </row>
    <row r="136" spans="2:11">
      <c r="B136" s="129"/>
      <c r="C136" s="129"/>
      <c r="D136" s="140"/>
      <c r="E136" s="140"/>
      <c r="F136" s="140"/>
      <c r="G136" s="140"/>
      <c r="H136" s="140"/>
      <c r="I136" s="130"/>
      <c r="J136" s="130"/>
      <c r="K136" s="130"/>
    </row>
    <row r="137" spans="2:11">
      <c r="B137" s="129"/>
      <c r="C137" s="129"/>
      <c r="D137" s="140"/>
      <c r="E137" s="140"/>
      <c r="F137" s="140"/>
      <c r="G137" s="140"/>
      <c r="H137" s="140"/>
      <c r="I137" s="130"/>
      <c r="J137" s="130"/>
      <c r="K137" s="130"/>
    </row>
    <row r="138" spans="2:11">
      <c r="B138" s="129"/>
      <c r="C138" s="129"/>
      <c r="D138" s="140"/>
      <c r="E138" s="140"/>
      <c r="F138" s="140"/>
      <c r="G138" s="140"/>
      <c r="H138" s="140"/>
      <c r="I138" s="130"/>
      <c r="J138" s="130"/>
      <c r="K138" s="130"/>
    </row>
    <row r="139" spans="2:11">
      <c r="B139" s="129"/>
      <c r="C139" s="129"/>
      <c r="D139" s="140"/>
      <c r="E139" s="140"/>
      <c r="F139" s="140"/>
      <c r="G139" s="140"/>
      <c r="H139" s="140"/>
      <c r="I139" s="130"/>
      <c r="J139" s="130"/>
      <c r="K139" s="130"/>
    </row>
    <row r="140" spans="2:11">
      <c r="B140" s="129"/>
      <c r="C140" s="129"/>
      <c r="D140" s="140"/>
      <c r="E140" s="140"/>
      <c r="F140" s="140"/>
      <c r="G140" s="140"/>
      <c r="H140" s="140"/>
      <c r="I140" s="130"/>
      <c r="J140" s="130"/>
      <c r="K140" s="130"/>
    </row>
    <row r="141" spans="2:11">
      <c r="B141" s="129"/>
      <c r="C141" s="129"/>
      <c r="D141" s="140"/>
      <c r="E141" s="140"/>
      <c r="F141" s="140"/>
      <c r="G141" s="140"/>
      <c r="H141" s="140"/>
      <c r="I141" s="130"/>
      <c r="J141" s="130"/>
      <c r="K141" s="130"/>
    </row>
    <row r="142" spans="2:11">
      <c r="B142" s="129"/>
      <c r="C142" s="129"/>
      <c r="D142" s="140"/>
      <c r="E142" s="140"/>
      <c r="F142" s="140"/>
      <c r="G142" s="140"/>
      <c r="H142" s="140"/>
      <c r="I142" s="130"/>
      <c r="J142" s="130"/>
      <c r="K142" s="130"/>
    </row>
    <row r="143" spans="2:11">
      <c r="B143" s="129"/>
      <c r="C143" s="129"/>
      <c r="D143" s="140"/>
      <c r="E143" s="140"/>
      <c r="F143" s="140"/>
      <c r="G143" s="140"/>
      <c r="H143" s="140"/>
      <c r="I143" s="130"/>
      <c r="J143" s="130"/>
      <c r="K143" s="130"/>
    </row>
    <row r="144" spans="2:11">
      <c r="B144" s="129"/>
      <c r="C144" s="129"/>
      <c r="D144" s="140"/>
      <c r="E144" s="140"/>
      <c r="F144" s="140"/>
      <c r="G144" s="140"/>
      <c r="H144" s="140"/>
      <c r="I144" s="130"/>
      <c r="J144" s="130"/>
      <c r="K144" s="130"/>
    </row>
    <row r="145" spans="2:11">
      <c r="B145" s="129"/>
      <c r="C145" s="129"/>
      <c r="D145" s="140"/>
      <c r="E145" s="140"/>
      <c r="F145" s="140"/>
      <c r="G145" s="140"/>
      <c r="H145" s="140"/>
      <c r="I145" s="130"/>
      <c r="J145" s="130"/>
      <c r="K145" s="130"/>
    </row>
    <row r="146" spans="2:11">
      <c r="B146" s="129"/>
      <c r="C146" s="129"/>
      <c r="D146" s="140"/>
      <c r="E146" s="140"/>
      <c r="F146" s="140"/>
      <c r="G146" s="140"/>
      <c r="H146" s="140"/>
      <c r="I146" s="130"/>
      <c r="J146" s="130"/>
      <c r="K146" s="130"/>
    </row>
    <row r="147" spans="2:11">
      <c r="B147" s="129"/>
      <c r="C147" s="129"/>
      <c r="D147" s="140"/>
      <c r="E147" s="140"/>
      <c r="F147" s="140"/>
      <c r="G147" s="140"/>
      <c r="H147" s="140"/>
      <c r="I147" s="130"/>
      <c r="J147" s="130"/>
      <c r="K147" s="130"/>
    </row>
    <row r="148" spans="2:11">
      <c r="B148" s="129"/>
      <c r="C148" s="129"/>
      <c r="D148" s="140"/>
      <c r="E148" s="140"/>
      <c r="F148" s="140"/>
      <c r="G148" s="140"/>
      <c r="H148" s="140"/>
      <c r="I148" s="130"/>
      <c r="J148" s="130"/>
      <c r="K148" s="130"/>
    </row>
    <row r="149" spans="2:11">
      <c r="B149" s="129"/>
      <c r="C149" s="129"/>
      <c r="D149" s="140"/>
      <c r="E149" s="140"/>
      <c r="F149" s="140"/>
      <c r="G149" s="140"/>
      <c r="H149" s="140"/>
      <c r="I149" s="130"/>
      <c r="J149" s="130"/>
      <c r="K149" s="130"/>
    </row>
    <row r="150" spans="2:11">
      <c r="B150" s="129"/>
      <c r="C150" s="129"/>
      <c r="D150" s="140"/>
      <c r="E150" s="140"/>
      <c r="F150" s="140"/>
      <c r="G150" s="140"/>
      <c r="H150" s="140"/>
      <c r="I150" s="130"/>
      <c r="J150" s="130"/>
      <c r="K150" s="130"/>
    </row>
    <row r="151" spans="2:11">
      <c r="B151" s="129"/>
      <c r="C151" s="129"/>
      <c r="D151" s="140"/>
      <c r="E151" s="140"/>
      <c r="F151" s="140"/>
      <c r="G151" s="140"/>
      <c r="H151" s="140"/>
      <c r="I151" s="130"/>
      <c r="J151" s="130"/>
      <c r="K151" s="130"/>
    </row>
    <row r="152" spans="2:11">
      <c r="B152" s="129"/>
      <c r="C152" s="129"/>
      <c r="D152" s="140"/>
      <c r="E152" s="140"/>
      <c r="F152" s="140"/>
      <c r="G152" s="140"/>
      <c r="H152" s="140"/>
      <c r="I152" s="130"/>
      <c r="J152" s="130"/>
      <c r="K152" s="130"/>
    </row>
    <row r="153" spans="2:11">
      <c r="B153" s="129"/>
      <c r="C153" s="129"/>
      <c r="D153" s="140"/>
      <c r="E153" s="140"/>
      <c r="F153" s="140"/>
      <c r="G153" s="140"/>
      <c r="H153" s="140"/>
      <c r="I153" s="130"/>
      <c r="J153" s="130"/>
      <c r="K153" s="130"/>
    </row>
    <row r="154" spans="2:11">
      <c r="B154" s="129"/>
      <c r="C154" s="129"/>
      <c r="D154" s="140"/>
      <c r="E154" s="140"/>
      <c r="F154" s="140"/>
      <c r="G154" s="140"/>
      <c r="H154" s="140"/>
      <c r="I154" s="130"/>
      <c r="J154" s="130"/>
      <c r="K154" s="130"/>
    </row>
    <row r="155" spans="2:11">
      <c r="B155" s="129"/>
      <c r="C155" s="129"/>
      <c r="D155" s="140"/>
      <c r="E155" s="140"/>
      <c r="F155" s="140"/>
      <c r="G155" s="140"/>
      <c r="H155" s="140"/>
      <c r="I155" s="130"/>
      <c r="J155" s="130"/>
      <c r="K155" s="130"/>
    </row>
    <row r="156" spans="2:11">
      <c r="B156" s="129"/>
      <c r="C156" s="129"/>
      <c r="D156" s="140"/>
      <c r="E156" s="140"/>
      <c r="F156" s="140"/>
      <c r="G156" s="140"/>
      <c r="H156" s="140"/>
      <c r="I156" s="130"/>
      <c r="J156" s="130"/>
      <c r="K156" s="130"/>
    </row>
    <row r="157" spans="2:11">
      <c r="B157" s="129"/>
      <c r="C157" s="129"/>
      <c r="D157" s="140"/>
      <c r="E157" s="140"/>
      <c r="F157" s="140"/>
      <c r="G157" s="140"/>
      <c r="H157" s="140"/>
      <c r="I157" s="130"/>
      <c r="J157" s="130"/>
      <c r="K157" s="130"/>
    </row>
    <row r="158" spans="2:11">
      <c r="B158" s="129"/>
      <c r="C158" s="129"/>
      <c r="D158" s="140"/>
      <c r="E158" s="140"/>
      <c r="F158" s="140"/>
      <c r="G158" s="140"/>
      <c r="H158" s="140"/>
      <c r="I158" s="130"/>
      <c r="J158" s="130"/>
      <c r="K158" s="130"/>
    </row>
    <row r="159" spans="2:11">
      <c r="B159" s="129"/>
      <c r="C159" s="129"/>
      <c r="D159" s="140"/>
      <c r="E159" s="140"/>
      <c r="F159" s="140"/>
      <c r="G159" s="140"/>
      <c r="H159" s="140"/>
      <c r="I159" s="130"/>
      <c r="J159" s="130"/>
      <c r="K159" s="130"/>
    </row>
    <row r="160" spans="2:11">
      <c r="B160" s="129"/>
      <c r="C160" s="129"/>
      <c r="D160" s="140"/>
      <c r="E160" s="140"/>
      <c r="F160" s="140"/>
      <c r="G160" s="140"/>
      <c r="H160" s="140"/>
      <c r="I160" s="130"/>
      <c r="J160" s="130"/>
      <c r="K160" s="130"/>
    </row>
    <row r="161" spans="2:11">
      <c r="B161" s="129"/>
      <c r="C161" s="129"/>
      <c r="D161" s="140"/>
      <c r="E161" s="140"/>
      <c r="F161" s="140"/>
      <c r="G161" s="140"/>
      <c r="H161" s="140"/>
      <c r="I161" s="130"/>
      <c r="J161" s="130"/>
      <c r="K161" s="130"/>
    </row>
    <row r="162" spans="2:11">
      <c r="B162" s="129"/>
      <c r="C162" s="129"/>
      <c r="D162" s="140"/>
      <c r="E162" s="140"/>
      <c r="F162" s="140"/>
      <c r="G162" s="140"/>
      <c r="H162" s="140"/>
      <c r="I162" s="130"/>
      <c r="J162" s="130"/>
      <c r="K162" s="130"/>
    </row>
    <row r="163" spans="2:11">
      <c r="B163" s="129"/>
      <c r="C163" s="129"/>
      <c r="D163" s="140"/>
      <c r="E163" s="140"/>
      <c r="F163" s="140"/>
      <c r="G163" s="140"/>
      <c r="H163" s="140"/>
      <c r="I163" s="130"/>
      <c r="J163" s="130"/>
      <c r="K163" s="130"/>
    </row>
    <row r="164" spans="2:11">
      <c r="B164" s="129"/>
      <c r="C164" s="129"/>
      <c r="D164" s="140"/>
      <c r="E164" s="140"/>
      <c r="F164" s="140"/>
      <c r="G164" s="140"/>
      <c r="H164" s="140"/>
      <c r="I164" s="130"/>
      <c r="J164" s="130"/>
      <c r="K164" s="130"/>
    </row>
    <row r="165" spans="2:11">
      <c r="B165" s="129"/>
      <c r="C165" s="129"/>
      <c r="D165" s="140"/>
      <c r="E165" s="140"/>
      <c r="F165" s="140"/>
      <c r="G165" s="140"/>
      <c r="H165" s="140"/>
      <c r="I165" s="130"/>
      <c r="J165" s="130"/>
      <c r="K165" s="130"/>
    </row>
    <row r="166" spans="2:11">
      <c r="B166" s="129"/>
      <c r="C166" s="129"/>
      <c r="D166" s="140"/>
      <c r="E166" s="140"/>
      <c r="F166" s="140"/>
      <c r="G166" s="140"/>
      <c r="H166" s="140"/>
      <c r="I166" s="130"/>
      <c r="J166" s="130"/>
      <c r="K166" s="130"/>
    </row>
    <row r="167" spans="2:11">
      <c r="B167" s="129"/>
      <c r="C167" s="129"/>
      <c r="D167" s="140"/>
      <c r="E167" s="140"/>
      <c r="F167" s="140"/>
      <c r="G167" s="140"/>
      <c r="H167" s="140"/>
      <c r="I167" s="130"/>
      <c r="J167" s="130"/>
      <c r="K167" s="130"/>
    </row>
    <row r="168" spans="2:11">
      <c r="B168" s="129"/>
      <c r="C168" s="129"/>
      <c r="D168" s="140"/>
      <c r="E168" s="140"/>
      <c r="F168" s="140"/>
      <c r="G168" s="140"/>
      <c r="H168" s="140"/>
      <c r="I168" s="130"/>
      <c r="J168" s="130"/>
      <c r="K168" s="130"/>
    </row>
    <row r="169" spans="2:11">
      <c r="B169" s="129"/>
      <c r="C169" s="129"/>
      <c r="D169" s="140"/>
      <c r="E169" s="140"/>
      <c r="F169" s="140"/>
      <c r="G169" s="140"/>
      <c r="H169" s="140"/>
      <c r="I169" s="130"/>
      <c r="J169" s="130"/>
      <c r="K169" s="130"/>
    </row>
    <row r="170" spans="2:11">
      <c r="B170" s="129"/>
      <c r="C170" s="129"/>
      <c r="D170" s="140"/>
      <c r="E170" s="140"/>
      <c r="F170" s="140"/>
      <c r="G170" s="140"/>
      <c r="H170" s="140"/>
      <c r="I170" s="130"/>
      <c r="J170" s="130"/>
      <c r="K170" s="130"/>
    </row>
    <row r="171" spans="2:11">
      <c r="B171" s="129"/>
      <c r="C171" s="129"/>
      <c r="D171" s="140"/>
      <c r="E171" s="140"/>
      <c r="F171" s="140"/>
      <c r="G171" s="140"/>
      <c r="H171" s="140"/>
      <c r="I171" s="130"/>
      <c r="J171" s="130"/>
      <c r="K171" s="130"/>
    </row>
    <row r="172" spans="2:11">
      <c r="B172" s="129"/>
      <c r="C172" s="129"/>
      <c r="D172" s="140"/>
      <c r="E172" s="140"/>
      <c r="F172" s="140"/>
      <c r="G172" s="140"/>
      <c r="H172" s="140"/>
      <c r="I172" s="130"/>
      <c r="J172" s="130"/>
      <c r="K172" s="130"/>
    </row>
    <row r="173" spans="2:11">
      <c r="B173" s="129"/>
      <c r="C173" s="129"/>
      <c r="D173" s="140"/>
      <c r="E173" s="140"/>
      <c r="F173" s="140"/>
      <c r="G173" s="140"/>
      <c r="H173" s="140"/>
      <c r="I173" s="130"/>
      <c r="J173" s="130"/>
      <c r="K173" s="130"/>
    </row>
    <row r="174" spans="2:11">
      <c r="B174" s="129"/>
      <c r="C174" s="129"/>
      <c r="D174" s="140"/>
      <c r="E174" s="140"/>
      <c r="F174" s="140"/>
      <c r="G174" s="140"/>
      <c r="H174" s="140"/>
      <c r="I174" s="130"/>
      <c r="J174" s="130"/>
      <c r="K174" s="130"/>
    </row>
    <row r="175" spans="2:11">
      <c r="B175" s="129"/>
      <c r="C175" s="129"/>
      <c r="D175" s="140"/>
      <c r="E175" s="140"/>
      <c r="F175" s="140"/>
      <c r="G175" s="140"/>
      <c r="H175" s="140"/>
      <c r="I175" s="130"/>
      <c r="J175" s="130"/>
      <c r="K175" s="130"/>
    </row>
    <row r="176" spans="2:11">
      <c r="B176" s="129"/>
      <c r="C176" s="129"/>
      <c r="D176" s="140"/>
      <c r="E176" s="140"/>
      <c r="F176" s="140"/>
      <c r="G176" s="140"/>
      <c r="H176" s="140"/>
      <c r="I176" s="130"/>
      <c r="J176" s="130"/>
      <c r="K176" s="130"/>
    </row>
    <row r="177" spans="2:11">
      <c r="B177" s="129"/>
      <c r="C177" s="129"/>
      <c r="D177" s="140"/>
      <c r="E177" s="140"/>
      <c r="F177" s="140"/>
      <c r="G177" s="140"/>
      <c r="H177" s="140"/>
      <c r="I177" s="130"/>
      <c r="J177" s="130"/>
      <c r="K177" s="130"/>
    </row>
    <row r="178" spans="2:11">
      <c r="B178" s="129"/>
      <c r="C178" s="129"/>
      <c r="D178" s="140"/>
      <c r="E178" s="140"/>
      <c r="F178" s="140"/>
      <c r="G178" s="140"/>
      <c r="H178" s="140"/>
      <c r="I178" s="130"/>
      <c r="J178" s="130"/>
      <c r="K178" s="130"/>
    </row>
    <row r="179" spans="2:11">
      <c r="B179" s="129"/>
      <c r="C179" s="129"/>
      <c r="D179" s="140"/>
      <c r="E179" s="140"/>
      <c r="F179" s="140"/>
      <c r="G179" s="140"/>
      <c r="H179" s="140"/>
      <c r="I179" s="130"/>
      <c r="J179" s="130"/>
      <c r="K179" s="130"/>
    </row>
    <row r="180" spans="2:11">
      <c r="B180" s="129"/>
      <c r="C180" s="129"/>
      <c r="D180" s="140"/>
      <c r="E180" s="140"/>
      <c r="F180" s="140"/>
      <c r="G180" s="140"/>
      <c r="H180" s="140"/>
      <c r="I180" s="130"/>
      <c r="J180" s="130"/>
      <c r="K180" s="130"/>
    </row>
    <row r="181" spans="2:11">
      <c r="B181" s="129"/>
      <c r="C181" s="129"/>
      <c r="D181" s="140"/>
      <c r="E181" s="140"/>
      <c r="F181" s="140"/>
      <c r="G181" s="140"/>
      <c r="H181" s="140"/>
      <c r="I181" s="130"/>
      <c r="J181" s="130"/>
      <c r="K181" s="130"/>
    </row>
    <row r="182" spans="2:11">
      <c r="B182" s="129"/>
      <c r="C182" s="129"/>
      <c r="D182" s="140"/>
      <c r="E182" s="140"/>
      <c r="F182" s="140"/>
      <c r="G182" s="140"/>
      <c r="H182" s="140"/>
      <c r="I182" s="130"/>
      <c r="J182" s="130"/>
      <c r="K182" s="130"/>
    </row>
    <row r="183" spans="2:11">
      <c r="B183" s="129"/>
      <c r="C183" s="129"/>
      <c r="D183" s="140"/>
      <c r="E183" s="140"/>
      <c r="F183" s="140"/>
      <c r="G183" s="140"/>
      <c r="H183" s="140"/>
      <c r="I183" s="130"/>
      <c r="J183" s="130"/>
      <c r="K183" s="130"/>
    </row>
    <row r="184" spans="2:11">
      <c r="B184" s="129"/>
      <c r="C184" s="129"/>
      <c r="D184" s="140"/>
      <c r="E184" s="140"/>
      <c r="F184" s="140"/>
      <c r="G184" s="140"/>
      <c r="H184" s="140"/>
      <c r="I184" s="130"/>
      <c r="J184" s="130"/>
      <c r="K184" s="130"/>
    </row>
    <row r="185" spans="2:11">
      <c r="B185" s="129"/>
      <c r="C185" s="129"/>
      <c r="D185" s="140"/>
      <c r="E185" s="140"/>
      <c r="F185" s="140"/>
      <c r="G185" s="140"/>
      <c r="H185" s="140"/>
      <c r="I185" s="130"/>
      <c r="J185" s="130"/>
      <c r="K185" s="130"/>
    </row>
    <row r="186" spans="2:11">
      <c r="B186" s="129"/>
      <c r="C186" s="129"/>
      <c r="D186" s="140"/>
      <c r="E186" s="140"/>
      <c r="F186" s="140"/>
      <c r="G186" s="140"/>
      <c r="H186" s="140"/>
      <c r="I186" s="130"/>
      <c r="J186" s="130"/>
      <c r="K186" s="130"/>
    </row>
    <row r="187" spans="2:11">
      <c r="B187" s="129"/>
      <c r="C187" s="129"/>
      <c r="D187" s="140"/>
      <c r="E187" s="140"/>
      <c r="F187" s="140"/>
      <c r="G187" s="140"/>
      <c r="H187" s="140"/>
      <c r="I187" s="130"/>
      <c r="J187" s="130"/>
      <c r="K187" s="130"/>
    </row>
    <row r="188" spans="2:11">
      <c r="B188" s="129"/>
      <c r="C188" s="129"/>
      <c r="D188" s="140"/>
      <c r="E188" s="140"/>
      <c r="F188" s="140"/>
      <c r="G188" s="140"/>
      <c r="H188" s="140"/>
      <c r="I188" s="130"/>
      <c r="J188" s="130"/>
      <c r="K188" s="130"/>
    </row>
    <row r="189" spans="2:11">
      <c r="B189" s="129"/>
      <c r="C189" s="129"/>
      <c r="D189" s="140"/>
      <c r="E189" s="140"/>
      <c r="F189" s="140"/>
      <c r="G189" s="140"/>
      <c r="H189" s="140"/>
      <c r="I189" s="130"/>
      <c r="J189" s="130"/>
      <c r="K189" s="130"/>
    </row>
    <row r="190" spans="2:11">
      <c r="B190" s="129"/>
      <c r="C190" s="129"/>
      <c r="D190" s="140"/>
      <c r="E190" s="140"/>
      <c r="F190" s="140"/>
      <c r="G190" s="140"/>
      <c r="H190" s="140"/>
      <c r="I190" s="130"/>
      <c r="J190" s="130"/>
      <c r="K190" s="130"/>
    </row>
    <row r="191" spans="2:11">
      <c r="B191" s="129"/>
      <c r="C191" s="129"/>
      <c r="D191" s="140"/>
      <c r="E191" s="140"/>
      <c r="F191" s="140"/>
      <c r="G191" s="140"/>
      <c r="H191" s="140"/>
      <c r="I191" s="130"/>
      <c r="J191" s="130"/>
      <c r="K191" s="130"/>
    </row>
    <row r="192" spans="2:11">
      <c r="B192" s="129"/>
      <c r="C192" s="129"/>
      <c r="D192" s="140"/>
      <c r="E192" s="140"/>
      <c r="F192" s="140"/>
      <c r="G192" s="140"/>
      <c r="H192" s="140"/>
      <c r="I192" s="130"/>
      <c r="J192" s="130"/>
      <c r="K192" s="130"/>
    </row>
    <row r="193" spans="2:11">
      <c r="B193" s="129"/>
      <c r="C193" s="129"/>
      <c r="D193" s="140"/>
      <c r="E193" s="140"/>
      <c r="F193" s="140"/>
      <c r="G193" s="140"/>
      <c r="H193" s="140"/>
      <c r="I193" s="130"/>
      <c r="J193" s="130"/>
      <c r="K193" s="130"/>
    </row>
    <row r="194" spans="2:11">
      <c r="B194" s="129"/>
      <c r="C194" s="129"/>
      <c r="D194" s="140"/>
      <c r="E194" s="140"/>
      <c r="F194" s="140"/>
      <c r="G194" s="140"/>
      <c r="H194" s="140"/>
      <c r="I194" s="130"/>
      <c r="J194" s="130"/>
      <c r="K194" s="130"/>
    </row>
    <row r="195" spans="2:11">
      <c r="B195" s="129"/>
      <c r="C195" s="129"/>
      <c r="D195" s="140"/>
      <c r="E195" s="140"/>
      <c r="F195" s="140"/>
      <c r="G195" s="140"/>
      <c r="H195" s="140"/>
      <c r="I195" s="130"/>
      <c r="J195" s="130"/>
      <c r="K195" s="130"/>
    </row>
    <row r="196" spans="2:11">
      <c r="B196" s="129"/>
      <c r="C196" s="129"/>
      <c r="D196" s="140"/>
      <c r="E196" s="140"/>
      <c r="F196" s="140"/>
      <c r="G196" s="140"/>
      <c r="H196" s="140"/>
      <c r="I196" s="130"/>
      <c r="J196" s="130"/>
      <c r="K196" s="130"/>
    </row>
    <row r="197" spans="2:11">
      <c r="B197" s="129"/>
      <c r="C197" s="129"/>
      <c r="D197" s="140"/>
      <c r="E197" s="140"/>
      <c r="F197" s="140"/>
      <c r="G197" s="140"/>
      <c r="H197" s="140"/>
      <c r="I197" s="130"/>
      <c r="J197" s="130"/>
      <c r="K197" s="130"/>
    </row>
    <row r="198" spans="2:11">
      <c r="B198" s="129"/>
      <c r="C198" s="129"/>
      <c r="D198" s="140"/>
      <c r="E198" s="140"/>
      <c r="F198" s="140"/>
      <c r="G198" s="140"/>
      <c r="H198" s="140"/>
      <c r="I198" s="130"/>
      <c r="J198" s="130"/>
      <c r="K198" s="130"/>
    </row>
    <row r="199" spans="2:11">
      <c r="B199" s="129"/>
      <c r="C199" s="129"/>
      <c r="D199" s="140"/>
      <c r="E199" s="140"/>
      <c r="F199" s="140"/>
      <c r="G199" s="140"/>
      <c r="H199" s="140"/>
      <c r="I199" s="130"/>
      <c r="J199" s="130"/>
      <c r="K199" s="130"/>
    </row>
    <row r="200" spans="2:11">
      <c r="B200" s="129"/>
      <c r="C200" s="129"/>
      <c r="D200" s="140"/>
      <c r="E200" s="140"/>
      <c r="F200" s="140"/>
      <c r="G200" s="140"/>
      <c r="H200" s="140"/>
      <c r="I200" s="130"/>
      <c r="J200" s="130"/>
      <c r="K200" s="130"/>
    </row>
    <row r="201" spans="2:11">
      <c r="B201" s="129"/>
      <c r="C201" s="129"/>
      <c r="D201" s="140"/>
      <c r="E201" s="140"/>
      <c r="F201" s="140"/>
      <c r="G201" s="140"/>
      <c r="H201" s="140"/>
      <c r="I201" s="130"/>
      <c r="J201" s="130"/>
      <c r="K201" s="130"/>
    </row>
    <row r="202" spans="2:11">
      <c r="B202" s="129"/>
      <c r="C202" s="129"/>
      <c r="D202" s="140"/>
      <c r="E202" s="140"/>
      <c r="F202" s="140"/>
      <c r="G202" s="140"/>
      <c r="H202" s="140"/>
      <c r="I202" s="130"/>
      <c r="J202" s="130"/>
      <c r="K202" s="130"/>
    </row>
    <row r="203" spans="2:11">
      <c r="B203" s="129"/>
      <c r="C203" s="129"/>
      <c r="D203" s="140"/>
      <c r="E203" s="140"/>
      <c r="F203" s="140"/>
      <c r="G203" s="140"/>
      <c r="H203" s="140"/>
      <c r="I203" s="130"/>
      <c r="J203" s="130"/>
      <c r="K203" s="130"/>
    </row>
    <row r="204" spans="2:11">
      <c r="B204" s="129"/>
      <c r="C204" s="129"/>
      <c r="D204" s="140"/>
      <c r="E204" s="140"/>
      <c r="F204" s="140"/>
      <c r="G204" s="140"/>
      <c r="H204" s="140"/>
      <c r="I204" s="130"/>
      <c r="J204" s="130"/>
      <c r="K204" s="130"/>
    </row>
    <row r="205" spans="2:11">
      <c r="B205" s="129"/>
      <c r="C205" s="129"/>
      <c r="D205" s="140"/>
      <c r="E205" s="140"/>
      <c r="F205" s="140"/>
      <c r="G205" s="140"/>
      <c r="H205" s="140"/>
      <c r="I205" s="130"/>
      <c r="J205" s="130"/>
      <c r="K205" s="130"/>
    </row>
    <row r="206" spans="2:11">
      <c r="B206" s="129"/>
      <c r="C206" s="129"/>
      <c r="D206" s="140"/>
      <c r="E206" s="140"/>
      <c r="F206" s="140"/>
      <c r="G206" s="140"/>
      <c r="H206" s="140"/>
      <c r="I206" s="130"/>
      <c r="J206" s="130"/>
      <c r="K206" s="130"/>
    </row>
    <row r="207" spans="2:11">
      <c r="B207" s="129"/>
      <c r="C207" s="129"/>
      <c r="D207" s="140"/>
      <c r="E207" s="140"/>
      <c r="F207" s="140"/>
      <c r="G207" s="140"/>
      <c r="H207" s="140"/>
      <c r="I207" s="130"/>
      <c r="J207" s="130"/>
      <c r="K207" s="130"/>
    </row>
    <row r="208" spans="2:11">
      <c r="B208" s="129"/>
      <c r="C208" s="129"/>
      <c r="D208" s="140"/>
      <c r="E208" s="140"/>
      <c r="F208" s="140"/>
      <c r="G208" s="140"/>
      <c r="H208" s="140"/>
      <c r="I208" s="130"/>
      <c r="J208" s="130"/>
      <c r="K208" s="130"/>
    </row>
    <row r="209" spans="2:11">
      <c r="B209" s="129"/>
      <c r="C209" s="129"/>
      <c r="D209" s="140"/>
      <c r="E209" s="140"/>
      <c r="F209" s="140"/>
      <c r="G209" s="140"/>
      <c r="H209" s="140"/>
      <c r="I209" s="130"/>
      <c r="J209" s="130"/>
      <c r="K209" s="130"/>
    </row>
    <row r="210" spans="2:11">
      <c r="B210" s="129"/>
      <c r="C210" s="129"/>
      <c r="D210" s="140"/>
      <c r="E210" s="140"/>
      <c r="F210" s="140"/>
      <c r="G210" s="140"/>
      <c r="H210" s="140"/>
      <c r="I210" s="130"/>
      <c r="J210" s="130"/>
      <c r="K210" s="130"/>
    </row>
    <row r="211" spans="2:11">
      <c r="B211" s="129"/>
      <c r="C211" s="129"/>
      <c r="D211" s="140"/>
      <c r="E211" s="140"/>
      <c r="F211" s="140"/>
      <c r="G211" s="140"/>
      <c r="H211" s="140"/>
      <c r="I211" s="130"/>
      <c r="J211" s="130"/>
      <c r="K211" s="130"/>
    </row>
    <row r="212" spans="2:11">
      <c r="B212" s="129"/>
      <c r="C212" s="129"/>
      <c r="D212" s="140"/>
      <c r="E212" s="140"/>
      <c r="F212" s="140"/>
      <c r="G212" s="140"/>
      <c r="H212" s="140"/>
      <c r="I212" s="130"/>
      <c r="J212" s="130"/>
      <c r="K212" s="130"/>
    </row>
    <row r="213" spans="2:11">
      <c r="B213" s="129"/>
      <c r="C213" s="129"/>
      <c r="D213" s="140"/>
      <c r="E213" s="140"/>
      <c r="F213" s="140"/>
      <c r="G213" s="140"/>
      <c r="H213" s="140"/>
      <c r="I213" s="130"/>
      <c r="J213" s="130"/>
      <c r="K213" s="130"/>
    </row>
    <row r="214" spans="2:11">
      <c r="B214" s="129"/>
      <c r="C214" s="129"/>
      <c r="D214" s="140"/>
      <c r="E214" s="140"/>
      <c r="F214" s="140"/>
      <c r="G214" s="140"/>
      <c r="H214" s="140"/>
      <c r="I214" s="130"/>
      <c r="J214" s="130"/>
      <c r="K214" s="130"/>
    </row>
    <row r="215" spans="2:11">
      <c r="B215" s="129"/>
      <c r="C215" s="129"/>
      <c r="D215" s="140"/>
      <c r="E215" s="140"/>
      <c r="F215" s="140"/>
      <c r="G215" s="140"/>
      <c r="H215" s="140"/>
      <c r="I215" s="130"/>
      <c r="J215" s="130"/>
      <c r="K215" s="130"/>
    </row>
    <row r="216" spans="2:11">
      <c r="B216" s="129"/>
      <c r="C216" s="129"/>
      <c r="D216" s="140"/>
      <c r="E216" s="140"/>
      <c r="F216" s="140"/>
      <c r="G216" s="140"/>
      <c r="H216" s="140"/>
      <c r="I216" s="130"/>
      <c r="J216" s="130"/>
      <c r="K216" s="130"/>
    </row>
    <row r="217" spans="2:11">
      <c r="B217" s="129"/>
      <c r="C217" s="129"/>
      <c r="D217" s="140"/>
      <c r="E217" s="140"/>
      <c r="F217" s="140"/>
      <c r="G217" s="140"/>
      <c r="H217" s="140"/>
      <c r="I217" s="130"/>
      <c r="J217" s="130"/>
      <c r="K217" s="130"/>
    </row>
    <row r="218" spans="2:11">
      <c r="B218" s="129"/>
      <c r="C218" s="129"/>
      <c r="D218" s="140"/>
      <c r="E218" s="140"/>
      <c r="F218" s="140"/>
      <c r="G218" s="140"/>
      <c r="H218" s="140"/>
      <c r="I218" s="130"/>
      <c r="J218" s="130"/>
      <c r="K218" s="130"/>
    </row>
    <row r="219" spans="2:11">
      <c r="B219" s="129"/>
      <c r="C219" s="129"/>
      <c r="D219" s="140"/>
      <c r="E219" s="140"/>
      <c r="F219" s="140"/>
      <c r="G219" s="140"/>
      <c r="H219" s="140"/>
      <c r="I219" s="130"/>
      <c r="J219" s="130"/>
      <c r="K219" s="130"/>
    </row>
    <row r="220" spans="2:11">
      <c r="B220" s="129"/>
      <c r="C220" s="129"/>
      <c r="D220" s="140"/>
      <c r="E220" s="140"/>
      <c r="F220" s="140"/>
      <c r="G220" s="140"/>
      <c r="H220" s="140"/>
      <c r="I220" s="130"/>
      <c r="J220" s="130"/>
      <c r="K220" s="130"/>
    </row>
    <row r="221" spans="2:11">
      <c r="B221" s="129"/>
      <c r="C221" s="129"/>
      <c r="D221" s="140"/>
      <c r="E221" s="140"/>
      <c r="F221" s="140"/>
      <c r="G221" s="140"/>
      <c r="H221" s="140"/>
      <c r="I221" s="130"/>
      <c r="J221" s="130"/>
      <c r="K221" s="130"/>
    </row>
    <row r="222" spans="2:11">
      <c r="B222" s="129"/>
      <c r="C222" s="129"/>
      <c r="D222" s="140"/>
      <c r="E222" s="140"/>
      <c r="F222" s="140"/>
      <c r="G222" s="140"/>
      <c r="H222" s="140"/>
      <c r="I222" s="130"/>
      <c r="J222" s="130"/>
      <c r="K222" s="130"/>
    </row>
    <row r="223" spans="2:11">
      <c r="B223" s="129"/>
      <c r="C223" s="129"/>
      <c r="D223" s="140"/>
      <c r="E223" s="140"/>
      <c r="F223" s="140"/>
      <c r="G223" s="140"/>
      <c r="H223" s="140"/>
      <c r="I223" s="130"/>
      <c r="J223" s="130"/>
      <c r="K223" s="130"/>
    </row>
    <row r="224" spans="2:11">
      <c r="B224" s="129"/>
      <c r="C224" s="129"/>
      <c r="D224" s="140"/>
      <c r="E224" s="140"/>
      <c r="F224" s="140"/>
      <c r="G224" s="140"/>
      <c r="H224" s="140"/>
      <c r="I224" s="130"/>
      <c r="J224" s="130"/>
      <c r="K224" s="130"/>
    </row>
    <row r="225" spans="2:11">
      <c r="B225" s="129"/>
      <c r="C225" s="129"/>
      <c r="D225" s="140"/>
      <c r="E225" s="140"/>
      <c r="F225" s="140"/>
      <c r="G225" s="140"/>
      <c r="H225" s="140"/>
      <c r="I225" s="130"/>
      <c r="J225" s="130"/>
      <c r="K225" s="130"/>
    </row>
    <row r="226" spans="2:11">
      <c r="B226" s="129"/>
      <c r="C226" s="129"/>
      <c r="D226" s="140"/>
      <c r="E226" s="140"/>
      <c r="F226" s="140"/>
      <c r="G226" s="140"/>
      <c r="H226" s="140"/>
      <c r="I226" s="130"/>
      <c r="J226" s="130"/>
      <c r="K226" s="130"/>
    </row>
    <row r="227" spans="2:11">
      <c r="B227" s="129"/>
      <c r="C227" s="129"/>
      <c r="D227" s="140"/>
      <c r="E227" s="140"/>
      <c r="F227" s="140"/>
      <c r="G227" s="140"/>
      <c r="H227" s="140"/>
      <c r="I227" s="130"/>
      <c r="J227" s="130"/>
      <c r="K227" s="130"/>
    </row>
    <row r="228" spans="2:11">
      <c r="B228" s="129"/>
      <c r="C228" s="129"/>
      <c r="D228" s="140"/>
      <c r="E228" s="140"/>
      <c r="F228" s="140"/>
      <c r="G228" s="140"/>
      <c r="H228" s="140"/>
      <c r="I228" s="130"/>
      <c r="J228" s="130"/>
      <c r="K228" s="130"/>
    </row>
    <row r="229" spans="2:11">
      <c r="B229" s="129"/>
      <c r="C229" s="129"/>
      <c r="D229" s="140"/>
      <c r="E229" s="140"/>
      <c r="F229" s="140"/>
      <c r="G229" s="140"/>
      <c r="H229" s="140"/>
      <c r="I229" s="130"/>
      <c r="J229" s="130"/>
      <c r="K229" s="130"/>
    </row>
    <row r="230" spans="2:11">
      <c r="B230" s="129"/>
      <c r="C230" s="129"/>
      <c r="D230" s="140"/>
      <c r="E230" s="140"/>
      <c r="F230" s="140"/>
      <c r="G230" s="140"/>
      <c r="H230" s="140"/>
      <c r="I230" s="130"/>
      <c r="J230" s="130"/>
      <c r="K230" s="130"/>
    </row>
    <row r="231" spans="2:11">
      <c r="B231" s="129"/>
      <c r="C231" s="129"/>
      <c r="D231" s="140"/>
      <c r="E231" s="140"/>
      <c r="F231" s="140"/>
      <c r="G231" s="140"/>
      <c r="H231" s="140"/>
      <c r="I231" s="130"/>
      <c r="J231" s="130"/>
      <c r="K231" s="130"/>
    </row>
    <row r="232" spans="2:11">
      <c r="B232" s="129"/>
      <c r="C232" s="129"/>
      <c r="D232" s="140"/>
      <c r="E232" s="140"/>
      <c r="F232" s="140"/>
      <c r="G232" s="140"/>
      <c r="H232" s="140"/>
      <c r="I232" s="130"/>
      <c r="J232" s="130"/>
      <c r="K232" s="130"/>
    </row>
    <row r="233" spans="2:11">
      <c r="B233" s="129"/>
      <c r="C233" s="129"/>
      <c r="D233" s="140"/>
      <c r="E233" s="140"/>
      <c r="F233" s="140"/>
      <c r="G233" s="140"/>
      <c r="H233" s="140"/>
      <c r="I233" s="130"/>
      <c r="J233" s="130"/>
      <c r="K233" s="130"/>
    </row>
    <row r="234" spans="2:11">
      <c r="B234" s="129"/>
      <c r="C234" s="129"/>
      <c r="D234" s="140"/>
      <c r="E234" s="140"/>
      <c r="F234" s="140"/>
      <c r="G234" s="140"/>
      <c r="H234" s="140"/>
      <c r="I234" s="130"/>
      <c r="J234" s="130"/>
      <c r="K234" s="130"/>
    </row>
    <row r="235" spans="2:11">
      <c r="B235" s="129"/>
      <c r="C235" s="129"/>
      <c r="D235" s="140"/>
      <c r="E235" s="140"/>
      <c r="F235" s="140"/>
      <c r="G235" s="140"/>
      <c r="H235" s="140"/>
      <c r="I235" s="130"/>
      <c r="J235" s="130"/>
      <c r="K235" s="130"/>
    </row>
    <row r="236" spans="2:11">
      <c r="B236" s="129"/>
      <c r="C236" s="129"/>
      <c r="D236" s="140"/>
      <c r="E236" s="140"/>
      <c r="F236" s="140"/>
      <c r="G236" s="140"/>
      <c r="H236" s="140"/>
      <c r="I236" s="130"/>
      <c r="J236" s="130"/>
      <c r="K236" s="130"/>
    </row>
    <row r="237" spans="2:11">
      <c r="B237" s="129"/>
      <c r="C237" s="129"/>
      <c r="D237" s="140"/>
      <c r="E237" s="140"/>
      <c r="F237" s="140"/>
      <c r="G237" s="140"/>
      <c r="H237" s="140"/>
      <c r="I237" s="130"/>
      <c r="J237" s="130"/>
      <c r="K237" s="130"/>
    </row>
    <row r="238" spans="2:11">
      <c r="B238" s="129"/>
      <c r="C238" s="129"/>
      <c r="D238" s="140"/>
      <c r="E238" s="140"/>
      <c r="F238" s="140"/>
      <c r="G238" s="140"/>
      <c r="H238" s="140"/>
      <c r="I238" s="130"/>
      <c r="J238" s="130"/>
      <c r="K238" s="130"/>
    </row>
    <row r="239" spans="2:11">
      <c r="B239" s="129"/>
      <c r="C239" s="129"/>
      <c r="D239" s="140"/>
      <c r="E239" s="140"/>
      <c r="F239" s="140"/>
      <c r="G239" s="140"/>
      <c r="H239" s="140"/>
      <c r="I239" s="130"/>
      <c r="J239" s="130"/>
      <c r="K239" s="130"/>
    </row>
    <row r="240" spans="2:11">
      <c r="B240" s="129"/>
      <c r="C240" s="129"/>
      <c r="D240" s="140"/>
      <c r="E240" s="140"/>
      <c r="F240" s="140"/>
      <c r="G240" s="140"/>
      <c r="H240" s="140"/>
      <c r="I240" s="130"/>
      <c r="J240" s="130"/>
      <c r="K240" s="130"/>
    </row>
    <row r="241" spans="2:11">
      <c r="B241" s="129"/>
      <c r="C241" s="129"/>
      <c r="D241" s="140"/>
      <c r="E241" s="140"/>
      <c r="F241" s="140"/>
      <c r="G241" s="140"/>
      <c r="H241" s="140"/>
      <c r="I241" s="130"/>
      <c r="J241" s="130"/>
      <c r="K241" s="130"/>
    </row>
    <row r="242" spans="2:11">
      <c r="B242" s="129"/>
      <c r="C242" s="129"/>
      <c r="D242" s="140"/>
      <c r="E242" s="140"/>
      <c r="F242" s="140"/>
      <c r="G242" s="140"/>
      <c r="H242" s="140"/>
      <c r="I242" s="130"/>
      <c r="J242" s="130"/>
      <c r="K242" s="130"/>
    </row>
    <row r="243" spans="2:11">
      <c r="B243" s="129"/>
      <c r="C243" s="129"/>
      <c r="D243" s="140"/>
      <c r="E243" s="140"/>
      <c r="F243" s="140"/>
      <c r="G243" s="140"/>
      <c r="H243" s="140"/>
      <c r="I243" s="130"/>
      <c r="J243" s="130"/>
      <c r="K243" s="130"/>
    </row>
    <row r="244" spans="2:11">
      <c r="B244" s="129"/>
      <c r="C244" s="129"/>
      <c r="D244" s="140"/>
      <c r="E244" s="140"/>
      <c r="F244" s="140"/>
      <c r="G244" s="140"/>
      <c r="H244" s="140"/>
      <c r="I244" s="130"/>
      <c r="J244" s="130"/>
      <c r="K244" s="130"/>
    </row>
    <row r="245" spans="2:11">
      <c r="B245" s="129"/>
      <c r="C245" s="129"/>
      <c r="D245" s="140"/>
      <c r="E245" s="140"/>
      <c r="F245" s="140"/>
      <c r="G245" s="140"/>
      <c r="H245" s="140"/>
      <c r="I245" s="130"/>
      <c r="J245" s="130"/>
      <c r="K245" s="130"/>
    </row>
    <row r="246" spans="2:11">
      <c r="B246" s="129"/>
      <c r="C246" s="129"/>
      <c r="D246" s="140"/>
      <c r="E246" s="140"/>
      <c r="F246" s="140"/>
      <c r="G246" s="140"/>
      <c r="H246" s="140"/>
      <c r="I246" s="130"/>
      <c r="J246" s="130"/>
      <c r="K246" s="130"/>
    </row>
    <row r="247" spans="2:11">
      <c r="B247" s="129"/>
      <c r="C247" s="129"/>
      <c r="D247" s="140"/>
      <c r="E247" s="140"/>
      <c r="F247" s="140"/>
      <c r="G247" s="140"/>
      <c r="H247" s="140"/>
      <c r="I247" s="130"/>
      <c r="J247" s="130"/>
      <c r="K247" s="130"/>
    </row>
    <row r="248" spans="2:11">
      <c r="B248" s="129"/>
      <c r="C248" s="129"/>
      <c r="D248" s="140"/>
      <c r="E248" s="140"/>
      <c r="F248" s="140"/>
      <c r="G248" s="140"/>
      <c r="H248" s="140"/>
      <c r="I248" s="130"/>
      <c r="J248" s="130"/>
      <c r="K248" s="130"/>
    </row>
    <row r="249" spans="2:11">
      <c r="B249" s="129"/>
      <c r="C249" s="129"/>
      <c r="D249" s="140"/>
      <c r="E249" s="140"/>
      <c r="F249" s="140"/>
      <c r="G249" s="140"/>
      <c r="H249" s="140"/>
      <c r="I249" s="130"/>
      <c r="J249" s="130"/>
      <c r="K249" s="130"/>
    </row>
    <row r="250" spans="2:11">
      <c r="B250" s="129"/>
      <c r="C250" s="129"/>
      <c r="D250" s="140"/>
      <c r="E250" s="140"/>
      <c r="F250" s="140"/>
      <c r="G250" s="140"/>
      <c r="H250" s="140"/>
      <c r="I250" s="130"/>
      <c r="J250" s="130"/>
      <c r="K250" s="130"/>
    </row>
    <row r="251" spans="2:11">
      <c r="B251" s="129"/>
      <c r="C251" s="129"/>
      <c r="D251" s="140"/>
      <c r="E251" s="140"/>
      <c r="F251" s="140"/>
      <c r="G251" s="140"/>
      <c r="H251" s="140"/>
      <c r="I251" s="130"/>
      <c r="J251" s="130"/>
      <c r="K251" s="130"/>
    </row>
    <row r="252" spans="2:11">
      <c r="B252" s="129"/>
      <c r="C252" s="129"/>
      <c r="D252" s="140"/>
      <c r="E252" s="140"/>
      <c r="F252" s="140"/>
      <c r="G252" s="140"/>
      <c r="H252" s="140"/>
      <c r="I252" s="130"/>
      <c r="J252" s="130"/>
      <c r="K252" s="130"/>
    </row>
    <row r="253" spans="2:11">
      <c r="B253" s="129"/>
      <c r="C253" s="129"/>
      <c r="D253" s="140"/>
      <c r="E253" s="140"/>
      <c r="F253" s="140"/>
      <c r="G253" s="140"/>
      <c r="H253" s="140"/>
      <c r="I253" s="130"/>
      <c r="J253" s="130"/>
      <c r="K253" s="130"/>
    </row>
    <row r="254" spans="2:11">
      <c r="B254" s="129"/>
      <c r="C254" s="129"/>
      <c r="D254" s="140"/>
      <c r="E254" s="140"/>
      <c r="F254" s="140"/>
      <c r="G254" s="140"/>
      <c r="H254" s="140"/>
      <c r="I254" s="130"/>
      <c r="J254" s="130"/>
      <c r="K254" s="130"/>
    </row>
    <row r="255" spans="2:11">
      <c r="B255" s="129"/>
      <c r="C255" s="129"/>
      <c r="D255" s="140"/>
      <c r="E255" s="140"/>
      <c r="F255" s="140"/>
      <c r="G255" s="140"/>
      <c r="H255" s="140"/>
      <c r="I255" s="130"/>
      <c r="J255" s="130"/>
      <c r="K255" s="130"/>
    </row>
    <row r="256" spans="2:11">
      <c r="B256" s="129"/>
      <c r="C256" s="129"/>
      <c r="D256" s="140"/>
      <c r="E256" s="140"/>
      <c r="F256" s="140"/>
      <c r="G256" s="140"/>
      <c r="H256" s="140"/>
      <c r="I256" s="130"/>
      <c r="J256" s="130"/>
      <c r="K256" s="130"/>
    </row>
    <row r="257" spans="2:11">
      <c r="B257" s="129"/>
      <c r="C257" s="129"/>
      <c r="D257" s="140"/>
      <c r="E257" s="140"/>
      <c r="F257" s="140"/>
      <c r="G257" s="140"/>
      <c r="H257" s="140"/>
      <c r="I257" s="130"/>
      <c r="J257" s="130"/>
      <c r="K257" s="130"/>
    </row>
    <row r="258" spans="2:11">
      <c r="B258" s="129"/>
      <c r="C258" s="129"/>
      <c r="D258" s="140"/>
      <c r="E258" s="140"/>
      <c r="F258" s="140"/>
      <c r="G258" s="140"/>
      <c r="H258" s="140"/>
      <c r="I258" s="130"/>
      <c r="J258" s="130"/>
      <c r="K258" s="130"/>
    </row>
    <row r="259" spans="2:11">
      <c r="B259" s="129"/>
      <c r="C259" s="129"/>
      <c r="D259" s="140"/>
      <c r="E259" s="140"/>
      <c r="F259" s="140"/>
      <c r="G259" s="140"/>
      <c r="H259" s="140"/>
      <c r="I259" s="130"/>
      <c r="J259" s="130"/>
      <c r="K259" s="130"/>
    </row>
    <row r="260" spans="2:11">
      <c r="B260" s="129"/>
      <c r="C260" s="129"/>
      <c r="D260" s="140"/>
      <c r="E260" s="140"/>
      <c r="F260" s="140"/>
      <c r="G260" s="140"/>
      <c r="H260" s="140"/>
      <c r="I260" s="130"/>
      <c r="J260" s="130"/>
      <c r="K260" s="130"/>
    </row>
    <row r="261" spans="2:11">
      <c r="B261" s="129"/>
      <c r="C261" s="129"/>
      <c r="D261" s="140"/>
      <c r="E261" s="140"/>
      <c r="F261" s="140"/>
      <c r="G261" s="140"/>
      <c r="H261" s="140"/>
      <c r="I261" s="130"/>
      <c r="J261" s="130"/>
      <c r="K261" s="130"/>
    </row>
    <row r="262" spans="2:11">
      <c r="B262" s="129"/>
      <c r="C262" s="129"/>
      <c r="D262" s="140"/>
      <c r="E262" s="140"/>
      <c r="F262" s="140"/>
      <c r="G262" s="140"/>
      <c r="H262" s="140"/>
      <c r="I262" s="130"/>
      <c r="J262" s="130"/>
      <c r="K262" s="130"/>
    </row>
    <row r="263" spans="2:11">
      <c r="B263" s="129"/>
      <c r="C263" s="129"/>
      <c r="D263" s="140"/>
      <c r="E263" s="140"/>
      <c r="F263" s="140"/>
      <c r="G263" s="140"/>
      <c r="H263" s="140"/>
      <c r="I263" s="130"/>
      <c r="J263" s="130"/>
      <c r="K263" s="130"/>
    </row>
    <row r="264" spans="2:11">
      <c r="B264" s="129"/>
      <c r="C264" s="129"/>
      <c r="D264" s="140"/>
      <c r="E264" s="140"/>
      <c r="F264" s="140"/>
      <c r="G264" s="140"/>
      <c r="H264" s="140"/>
      <c r="I264" s="130"/>
      <c r="J264" s="130"/>
      <c r="K264" s="130"/>
    </row>
    <row r="265" spans="2:11">
      <c r="B265" s="129"/>
      <c r="C265" s="129"/>
      <c r="D265" s="140"/>
      <c r="E265" s="140"/>
      <c r="F265" s="140"/>
      <c r="G265" s="140"/>
      <c r="H265" s="140"/>
      <c r="I265" s="130"/>
      <c r="J265" s="130"/>
      <c r="K265" s="130"/>
    </row>
    <row r="266" spans="2:11">
      <c r="B266" s="129"/>
      <c r="C266" s="129"/>
      <c r="D266" s="140"/>
      <c r="E266" s="140"/>
      <c r="F266" s="140"/>
      <c r="G266" s="140"/>
      <c r="H266" s="140"/>
      <c r="I266" s="130"/>
      <c r="J266" s="130"/>
      <c r="K266" s="130"/>
    </row>
    <row r="267" spans="2:11">
      <c r="B267" s="129"/>
      <c r="C267" s="129"/>
      <c r="D267" s="140"/>
      <c r="E267" s="140"/>
      <c r="F267" s="140"/>
      <c r="G267" s="140"/>
      <c r="H267" s="140"/>
      <c r="I267" s="130"/>
      <c r="J267" s="130"/>
      <c r="K267" s="130"/>
    </row>
    <row r="268" spans="2:11">
      <c r="B268" s="129"/>
      <c r="C268" s="129"/>
      <c r="D268" s="140"/>
      <c r="E268" s="140"/>
      <c r="F268" s="140"/>
      <c r="G268" s="140"/>
      <c r="H268" s="140"/>
      <c r="I268" s="130"/>
      <c r="J268" s="130"/>
      <c r="K268" s="130"/>
    </row>
    <row r="269" spans="2:11">
      <c r="B269" s="129"/>
      <c r="C269" s="129"/>
      <c r="D269" s="140"/>
      <c r="E269" s="140"/>
      <c r="F269" s="140"/>
      <c r="G269" s="140"/>
      <c r="H269" s="140"/>
      <c r="I269" s="130"/>
      <c r="J269" s="130"/>
      <c r="K269" s="130"/>
    </row>
    <row r="270" spans="2:11">
      <c r="B270" s="129"/>
      <c r="C270" s="129"/>
      <c r="D270" s="140"/>
      <c r="E270" s="140"/>
      <c r="F270" s="140"/>
      <c r="G270" s="140"/>
      <c r="H270" s="140"/>
      <c r="I270" s="130"/>
      <c r="J270" s="130"/>
      <c r="K270" s="130"/>
    </row>
    <row r="271" spans="2:11">
      <c r="B271" s="129"/>
      <c r="C271" s="129"/>
      <c r="D271" s="140"/>
      <c r="E271" s="140"/>
      <c r="F271" s="140"/>
      <c r="G271" s="140"/>
      <c r="H271" s="140"/>
      <c r="I271" s="130"/>
      <c r="J271" s="130"/>
      <c r="K271" s="130"/>
    </row>
    <row r="272" spans="2:11">
      <c r="B272" s="129"/>
      <c r="C272" s="129"/>
      <c r="D272" s="140"/>
      <c r="E272" s="140"/>
      <c r="F272" s="140"/>
      <c r="G272" s="140"/>
      <c r="H272" s="140"/>
      <c r="I272" s="130"/>
      <c r="J272" s="130"/>
      <c r="K272" s="130"/>
    </row>
    <row r="273" spans="2:11">
      <c r="B273" s="129"/>
      <c r="C273" s="129"/>
      <c r="D273" s="140"/>
      <c r="E273" s="140"/>
      <c r="F273" s="140"/>
      <c r="G273" s="140"/>
      <c r="H273" s="140"/>
      <c r="I273" s="130"/>
      <c r="J273" s="130"/>
      <c r="K273" s="130"/>
    </row>
    <row r="274" spans="2:11">
      <c r="B274" s="129"/>
      <c r="C274" s="129"/>
      <c r="D274" s="140"/>
      <c r="E274" s="140"/>
      <c r="F274" s="140"/>
      <c r="G274" s="140"/>
      <c r="H274" s="140"/>
      <c r="I274" s="130"/>
      <c r="J274" s="130"/>
      <c r="K274" s="130"/>
    </row>
    <row r="275" spans="2:11">
      <c r="B275" s="129"/>
      <c r="C275" s="129"/>
      <c r="D275" s="140"/>
      <c r="E275" s="140"/>
      <c r="F275" s="140"/>
      <c r="G275" s="140"/>
      <c r="H275" s="140"/>
      <c r="I275" s="130"/>
      <c r="J275" s="130"/>
      <c r="K275" s="130"/>
    </row>
    <row r="276" spans="2:11">
      <c r="B276" s="129"/>
      <c r="C276" s="129"/>
      <c r="D276" s="140"/>
      <c r="E276" s="140"/>
      <c r="F276" s="140"/>
      <c r="G276" s="140"/>
      <c r="H276" s="140"/>
      <c r="I276" s="130"/>
      <c r="J276" s="130"/>
      <c r="K276" s="130"/>
    </row>
    <row r="277" spans="2:11">
      <c r="B277" s="129"/>
      <c r="C277" s="129"/>
      <c r="D277" s="140"/>
      <c r="E277" s="140"/>
      <c r="F277" s="140"/>
      <c r="G277" s="140"/>
      <c r="H277" s="140"/>
      <c r="I277" s="130"/>
      <c r="J277" s="130"/>
      <c r="K277" s="130"/>
    </row>
    <row r="278" spans="2:11">
      <c r="B278" s="129"/>
      <c r="C278" s="129"/>
      <c r="D278" s="140"/>
      <c r="E278" s="140"/>
      <c r="F278" s="140"/>
      <c r="G278" s="140"/>
      <c r="H278" s="140"/>
      <c r="I278" s="130"/>
      <c r="J278" s="130"/>
      <c r="K278" s="130"/>
    </row>
    <row r="279" spans="2:11">
      <c r="B279" s="129"/>
      <c r="C279" s="129"/>
      <c r="D279" s="140"/>
      <c r="E279" s="140"/>
      <c r="F279" s="140"/>
      <c r="G279" s="140"/>
      <c r="H279" s="140"/>
      <c r="I279" s="130"/>
      <c r="J279" s="130"/>
      <c r="K279" s="130"/>
    </row>
    <row r="280" spans="2:11">
      <c r="B280" s="129"/>
      <c r="C280" s="129"/>
      <c r="D280" s="140"/>
      <c r="E280" s="140"/>
      <c r="F280" s="140"/>
      <c r="G280" s="140"/>
      <c r="H280" s="140"/>
      <c r="I280" s="130"/>
      <c r="J280" s="130"/>
      <c r="K280" s="130"/>
    </row>
    <row r="281" spans="2:11">
      <c r="B281" s="129"/>
      <c r="C281" s="129"/>
      <c r="D281" s="140"/>
      <c r="E281" s="140"/>
      <c r="F281" s="140"/>
      <c r="G281" s="140"/>
      <c r="H281" s="140"/>
      <c r="I281" s="130"/>
      <c r="J281" s="130"/>
      <c r="K281" s="130"/>
    </row>
    <row r="282" spans="2:11">
      <c r="B282" s="129"/>
      <c r="C282" s="129"/>
      <c r="D282" s="140"/>
      <c r="E282" s="140"/>
      <c r="F282" s="140"/>
      <c r="G282" s="140"/>
      <c r="H282" s="140"/>
      <c r="I282" s="130"/>
      <c r="J282" s="130"/>
      <c r="K282" s="130"/>
    </row>
    <row r="283" spans="2:11">
      <c r="B283" s="129"/>
      <c r="C283" s="129"/>
      <c r="D283" s="140"/>
      <c r="E283" s="140"/>
      <c r="F283" s="140"/>
      <c r="G283" s="140"/>
      <c r="H283" s="140"/>
      <c r="I283" s="130"/>
      <c r="J283" s="130"/>
      <c r="K283" s="130"/>
    </row>
    <row r="284" spans="2:11">
      <c r="B284" s="129"/>
      <c r="C284" s="129"/>
      <c r="D284" s="140"/>
      <c r="E284" s="140"/>
      <c r="F284" s="140"/>
      <c r="G284" s="140"/>
      <c r="H284" s="140"/>
      <c r="I284" s="130"/>
      <c r="J284" s="130"/>
      <c r="K284" s="130"/>
    </row>
    <row r="285" spans="2:11">
      <c r="B285" s="129"/>
      <c r="C285" s="129"/>
      <c r="D285" s="140"/>
      <c r="E285" s="140"/>
      <c r="F285" s="140"/>
      <c r="G285" s="140"/>
      <c r="H285" s="140"/>
      <c r="I285" s="130"/>
      <c r="J285" s="130"/>
      <c r="K285" s="130"/>
    </row>
    <row r="286" spans="2:11">
      <c r="B286" s="129"/>
      <c r="C286" s="129"/>
      <c r="D286" s="140"/>
      <c r="E286" s="140"/>
      <c r="F286" s="140"/>
      <c r="G286" s="140"/>
      <c r="H286" s="140"/>
      <c r="I286" s="130"/>
      <c r="J286" s="130"/>
      <c r="K286" s="130"/>
    </row>
    <row r="287" spans="2:11">
      <c r="B287" s="129"/>
      <c r="C287" s="129"/>
      <c r="D287" s="140"/>
      <c r="E287" s="140"/>
      <c r="F287" s="140"/>
      <c r="G287" s="140"/>
      <c r="H287" s="140"/>
      <c r="I287" s="130"/>
      <c r="J287" s="130"/>
      <c r="K287" s="130"/>
    </row>
    <row r="288" spans="2:11">
      <c r="B288" s="129"/>
      <c r="C288" s="129"/>
      <c r="D288" s="140"/>
      <c r="E288" s="140"/>
      <c r="F288" s="140"/>
      <c r="G288" s="140"/>
      <c r="H288" s="140"/>
      <c r="I288" s="130"/>
      <c r="J288" s="130"/>
      <c r="K288" s="130"/>
    </row>
    <row r="289" spans="2:11">
      <c r="B289" s="129"/>
      <c r="C289" s="129"/>
      <c r="D289" s="140"/>
      <c r="E289" s="140"/>
      <c r="F289" s="140"/>
      <c r="G289" s="140"/>
      <c r="H289" s="140"/>
      <c r="I289" s="130"/>
      <c r="J289" s="130"/>
      <c r="K289" s="130"/>
    </row>
    <row r="290" spans="2:11">
      <c r="B290" s="129"/>
      <c r="C290" s="129"/>
      <c r="D290" s="140"/>
      <c r="E290" s="140"/>
      <c r="F290" s="140"/>
      <c r="G290" s="140"/>
      <c r="H290" s="140"/>
      <c r="I290" s="130"/>
      <c r="J290" s="130"/>
      <c r="K290" s="130"/>
    </row>
    <row r="291" spans="2:11">
      <c r="B291" s="129"/>
      <c r="C291" s="129"/>
      <c r="D291" s="140"/>
      <c r="E291" s="140"/>
      <c r="F291" s="140"/>
      <c r="G291" s="140"/>
      <c r="H291" s="140"/>
      <c r="I291" s="130"/>
      <c r="J291" s="130"/>
      <c r="K291" s="130"/>
    </row>
    <row r="292" spans="2:11">
      <c r="B292" s="129"/>
      <c r="C292" s="129"/>
      <c r="D292" s="140"/>
      <c r="E292" s="140"/>
      <c r="F292" s="140"/>
      <c r="G292" s="140"/>
      <c r="H292" s="140"/>
      <c r="I292" s="130"/>
      <c r="J292" s="130"/>
      <c r="K292" s="130"/>
    </row>
    <row r="293" spans="2:11">
      <c r="B293" s="129"/>
      <c r="C293" s="129"/>
      <c r="D293" s="140"/>
      <c r="E293" s="140"/>
      <c r="F293" s="140"/>
      <c r="G293" s="140"/>
      <c r="H293" s="140"/>
      <c r="I293" s="130"/>
      <c r="J293" s="130"/>
      <c r="K293" s="130"/>
    </row>
    <row r="294" spans="2:11">
      <c r="B294" s="129"/>
      <c r="C294" s="129"/>
      <c r="D294" s="140"/>
      <c r="E294" s="140"/>
      <c r="F294" s="140"/>
      <c r="G294" s="140"/>
      <c r="H294" s="140"/>
      <c r="I294" s="130"/>
      <c r="J294" s="130"/>
      <c r="K294" s="130"/>
    </row>
    <row r="295" spans="2:11">
      <c r="B295" s="129"/>
      <c r="C295" s="129"/>
      <c r="D295" s="140"/>
      <c r="E295" s="140"/>
      <c r="F295" s="140"/>
      <c r="G295" s="140"/>
      <c r="H295" s="140"/>
      <c r="I295" s="130"/>
      <c r="J295" s="130"/>
      <c r="K295" s="130"/>
    </row>
    <row r="296" spans="2:11">
      <c r="B296" s="129"/>
      <c r="C296" s="129"/>
      <c r="D296" s="140"/>
      <c r="E296" s="140"/>
      <c r="F296" s="140"/>
      <c r="G296" s="140"/>
      <c r="H296" s="140"/>
      <c r="I296" s="130"/>
      <c r="J296" s="130"/>
      <c r="K296" s="130"/>
    </row>
    <row r="297" spans="2:11">
      <c r="B297" s="129"/>
      <c r="C297" s="129"/>
      <c r="D297" s="140"/>
      <c r="E297" s="140"/>
      <c r="F297" s="140"/>
      <c r="G297" s="140"/>
      <c r="H297" s="140"/>
      <c r="I297" s="130"/>
      <c r="J297" s="130"/>
      <c r="K297" s="130"/>
    </row>
    <row r="298" spans="2:11">
      <c r="B298" s="129"/>
      <c r="C298" s="129"/>
      <c r="D298" s="140"/>
      <c r="E298" s="140"/>
      <c r="F298" s="140"/>
      <c r="G298" s="140"/>
      <c r="H298" s="140"/>
      <c r="I298" s="130"/>
      <c r="J298" s="130"/>
      <c r="K298" s="130"/>
    </row>
    <row r="299" spans="2:11">
      <c r="B299" s="129"/>
      <c r="C299" s="129"/>
      <c r="D299" s="140"/>
      <c r="E299" s="140"/>
      <c r="F299" s="140"/>
      <c r="G299" s="140"/>
      <c r="H299" s="140"/>
      <c r="I299" s="130"/>
      <c r="J299" s="130"/>
      <c r="K299" s="130"/>
    </row>
    <row r="300" spans="2:11">
      <c r="B300" s="129"/>
      <c r="C300" s="129"/>
      <c r="D300" s="140"/>
      <c r="E300" s="140"/>
      <c r="F300" s="140"/>
      <c r="G300" s="140"/>
      <c r="H300" s="140"/>
      <c r="I300" s="130"/>
      <c r="J300" s="130"/>
      <c r="K300" s="130"/>
    </row>
    <row r="301" spans="2:11">
      <c r="B301" s="129"/>
      <c r="C301" s="129"/>
      <c r="D301" s="140"/>
      <c r="E301" s="140"/>
      <c r="F301" s="140"/>
      <c r="G301" s="140"/>
      <c r="H301" s="140"/>
      <c r="I301" s="130"/>
      <c r="J301" s="130"/>
      <c r="K301" s="130"/>
    </row>
    <row r="302" spans="2:11">
      <c r="B302" s="129"/>
      <c r="C302" s="129"/>
      <c r="D302" s="140"/>
      <c r="E302" s="140"/>
      <c r="F302" s="140"/>
      <c r="G302" s="140"/>
      <c r="H302" s="140"/>
      <c r="I302" s="130"/>
      <c r="J302" s="130"/>
      <c r="K302" s="130"/>
    </row>
    <row r="303" spans="2:11">
      <c r="B303" s="129"/>
      <c r="C303" s="129"/>
      <c r="D303" s="140"/>
      <c r="E303" s="140"/>
      <c r="F303" s="140"/>
      <c r="G303" s="140"/>
      <c r="H303" s="140"/>
      <c r="I303" s="130"/>
      <c r="J303" s="130"/>
      <c r="K303" s="130"/>
    </row>
    <row r="304" spans="2:11">
      <c r="B304" s="129"/>
      <c r="C304" s="129"/>
      <c r="D304" s="140"/>
      <c r="E304" s="140"/>
      <c r="F304" s="140"/>
      <c r="G304" s="140"/>
      <c r="H304" s="140"/>
      <c r="I304" s="130"/>
      <c r="J304" s="130"/>
      <c r="K304" s="130"/>
    </row>
    <row r="305" spans="2:11">
      <c r="B305" s="129"/>
      <c r="C305" s="129"/>
      <c r="D305" s="140"/>
      <c r="E305" s="140"/>
      <c r="F305" s="140"/>
      <c r="G305" s="140"/>
      <c r="H305" s="140"/>
      <c r="I305" s="130"/>
      <c r="J305" s="130"/>
      <c r="K305" s="130"/>
    </row>
    <row r="306" spans="2:11">
      <c r="B306" s="129"/>
      <c r="C306" s="129"/>
      <c r="D306" s="140"/>
      <c r="E306" s="140"/>
      <c r="F306" s="140"/>
      <c r="G306" s="140"/>
      <c r="H306" s="140"/>
      <c r="I306" s="130"/>
      <c r="J306" s="130"/>
      <c r="K306" s="130"/>
    </row>
    <row r="307" spans="2:11">
      <c r="B307" s="129"/>
      <c r="C307" s="129"/>
      <c r="D307" s="140"/>
      <c r="E307" s="140"/>
      <c r="F307" s="140"/>
      <c r="G307" s="140"/>
      <c r="H307" s="140"/>
      <c r="I307" s="130"/>
      <c r="J307" s="130"/>
      <c r="K307" s="130"/>
    </row>
    <row r="308" spans="2:11">
      <c r="B308" s="129"/>
      <c r="C308" s="129"/>
      <c r="D308" s="140"/>
      <c r="E308" s="140"/>
      <c r="F308" s="140"/>
      <c r="G308" s="140"/>
      <c r="H308" s="140"/>
      <c r="I308" s="130"/>
      <c r="J308" s="130"/>
      <c r="K308" s="130"/>
    </row>
    <row r="309" spans="2:11">
      <c r="B309" s="129"/>
      <c r="C309" s="129"/>
      <c r="D309" s="140"/>
      <c r="E309" s="140"/>
      <c r="F309" s="140"/>
      <c r="G309" s="140"/>
      <c r="H309" s="140"/>
      <c r="I309" s="130"/>
      <c r="J309" s="130"/>
      <c r="K309" s="130"/>
    </row>
    <row r="310" spans="2:11">
      <c r="B310" s="129"/>
      <c r="C310" s="129"/>
      <c r="D310" s="140"/>
      <c r="E310" s="140"/>
      <c r="F310" s="140"/>
      <c r="G310" s="140"/>
      <c r="H310" s="140"/>
      <c r="I310" s="130"/>
      <c r="J310" s="130"/>
      <c r="K310" s="130"/>
    </row>
    <row r="311" spans="2:11">
      <c r="B311" s="129"/>
      <c r="C311" s="129"/>
      <c r="D311" s="140"/>
      <c r="E311" s="140"/>
      <c r="F311" s="140"/>
      <c r="G311" s="140"/>
      <c r="H311" s="140"/>
      <c r="I311" s="130"/>
      <c r="J311" s="130"/>
      <c r="K311" s="130"/>
    </row>
    <row r="312" spans="2:11">
      <c r="B312" s="129"/>
      <c r="C312" s="129"/>
      <c r="D312" s="140"/>
      <c r="E312" s="140"/>
      <c r="F312" s="140"/>
      <c r="G312" s="140"/>
      <c r="H312" s="140"/>
      <c r="I312" s="130"/>
      <c r="J312" s="130"/>
      <c r="K312" s="130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O613"/>
  <sheetViews>
    <sheetView rightToLeft="1" workbookViewId="0"/>
  </sheetViews>
  <sheetFormatPr defaultColWidth="9.140625" defaultRowHeight="18"/>
  <cols>
    <col min="1" max="1" width="6.28515625" style="1" customWidth="1"/>
    <col min="2" max="2" width="28" style="2" bestFit="1" customWidth="1"/>
    <col min="3" max="3" width="35.42578125" style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10.85546875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45" t="s">
        <v>146</v>
      </c>
      <c r="C1" s="66" t="s" vm="1">
        <v>233</v>
      </c>
    </row>
    <row r="2" spans="2:15">
      <c r="B2" s="45" t="s">
        <v>145</v>
      </c>
      <c r="C2" s="66" t="s">
        <v>234</v>
      </c>
    </row>
    <row r="3" spans="2:15">
      <c r="B3" s="45" t="s">
        <v>147</v>
      </c>
      <c r="C3" s="66" t="s">
        <v>235</v>
      </c>
    </row>
    <row r="4" spans="2:15">
      <c r="B4" s="45" t="s">
        <v>148</v>
      </c>
      <c r="C4" s="66">
        <v>2102</v>
      </c>
    </row>
    <row r="6" spans="2:15" ht="26.25" customHeight="1">
      <c r="B6" s="190" t="s">
        <v>180</v>
      </c>
      <c r="C6" s="191"/>
      <c r="D6" s="191"/>
      <c r="E6" s="191"/>
      <c r="F6" s="191"/>
      <c r="G6" s="191"/>
      <c r="H6" s="191"/>
      <c r="I6" s="191"/>
      <c r="J6" s="191"/>
      <c r="K6" s="192"/>
    </row>
    <row r="7" spans="2:15" s="3" customFormat="1" ht="63">
      <c r="B7" s="46" t="s">
        <v>116</v>
      </c>
      <c r="C7" s="48" t="s">
        <v>46</v>
      </c>
      <c r="D7" s="48" t="s">
        <v>14</v>
      </c>
      <c r="E7" s="48" t="s">
        <v>15</v>
      </c>
      <c r="F7" s="48" t="s">
        <v>58</v>
      </c>
      <c r="G7" s="48" t="s">
        <v>103</v>
      </c>
      <c r="H7" s="48" t="s">
        <v>55</v>
      </c>
      <c r="I7" s="48" t="s">
        <v>111</v>
      </c>
      <c r="J7" s="48" t="s">
        <v>149</v>
      </c>
      <c r="K7" s="50" t="s">
        <v>150</v>
      </c>
    </row>
    <row r="8" spans="2:15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212</v>
      </c>
      <c r="J8" s="31" t="s">
        <v>19</v>
      </c>
      <c r="K8" s="16" t="s">
        <v>19</v>
      </c>
    </row>
    <row r="9" spans="2:15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5" s="4" customFormat="1" ht="18" customHeight="1">
      <c r="B10" s="136" t="s">
        <v>3511</v>
      </c>
      <c r="C10" s="88"/>
      <c r="D10" s="88"/>
      <c r="E10" s="88"/>
      <c r="F10" s="88"/>
      <c r="G10" s="88"/>
      <c r="H10" s="88"/>
      <c r="I10" s="156">
        <f>I11</f>
        <v>-2321.8106606660003</v>
      </c>
      <c r="J10" s="138">
        <f>IFERROR(I10/$I$10,0)</f>
        <v>1</v>
      </c>
      <c r="K10" s="138">
        <f>I10/'סכום נכסי הקרן'!$C$42</f>
        <v>-3.7440258857211559E-5</v>
      </c>
      <c r="O10" s="1"/>
    </row>
    <row r="11" spans="2:15" ht="21" customHeight="1">
      <c r="B11" s="157" t="s">
        <v>201</v>
      </c>
      <c r="C11" s="157"/>
      <c r="D11" s="157"/>
      <c r="E11" s="157"/>
      <c r="F11" s="157"/>
      <c r="G11" s="157"/>
      <c r="H11" s="158"/>
      <c r="I11" s="156">
        <f>I12+I13</f>
        <v>-2321.8106606660003</v>
      </c>
      <c r="J11" s="138">
        <f>IFERROR(I11/$I$10,0)</f>
        <v>1</v>
      </c>
      <c r="K11" s="138">
        <f>I11/'סכום נכסי הקרן'!$C$42</f>
        <v>-3.7440258857211559E-5</v>
      </c>
    </row>
    <row r="12" spans="2:15">
      <c r="B12" s="159" t="s">
        <v>504</v>
      </c>
      <c r="C12" s="159" t="s">
        <v>505</v>
      </c>
      <c r="D12" s="159" t="s">
        <v>507</v>
      </c>
      <c r="E12" s="159"/>
      <c r="F12" s="160">
        <v>0</v>
      </c>
      <c r="G12" s="159" t="s">
        <v>133</v>
      </c>
      <c r="H12" s="160">
        <v>0</v>
      </c>
      <c r="I12" s="82">
        <v>-1151.6148072250003</v>
      </c>
      <c r="J12" s="161">
        <f>IFERROR(I12/$I$10,0)</f>
        <v>0.49599858710902167</v>
      </c>
      <c r="K12" s="161">
        <f>I12/'סכום נכסי הקרן'!$C$42</f>
        <v>-1.8570315494172969E-5</v>
      </c>
    </row>
    <row r="13" spans="2:15">
      <c r="B13" s="159" t="s">
        <v>1288</v>
      </c>
      <c r="C13" s="159" t="s">
        <v>1289</v>
      </c>
      <c r="D13" s="159" t="s">
        <v>507</v>
      </c>
      <c r="E13" s="159"/>
      <c r="F13" s="160">
        <v>0</v>
      </c>
      <c r="G13" s="159" t="s">
        <v>133</v>
      </c>
      <c r="H13" s="160">
        <v>0</v>
      </c>
      <c r="I13" s="82">
        <v>-1170.1958534410003</v>
      </c>
      <c r="J13" s="161">
        <f t="shared" ref="J13" si="0">IFERROR(I13/$I$10,0)</f>
        <v>0.50400141289097844</v>
      </c>
      <c r="K13" s="161">
        <f>I13/'סכום נכסי הקרן'!$C$42</f>
        <v>-1.8869943363038597E-5</v>
      </c>
    </row>
    <row r="14" spans="2:15"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2:15"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2:15"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2:11"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2:11"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2:11"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2:11"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2:11"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2:11"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2:11"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2:11"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2:11"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2:11"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2:11"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2:11"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2:11"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0" spans="2:11">
      <c r="B30" s="88"/>
      <c r="C30" s="88"/>
      <c r="D30" s="88"/>
      <c r="E30" s="88"/>
      <c r="F30" s="88"/>
      <c r="G30" s="88"/>
      <c r="H30" s="88"/>
      <c r="I30" s="88"/>
      <c r="J30" s="88"/>
      <c r="K30" s="88"/>
    </row>
    <row r="31" spans="2:11"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2:11">
      <c r="B32" s="88"/>
      <c r="C32" s="88"/>
      <c r="D32" s="88"/>
      <c r="E32" s="88"/>
      <c r="F32" s="88"/>
      <c r="G32" s="88"/>
      <c r="H32" s="88"/>
      <c r="I32" s="88"/>
      <c r="J32" s="88"/>
      <c r="K32" s="88"/>
    </row>
    <row r="33" spans="2:11">
      <c r="B33" s="88"/>
      <c r="C33" s="88"/>
      <c r="D33" s="88"/>
      <c r="E33" s="88"/>
      <c r="F33" s="88"/>
      <c r="G33" s="88"/>
      <c r="H33" s="88"/>
      <c r="I33" s="88"/>
      <c r="J33" s="88"/>
      <c r="K33" s="88"/>
    </row>
    <row r="34" spans="2:11">
      <c r="B34" s="88"/>
      <c r="C34" s="88"/>
      <c r="D34" s="88"/>
      <c r="E34" s="88"/>
      <c r="F34" s="88"/>
      <c r="G34" s="88"/>
      <c r="H34" s="88"/>
      <c r="I34" s="88"/>
      <c r="J34" s="88"/>
      <c r="K34" s="88"/>
    </row>
    <row r="35" spans="2:11">
      <c r="B35" s="88"/>
      <c r="C35" s="88"/>
      <c r="D35" s="88"/>
      <c r="E35" s="88"/>
      <c r="F35" s="88"/>
      <c r="G35" s="88"/>
      <c r="H35" s="88"/>
      <c r="I35" s="88"/>
      <c r="J35" s="88"/>
      <c r="K35" s="88"/>
    </row>
    <row r="36" spans="2:11">
      <c r="B36" s="88"/>
      <c r="C36" s="88"/>
      <c r="D36" s="88"/>
      <c r="E36" s="88"/>
      <c r="F36" s="88"/>
      <c r="G36" s="88"/>
      <c r="H36" s="88"/>
      <c r="I36" s="88"/>
      <c r="J36" s="88"/>
      <c r="K36" s="88"/>
    </row>
    <row r="37" spans="2:11">
      <c r="B37" s="88"/>
      <c r="C37" s="88"/>
      <c r="D37" s="88"/>
      <c r="E37" s="88"/>
      <c r="F37" s="88"/>
      <c r="G37" s="88"/>
      <c r="H37" s="88"/>
      <c r="I37" s="88"/>
      <c r="J37" s="88"/>
      <c r="K37" s="88"/>
    </row>
    <row r="38" spans="2:11">
      <c r="B38" s="88"/>
      <c r="C38" s="88"/>
      <c r="D38" s="88"/>
      <c r="E38" s="88"/>
      <c r="F38" s="88"/>
      <c r="G38" s="88"/>
      <c r="H38" s="88"/>
      <c r="I38" s="88"/>
      <c r="J38" s="88"/>
      <c r="K38" s="88"/>
    </row>
    <row r="39" spans="2:11">
      <c r="B39" s="88"/>
      <c r="C39" s="88"/>
      <c r="D39" s="88"/>
      <c r="E39" s="88"/>
      <c r="F39" s="88"/>
      <c r="G39" s="88"/>
      <c r="H39" s="88"/>
      <c r="I39" s="88"/>
      <c r="J39" s="88"/>
      <c r="K39" s="88"/>
    </row>
    <row r="40" spans="2:11">
      <c r="B40" s="88"/>
      <c r="C40" s="88"/>
      <c r="D40" s="88"/>
      <c r="E40" s="88"/>
      <c r="F40" s="88"/>
      <c r="G40" s="88"/>
      <c r="H40" s="88"/>
      <c r="I40" s="88"/>
      <c r="J40" s="88"/>
      <c r="K40" s="88"/>
    </row>
    <row r="41" spans="2:11">
      <c r="B41" s="88"/>
      <c r="C41" s="88"/>
      <c r="D41" s="88"/>
      <c r="E41" s="88"/>
      <c r="F41" s="88"/>
      <c r="G41" s="88"/>
      <c r="H41" s="88"/>
      <c r="I41" s="88"/>
      <c r="J41" s="88"/>
      <c r="K41" s="88"/>
    </row>
    <row r="42" spans="2:11">
      <c r="B42" s="88"/>
      <c r="C42" s="88"/>
      <c r="D42" s="88"/>
      <c r="E42" s="88"/>
      <c r="F42" s="88"/>
      <c r="G42" s="88"/>
      <c r="H42" s="88"/>
      <c r="I42" s="88"/>
      <c r="J42" s="88"/>
      <c r="K42" s="88"/>
    </row>
    <row r="43" spans="2:11">
      <c r="B43" s="88"/>
      <c r="C43" s="88"/>
      <c r="D43" s="88"/>
      <c r="E43" s="88"/>
      <c r="F43" s="88"/>
      <c r="G43" s="88"/>
      <c r="H43" s="88"/>
      <c r="I43" s="88"/>
      <c r="J43" s="88"/>
      <c r="K43" s="88"/>
    </row>
    <row r="44" spans="2:11">
      <c r="B44" s="88"/>
      <c r="C44" s="88"/>
      <c r="D44" s="88"/>
      <c r="E44" s="88"/>
      <c r="F44" s="88"/>
      <c r="G44" s="88"/>
      <c r="H44" s="88"/>
      <c r="I44" s="88"/>
      <c r="J44" s="88"/>
      <c r="K44" s="88"/>
    </row>
    <row r="45" spans="2:11"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2:11">
      <c r="B46" s="88"/>
      <c r="C46" s="88"/>
      <c r="D46" s="88"/>
      <c r="E46" s="88"/>
      <c r="F46" s="88"/>
      <c r="G46" s="88"/>
      <c r="H46" s="88"/>
      <c r="I46" s="88"/>
      <c r="J46" s="88"/>
      <c r="K46" s="88"/>
    </row>
    <row r="47" spans="2:11">
      <c r="B47" s="88"/>
      <c r="C47" s="88"/>
      <c r="D47" s="88"/>
      <c r="E47" s="88"/>
      <c r="F47" s="88"/>
      <c r="G47" s="88"/>
      <c r="H47" s="88"/>
      <c r="I47" s="88"/>
      <c r="J47" s="88"/>
      <c r="K47" s="88"/>
    </row>
    <row r="48" spans="2:11">
      <c r="B48" s="88"/>
      <c r="C48" s="88"/>
      <c r="D48" s="88"/>
      <c r="E48" s="88"/>
      <c r="F48" s="88"/>
      <c r="G48" s="88"/>
      <c r="H48" s="88"/>
      <c r="I48" s="88"/>
      <c r="J48" s="88"/>
      <c r="K48" s="88"/>
    </row>
    <row r="49" spans="2:11">
      <c r="B49" s="88"/>
      <c r="C49" s="88"/>
      <c r="D49" s="88"/>
      <c r="E49" s="88"/>
      <c r="F49" s="88"/>
      <c r="G49" s="88"/>
      <c r="H49" s="88"/>
      <c r="I49" s="88"/>
      <c r="J49" s="88"/>
      <c r="K49" s="88"/>
    </row>
    <row r="50" spans="2:11">
      <c r="B50" s="88"/>
      <c r="C50" s="88"/>
      <c r="D50" s="88"/>
      <c r="E50" s="88"/>
      <c r="F50" s="88"/>
      <c r="G50" s="88"/>
      <c r="H50" s="88"/>
      <c r="I50" s="88"/>
      <c r="J50" s="88"/>
      <c r="K50" s="88"/>
    </row>
    <row r="51" spans="2:11">
      <c r="B51" s="88"/>
      <c r="C51" s="88"/>
      <c r="D51" s="88"/>
      <c r="E51" s="88"/>
      <c r="F51" s="88"/>
      <c r="G51" s="88"/>
      <c r="H51" s="88"/>
      <c r="I51" s="88"/>
      <c r="J51" s="88"/>
      <c r="K51" s="88"/>
    </row>
    <row r="52" spans="2:11"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2:11"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2:11"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2:11"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2:11"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2:11">
      <c r="B57" s="88"/>
      <c r="C57" s="88"/>
      <c r="D57" s="88"/>
      <c r="E57" s="88"/>
      <c r="F57" s="88"/>
      <c r="G57" s="88"/>
      <c r="H57" s="88"/>
      <c r="I57" s="88"/>
      <c r="J57" s="88"/>
      <c r="K57" s="88"/>
    </row>
    <row r="58" spans="2:11">
      <c r="B58" s="88"/>
      <c r="C58" s="88"/>
      <c r="D58" s="88"/>
      <c r="E58" s="88"/>
      <c r="F58" s="88"/>
      <c r="G58" s="88"/>
      <c r="H58" s="88"/>
      <c r="I58" s="88"/>
      <c r="J58" s="88"/>
      <c r="K58" s="88"/>
    </row>
    <row r="59" spans="2:11">
      <c r="B59" s="88"/>
      <c r="C59" s="88"/>
      <c r="D59" s="88"/>
      <c r="E59" s="88"/>
      <c r="F59" s="88"/>
      <c r="G59" s="88"/>
      <c r="H59" s="88"/>
      <c r="I59" s="88"/>
      <c r="J59" s="88"/>
      <c r="K59" s="88"/>
    </row>
    <row r="60" spans="2:11">
      <c r="B60" s="88"/>
      <c r="C60" s="88"/>
      <c r="D60" s="88"/>
      <c r="E60" s="88"/>
      <c r="F60" s="88"/>
      <c r="G60" s="88"/>
      <c r="H60" s="88"/>
      <c r="I60" s="88"/>
      <c r="J60" s="88"/>
      <c r="K60" s="88"/>
    </row>
    <row r="61" spans="2:11"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2:11">
      <c r="B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2:11">
      <c r="B63" s="88"/>
      <c r="C63" s="88"/>
      <c r="D63" s="88"/>
      <c r="E63" s="88"/>
      <c r="F63" s="88"/>
      <c r="G63" s="88"/>
      <c r="H63" s="88"/>
      <c r="I63" s="88"/>
      <c r="J63" s="88"/>
      <c r="K63" s="88"/>
    </row>
    <row r="64" spans="2:11">
      <c r="B64" s="88"/>
      <c r="C64" s="88"/>
      <c r="D64" s="88"/>
      <c r="E64" s="88"/>
      <c r="F64" s="88"/>
      <c r="G64" s="88"/>
      <c r="H64" s="88"/>
      <c r="I64" s="88"/>
      <c r="J64" s="88"/>
      <c r="K64" s="88"/>
    </row>
    <row r="65" spans="2:11">
      <c r="B65" s="88"/>
      <c r="C65" s="88"/>
      <c r="D65" s="88"/>
      <c r="E65" s="88"/>
      <c r="F65" s="88"/>
      <c r="G65" s="88"/>
      <c r="H65" s="88"/>
      <c r="I65" s="88"/>
      <c r="J65" s="88"/>
      <c r="K65" s="88"/>
    </row>
    <row r="66" spans="2:11">
      <c r="B66" s="88"/>
      <c r="C66" s="88"/>
      <c r="D66" s="88"/>
      <c r="E66" s="88"/>
      <c r="F66" s="88"/>
      <c r="G66" s="88"/>
      <c r="H66" s="88"/>
      <c r="I66" s="88"/>
      <c r="J66" s="88"/>
      <c r="K66" s="88"/>
    </row>
    <row r="67" spans="2:11">
      <c r="B67" s="88"/>
      <c r="C67" s="88"/>
      <c r="D67" s="88"/>
      <c r="E67" s="88"/>
      <c r="F67" s="88"/>
      <c r="G67" s="88"/>
      <c r="H67" s="88"/>
      <c r="I67" s="88"/>
      <c r="J67" s="88"/>
      <c r="K67" s="88"/>
    </row>
    <row r="68" spans="2:11">
      <c r="B68" s="88"/>
      <c r="C68" s="88"/>
      <c r="D68" s="88"/>
      <c r="E68" s="88"/>
      <c r="F68" s="88"/>
      <c r="G68" s="88"/>
      <c r="H68" s="88"/>
      <c r="I68" s="88"/>
      <c r="J68" s="88"/>
      <c r="K68" s="88"/>
    </row>
    <row r="69" spans="2:11">
      <c r="B69" s="88"/>
      <c r="C69" s="88"/>
      <c r="D69" s="88"/>
      <c r="E69" s="88"/>
      <c r="F69" s="88"/>
      <c r="G69" s="88"/>
      <c r="H69" s="88"/>
      <c r="I69" s="88"/>
      <c r="J69" s="88"/>
      <c r="K69" s="88"/>
    </row>
    <row r="70" spans="2:11">
      <c r="B70" s="88"/>
      <c r="C70" s="88"/>
      <c r="D70" s="88"/>
      <c r="E70" s="88"/>
      <c r="F70" s="88"/>
      <c r="G70" s="88"/>
      <c r="H70" s="88"/>
      <c r="I70" s="88"/>
      <c r="J70" s="88"/>
      <c r="K70" s="88"/>
    </row>
    <row r="71" spans="2:11">
      <c r="B71" s="88"/>
      <c r="C71" s="88"/>
      <c r="D71" s="88"/>
      <c r="E71" s="88"/>
      <c r="F71" s="88"/>
      <c r="G71" s="88"/>
      <c r="H71" s="88"/>
      <c r="I71" s="88"/>
      <c r="J71" s="88"/>
      <c r="K71" s="88"/>
    </row>
    <row r="72" spans="2:11">
      <c r="B72" s="88"/>
      <c r="C72" s="88"/>
      <c r="D72" s="88"/>
      <c r="E72" s="88"/>
      <c r="F72" s="88"/>
      <c r="G72" s="88"/>
      <c r="H72" s="88"/>
      <c r="I72" s="88"/>
      <c r="J72" s="88"/>
      <c r="K72" s="88"/>
    </row>
    <row r="73" spans="2:11">
      <c r="B73" s="88"/>
      <c r="C73" s="88"/>
      <c r="D73" s="88"/>
      <c r="E73" s="88"/>
      <c r="F73" s="88"/>
      <c r="G73" s="88"/>
      <c r="H73" s="88"/>
      <c r="I73" s="88"/>
      <c r="J73" s="88"/>
      <c r="K73" s="88"/>
    </row>
    <row r="74" spans="2:11">
      <c r="B74" s="88"/>
      <c r="C74" s="88"/>
      <c r="D74" s="88"/>
      <c r="E74" s="88"/>
      <c r="F74" s="88"/>
      <c r="G74" s="88"/>
      <c r="H74" s="88"/>
      <c r="I74" s="88"/>
      <c r="J74" s="88"/>
      <c r="K74" s="88"/>
    </row>
    <row r="75" spans="2:11">
      <c r="B75" s="88"/>
      <c r="C75" s="88"/>
      <c r="D75" s="88"/>
      <c r="E75" s="88"/>
      <c r="F75" s="88"/>
      <c r="G75" s="88"/>
      <c r="H75" s="88"/>
      <c r="I75" s="88"/>
      <c r="J75" s="88"/>
      <c r="K75" s="88"/>
    </row>
    <row r="76" spans="2:11">
      <c r="B76" s="88"/>
      <c r="C76" s="88"/>
      <c r="D76" s="88"/>
      <c r="E76" s="88"/>
      <c r="F76" s="88"/>
      <c r="G76" s="88"/>
      <c r="H76" s="88"/>
      <c r="I76" s="88"/>
      <c r="J76" s="88"/>
      <c r="K76" s="88"/>
    </row>
    <row r="77" spans="2:11">
      <c r="B77" s="88"/>
      <c r="C77" s="88"/>
      <c r="D77" s="88"/>
      <c r="E77" s="88"/>
      <c r="F77" s="88"/>
      <c r="G77" s="88"/>
      <c r="H77" s="88"/>
      <c r="I77" s="88"/>
      <c r="J77" s="88"/>
      <c r="K77" s="88"/>
    </row>
    <row r="78" spans="2:11">
      <c r="B78" s="88"/>
      <c r="C78" s="88"/>
      <c r="D78" s="88"/>
      <c r="E78" s="88"/>
      <c r="F78" s="88"/>
      <c r="G78" s="88"/>
      <c r="H78" s="88"/>
      <c r="I78" s="88"/>
      <c r="J78" s="88"/>
      <c r="K78" s="88"/>
    </row>
    <row r="79" spans="2:11">
      <c r="B79" s="88"/>
      <c r="C79" s="88"/>
      <c r="D79" s="88"/>
      <c r="E79" s="88"/>
      <c r="F79" s="88"/>
      <c r="G79" s="88"/>
      <c r="H79" s="88"/>
      <c r="I79" s="88"/>
      <c r="J79" s="88"/>
      <c r="K79" s="88"/>
    </row>
    <row r="80" spans="2:11">
      <c r="B80" s="88"/>
      <c r="C80" s="88"/>
      <c r="D80" s="88"/>
      <c r="E80" s="88"/>
      <c r="F80" s="88"/>
      <c r="G80" s="88"/>
      <c r="H80" s="88"/>
      <c r="I80" s="88"/>
      <c r="J80" s="88"/>
      <c r="K80" s="88"/>
    </row>
    <row r="81" spans="2:11">
      <c r="B81" s="88"/>
      <c r="C81" s="88"/>
      <c r="D81" s="88"/>
      <c r="E81" s="88"/>
      <c r="F81" s="88"/>
      <c r="G81" s="88"/>
      <c r="H81" s="88"/>
      <c r="I81" s="88"/>
      <c r="J81" s="88"/>
      <c r="K81" s="88"/>
    </row>
    <row r="82" spans="2:11">
      <c r="B82" s="88"/>
      <c r="C82" s="88"/>
      <c r="D82" s="88"/>
      <c r="E82" s="88"/>
      <c r="F82" s="88"/>
      <c r="G82" s="88"/>
      <c r="H82" s="88"/>
      <c r="I82" s="88"/>
      <c r="J82" s="88"/>
      <c r="K82" s="88"/>
    </row>
    <row r="83" spans="2:11">
      <c r="B83" s="88"/>
      <c r="C83" s="88"/>
      <c r="D83" s="88"/>
      <c r="E83" s="88"/>
      <c r="F83" s="88"/>
      <c r="G83" s="88"/>
      <c r="H83" s="88"/>
      <c r="I83" s="88"/>
      <c r="J83" s="88"/>
      <c r="K83" s="88"/>
    </row>
    <row r="84" spans="2:11">
      <c r="B84" s="88"/>
      <c r="C84" s="88"/>
      <c r="D84" s="88"/>
      <c r="E84" s="88"/>
      <c r="F84" s="88"/>
      <c r="G84" s="88"/>
      <c r="H84" s="88"/>
      <c r="I84" s="88"/>
      <c r="J84" s="88"/>
      <c r="K84" s="88"/>
    </row>
    <row r="85" spans="2:11"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2:11">
      <c r="B86" s="88"/>
      <c r="C86" s="88"/>
      <c r="D86" s="88"/>
      <c r="E86" s="88"/>
      <c r="F86" s="88"/>
      <c r="G86" s="88"/>
      <c r="H86" s="88"/>
      <c r="I86" s="88"/>
      <c r="J86" s="88"/>
      <c r="K86" s="88"/>
    </row>
    <row r="87" spans="2:11">
      <c r="B87" s="88"/>
      <c r="C87" s="88"/>
      <c r="D87" s="88"/>
      <c r="E87" s="88"/>
      <c r="F87" s="88"/>
      <c r="G87" s="88"/>
      <c r="H87" s="88"/>
      <c r="I87" s="88"/>
      <c r="J87" s="88"/>
      <c r="K87" s="88"/>
    </row>
    <row r="88" spans="2:11">
      <c r="B88" s="88"/>
      <c r="C88" s="88"/>
      <c r="D88" s="88"/>
      <c r="E88" s="88"/>
      <c r="F88" s="88"/>
      <c r="G88" s="88"/>
      <c r="H88" s="88"/>
      <c r="I88" s="88"/>
      <c r="J88" s="88"/>
      <c r="K88" s="88"/>
    </row>
    <row r="89" spans="2:11">
      <c r="B89" s="88"/>
      <c r="C89" s="88"/>
      <c r="D89" s="88"/>
      <c r="E89" s="88"/>
      <c r="F89" s="88"/>
      <c r="G89" s="88"/>
      <c r="H89" s="88"/>
      <c r="I89" s="88"/>
      <c r="J89" s="88"/>
      <c r="K89" s="88"/>
    </row>
    <row r="90" spans="2:11">
      <c r="B90" s="88"/>
      <c r="C90" s="88"/>
      <c r="D90" s="88"/>
      <c r="E90" s="88"/>
      <c r="F90" s="88"/>
      <c r="G90" s="88"/>
      <c r="H90" s="88"/>
      <c r="I90" s="88"/>
      <c r="J90" s="88"/>
      <c r="K90" s="88"/>
    </row>
    <row r="91" spans="2:11">
      <c r="B91" s="88"/>
      <c r="C91" s="88"/>
      <c r="D91" s="88"/>
      <c r="E91" s="88"/>
      <c r="F91" s="88"/>
      <c r="G91" s="88"/>
      <c r="H91" s="88"/>
      <c r="I91" s="88"/>
      <c r="J91" s="88"/>
      <c r="K91" s="88"/>
    </row>
    <row r="92" spans="2:11">
      <c r="B92" s="88"/>
      <c r="C92" s="88"/>
      <c r="D92" s="88"/>
      <c r="E92" s="88"/>
      <c r="F92" s="88"/>
      <c r="G92" s="88"/>
      <c r="H92" s="88"/>
      <c r="I92" s="88"/>
      <c r="J92" s="88"/>
      <c r="K92" s="88"/>
    </row>
    <row r="93" spans="2:11">
      <c r="B93" s="88"/>
      <c r="C93" s="88"/>
      <c r="D93" s="88"/>
      <c r="E93" s="88"/>
      <c r="F93" s="88"/>
      <c r="G93" s="88"/>
      <c r="H93" s="88"/>
      <c r="I93" s="88"/>
      <c r="J93" s="88"/>
      <c r="K93" s="88"/>
    </row>
    <row r="94" spans="2:11">
      <c r="B94" s="88"/>
      <c r="C94" s="88"/>
      <c r="D94" s="88"/>
      <c r="E94" s="88"/>
      <c r="F94" s="88"/>
      <c r="G94" s="88"/>
      <c r="H94" s="88"/>
      <c r="I94" s="88"/>
      <c r="J94" s="88"/>
      <c r="K94" s="88"/>
    </row>
    <row r="95" spans="2:11">
      <c r="B95" s="88"/>
      <c r="C95" s="88"/>
      <c r="D95" s="88"/>
      <c r="E95" s="88"/>
      <c r="F95" s="88"/>
      <c r="G95" s="88"/>
      <c r="H95" s="88"/>
      <c r="I95" s="88"/>
      <c r="J95" s="88"/>
      <c r="K95" s="88"/>
    </row>
    <row r="96" spans="2:11">
      <c r="B96" s="88"/>
      <c r="C96" s="88"/>
      <c r="D96" s="88"/>
      <c r="E96" s="88"/>
      <c r="F96" s="88"/>
      <c r="G96" s="88"/>
      <c r="H96" s="88"/>
      <c r="I96" s="88"/>
      <c r="J96" s="88"/>
      <c r="K96" s="88"/>
    </row>
    <row r="97" spans="2:11">
      <c r="B97" s="88"/>
      <c r="C97" s="88"/>
      <c r="D97" s="88"/>
      <c r="E97" s="88"/>
      <c r="F97" s="88"/>
      <c r="G97" s="88"/>
      <c r="H97" s="88"/>
      <c r="I97" s="88"/>
      <c r="J97" s="88"/>
      <c r="K97" s="88"/>
    </row>
    <row r="98" spans="2:11">
      <c r="B98" s="88"/>
      <c r="C98" s="88"/>
      <c r="D98" s="88"/>
      <c r="E98" s="88"/>
      <c r="F98" s="88"/>
      <c r="G98" s="88"/>
      <c r="H98" s="88"/>
      <c r="I98" s="88"/>
      <c r="J98" s="88"/>
      <c r="K98" s="88"/>
    </row>
    <row r="99" spans="2:11">
      <c r="B99" s="88"/>
      <c r="C99" s="88"/>
      <c r="D99" s="88"/>
      <c r="E99" s="88"/>
      <c r="F99" s="88"/>
      <c r="G99" s="88"/>
      <c r="H99" s="88"/>
      <c r="I99" s="88"/>
      <c r="J99" s="88"/>
      <c r="K99" s="88"/>
    </row>
    <row r="100" spans="2:11">
      <c r="B100" s="88"/>
      <c r="C100" s="88"/>
      <c r="D100" s="88"/>
      <c r="E100" s="88"/>
      <c r="F100" s="88"/>
      <c r="G100" s="88"/>
      <c r="H100" s="88"/>
      <c r="I100" s="88"/>
      <c r="J100" s="88"/>
      <c r="K100" s="88"/>
    </row>
    <row r="101" spans="2:11">
      <c r="B101" s="88"/>
      <c r="C101" s="88"/>
      <c r="D101" s="88"/>
      <c r="E101" s="88"/>
      <c r="F101" s="88"/>
      <c r="G101" s="88"/>
      <c r="H101" s="88"/>
      <c r="I101" s="88"/>
      <c r="J101" s="88"/>
      <c r="K101" s="88"/>
    </row>
    <row r="102" spans="2:11">
      <c r="B102" s="88"/>
      <c r="C102" s="88"/>
      <c r="D102" s="88"/>
      <c r="E102" s="88"/>
      <c r="F102" s="88"/>
      <c r="G102" s="88"/>
      <c r="H102" s="88"/>
      <c r="I102" s="88"/>
      <c r="J102" s="88"/>
      <c r="K102" s="88"/>
    </row>
    <row r="103" spans="2:11">
      <c r="B103" s="88"/>
      <c r="C103" s="88"/>
      <c r="D103" s="88"/>
      <c r="E103" s="88"/>
      <c r="F103" s="88"/>
      <c r="G103" s="88"/>
      <c r="H103" s="88"/>
      <c r="I103" s="88"/>
      <c r="J103" s="88"/>
      <c r="K103" s="88"/>
    </row>
    <row r="104" spans="2:11">
      <c r="B104" s="88"/>
      <c r="C104" s="88"/>
      <c r="D104" s="88"/>
      <c r="E104" s="88"/>
      <c r="F104" s="88"/>
      <c r="G104" s="88"/>
      <c r="H104" s="88"/>
      <c r="I104" s="88"/>
      <c r="J104" s="88"/>
      <c r="K104" s="88"/>
    </row>
    <row r="105" spans="2:11">
      <c r="B105" s="88"/>
      <c r="C105" s="88"/>
      <c r="D105" s="88"/>
      <c r="E105" s="88"/>
      <c r="F105" s="88"/>
      <c r="G105" s="88"/>
      <c r="H105" s="88"/>
      <c r="I105" s="88"/>
      <c r="J105" s="88"/>
      <c r="K105" s="88"/>
    </row>
    <row r="106" spans="2:11">
      <c r="B106" s="88"/>
      <c r="C106" s="88"/>
      <c r="D106" s="88"/>
      <c r="E106" s="88"/>
      <c r="F106" s="88"/>
      <c r="G106" s="88"/>
      <c r="H106" s="88"/>
      <c r="I106" s="88"/>
      <c r="J106" s="88"/>
      <c r="K106" s="88"/>
    </row>
    <row r="107" spans="2:11">
      <c r="B107" s="88"/>
      <c r="C107" s="88"/>
      <c r="D107" s="88"/>
      <c r="E107" s="88"/>
      <c r="F107" s="88"/>
      <c r="G107" s="88"/>
      <c r="H107" s="88"/>
      <c r="I107" s="88"/>
      <c r="J107" s="88"/>
      <c r="K107" s="88"/>
    </row>
    <row r="108" spans="2:11">
      <c r="B108" s="88"/>
      <c r="C108" s="88"/>
      <c r="D108" s="88"/>
      <c r="E108" s="88"/>
      <c r="F108" s="88"/>
      <c r="G108" s="88"/>
      <c r="H108" s="88"/>
      <c r="I108" s="88"/>
      <c r="J108" s="88"/>
      <c r="K108" s="88"/>
    </row>
    <row r="109" spans="2:11">
      <c r="B109" s="88"/>
      <c r="C109" s="88"/>
      <c r="D109" s="88"/>
      <c r="E109" s="88"/>
      <c r="F109" s="88"/>
      <c r="G109" s="88"/>
      <c r="H109" s="88"/>
      <c r="I109" s="88"/>
      <c r="J109" s="88"/>
      <c r="K109" s="88"/>
    </row>
    <row r="110" spans="2:11">
      <c r="B110" s="129"/>
      <c r="C110" s="130"/>
      <c r="D110" s="140"/>
      <c r="E110" s="140"/>
      <c r="F110" s="140"/>
      <c r="G110" s="140"/>
      <c r="H110" s="140"/>
      <c r="I110" s="130"/>
      <c r="J110" s="130"/>
      <c r="K110" s="130"/>
    </row>
    <row r="111" spans="2:11">
      <c r="B111" s="129"/>
      <c r="C111" s="130"/>
      <c r="D111" s="140"/>
      <c r="E111" s="140"/>
      <c r="F111" s="140"/>
      <c r="G111" s="140"/>
      <c r="H111" s="140"/>
      <c r="I111" s="130"/>
      <c r="J111" s="130"/>
      <c r="K111" s="130"/>
    </row>
    <row r="112" spans="2:11">
      <c r="B112" s="129"/>
      <c r="C112" s="130"/>
      <c r="D112" s="140"/>
      <c r="E112" s="140"/>
      <c r="F112" s="140"/>
      <c r="G112" s="140"/>
      <c r="H112" s="140"/>
      <c r="I112" s="130"/>
      <c r="J112" s="130"/>
      <c r="K112" s="130"/>
    </row>
    <row r="113" spans="2:11">
      <c r="B113" s="129"/>
      <c r="C113" s="130"/>
      <c r="D113" s="140"/>
      <c r="E113" s="140"/>
      <c r="F113" s="140"/>
      <c r="G113" s="140"/>
      <c r="H113" s="140"/>
      <c r="I113" s="130"/>
      <c r="J113" s="130"/>
      <c r="K113" s="130"/>
    </row>
    <row r="114" spans="2:11">
      <c r="B114" s="129"/>
      <c r="C114" s="130"/>
      <c r="D114" s="140"/>
      <c r="E114" s="140"/>
      <c r="F114" s="140"/>
      <c r="G114" s="140"/>
      <c r="H114" s="140"/>
      <c r="I114" s="130"/>
      <c r="J114" s="130"/>
      <c r="K114" s="130"/>
    </row>
    <row r="115" spans="2:11">
      <c r="B115" s="129"/>
      <c r="C115" s="130"/>
      <c r="D115" s="140"/>
      <c r="E115" s="140"/>
      <c r="F115" s="140"/>
      <c r="G115" s="140"/>
      <c r="H115" s="140"/>
      <c r="I115" s="130"/>
      <c r="J115" s="130"/>
      <c r="K115" s="130"/>
    </row>
    <row r="116" spans="2:11">
      <c r="B116" s="129"/>
      <c r="C116" s="130"/>
      <c r="D116" s="140"/>
      <c r="E116" s="140"/>
      <c r="F116" s="140"/>
      <c r="G116" s="140"/>
      <c r="H116" s="140"/>
      <c r="I116" s="130"/>
      <c r="J116" s="130"/>
      <c r="K116" s="130"/>
    </row>
    <row r="117" spans="2:11">
      <c r="B117" s="129"/>
      <c r="C117" s="130"/>
      <c r="D117" s="140"/>
      <c r="E117" s="140"/>
      <c r="F117" s="140"/>
      <c r="G117" s="140"/>
      <c r="H117" s="140"/>
      <c r="I117" s="130"/>
      <c r="J117" s="130"/>
      <c r="K117" s="130"/>
    </row>
    <row r="118" spans="2:11">
      <c r="B118" s="129"/>
      <c r="C118" s="130"/>
      <c r="D118" s="140"/>
      <c r="E118" s="140"/>
      <c r="F118" s="140"/>
      <c r="G118" s="140"/>
      <c r="H118" s="140"/>
      <c r="I118" s="130"/>
      <c r="J118" s="130"/>
      <c r="K118" s="130"/>
    </row>
    <row r="119" spans="2:11">
      <c r="B119" s="129"/>
      <c r="C119" s="130"/>
      <c r="D119" s="140"/>
      <c r="E119" s="140"/>
      <c r="F119" s="140"/>
      <c r="G119" s="140"/>
      <c r="H119" s="140"/>
      <c r="I119" s="130"/>
      <c r="J119" s="130"/>
      <c r="K119" s="130"/>
    </row>
    <row r="120" spans="2:11">
      <c r="B120" s="129"/>
      <c r="C120" s="130"/>
      <c r="D120" s="140"/>
      <c r="E120" s="140"/>
      <c r="F120" s="140"/>
      <c r="G120" s="140"/>
      <c r="H120" s="140"/>
      <c r="I120" s="130"/>
      <c r="J120" s="130"/>
      <c r="K120" s="130"/>
    </row>
    <row r="121" spans="2:11">
      <c r="B121" s="129"/>
      <c r="C121" s="130"/>
      <c r="D121" s="140"/>
      <c r="E121" s="140"/>
      <c r="F121" s="140"/>
      <c r="G121" s="140"/>
      <c r="H121" s="140"/>
      <c r="I121" s="130"/>
      <c r="J121" s="130"/>
      <c r="K121" s="130"/>
    </row>
    <row r="122" spans="2:11">
      <c r="B122" s="129"/>
      <c r="C122" s="130"/>
      <c r="D122" s="140"/>
      <c r="E122" s="140"/>
      <c r="F122" s="140"/>
      <c r="G122" s="140"/>
      <c r="H122" s="140"/>
      <c r="I122" s="130"/>
      <c r="J122" s="130"/>
      <c r="K122" s="130"/>
    </row>
    <row r="123" spans="2:11">
      <c r="B123" s="129"/>
      <c r="C123" s="130"/>
      <c r="D123" s="140"/>
      <c r="E123" s="140"/>
      <c r="F123" s="140"/>
      <c r="G123" s="140"/>
      <c r="H123" s="140"/>
      <c r="I123" s="130"/>
      <c r="J123" s="130"/>
      <c r="K123" s="130"/>
    </row>
    <row r="124" spans="2:11">
      <c r="B124" s="129"/>
      <c r="C124" s="130"/>
      <c r="D124" s="140"/>
      <c r="E124" s="140"/>
      <c r="F124" s="140"/>
      <c r="G124" s="140"/>
      <c r="H124" s="140"/>
      <c r="I124" s="130"/>
      <c r="J124" s="130"/>
      <c r="K124" s="130"/>
    </row>
    <row r="125" spans="2:11">
      <c r="B125" s="129"/>
      <c r="C125" s="130"/>
      <c r="D125" s="140"/>
      <c r="E125" s="140"/>
      <c r="F125" s="140"/>
      <c r="G125" s="140"/>
      <c r="H125" s="140"/>
      <c r="I125" s="130"/>
      <c r="J125" s="130"/>
      <c r="K125" s="130"/>
    </row>
    <row r="126" spans="2:11">
      <c r="B126" s="129"/>
      <c r="C126" s="130"/>
      <c r="D126" s="140"/>
      <c r="E126" s="140"/>
      <c r="F126" s="140"/>
      <c r="G126" s="140"/>
      <c r="H126" s="140"/>
      <c r="I126" s="130"/>
      <c r="J126" s="130"/>
      <c r="K126" s="130"/>
    </row>
    <row r="127" spans="2:11">
      <c r="B127" s="129"/>
      <c r="C127" s="130"/>
      <c r="D127" s="140"/>
      <c r="E127" s="140"/>
      <c r="F127" s="140"/>
      <c r="G127" s="140"/>
      <c r="H127" s="140"/>
      <c r="I127" s="130"/>
      <c r="J127" s="130"/>
      <c r="K127" s="130"/>
    </row>
    <row r="128" spans="2:11">
      <c r="B128" s="129"/>
      <c r="C128" s="130"/>
      <c r="D128" s="140"/>
      <c r="E128" s="140"/>
      <c r="F128" s="140"/>
      <c r="G128" s="140"/>
      <c r="H128" s="140"/>
      <c r="I128" s="130"/>
      <c r="J128" s="130"/>
      <c r="K128" s="130"/>
    </row>
    <row r="129" spans="2:11">
      <c r="B129" s="129"/>
      <c r="C129" s="130"/>
      <c r="D129" s="140"/>
      <c r="E129" s="140"/>
      <c r="F129" s="140"/>
      <c r="G129" s="140"/>
      <c r="H129" s="140"/>
      <c r="I129" s="130"/>
      <c r="J129" s="130"/>
      <c r="K129" s="130"/>
    </row>
    <row r="130" spans="2:11">
      <c r="B130" s="129"/>
      <c r="C130" s="130"/>
      <c r="D130" s="140"/>
      <c r="E130" s="140"/>
      <c r="F130" s="140"/>
      <c r="G130" s="140"/>
      <c r="H130" s="140"/>
      <c r="I130" s="130"/>
      <c r="J130" s="130"/>
      <c r="K130" s="130"/>
    </row>
    <row r="131" spans="2:11">
      <c r="B131" s="129"/>
      <c r="C131" s="130"/>
      <c r="D131" s="140"/>
      <c r="E131" s="140"/>
      <c r="F131" s="140"/>
      <c r="G131" s="140"/>
      <c r="H131" s="140"/>
      <c r="I131" s="130"/>
      <c r="J131" s="130"/>
      <c r="K131" s="130"/>
    </row>
    <row r="132" spans="2:11">
      <c r="B132" s="129"/>
      <c r="C132" s="130"/>
      <c r="D132" s="140"/>
      <c r="E132" s="140"/>
      <c r="F132" s="140"/>
      <c r="G132" s="140"/>
      <c r="H132" s="140"/>
      <c r="I132" s="130"/>
      <c r="J132" s="130"/>
      <c r="K132" s="130"/>
    </row>
    <row r="133" spans="2:11">
      <c r="B133" s="129"/>
      <c r="C133" s="130"/>
      <c r="D133" s="140"/>
      <c r="E133" s="140"/>
      <c r="F133" s="140"/>
      <c r="G133" s="140"/>
      <c r="H133" s="140"/>
      <c r="I133" s="130"/>
      <c r="J133" s="130"/>
      <c r="K133" s="130"/>
    </row>
    <row r="134" spans="2:11">
      <c r="B134" s="129"/>
      <c r="C134" s="130"/>
      <c r="D134" s="140"/>
      <c r="E134" s="140"/>
      <c r="F134" s="140"/>
      <c r="G134" s="140"/>
      <c r="H134" s="140"/>
      <c r="I134" s="130"/>
      <c r="J134" s="130"/>
      <c r="K134" s="130"/>
    </row>
    <row r="135" spans="2:11">
      <c r="B135" s="129"/>
      <c r="C135" s="130"/>
      <c r="D135" s="140"/>
      <c r="E135" s="140"/>
      <c r="F135" s="140"/>
      <c r="G135" s="140"/>
      <c r="H135" s="140"/>
      <c r="I135" s="130"/>
      <c r="J135" s="130"/>
      <c r="K135" s="130"/>
    </row>
    <row r="136" spans="2:11">
      <c r="B136" s="129"/>
      <c r="C136" s="130"/>
      <c r="D136" s="140"/>
      <c r="E136" s="140"/>
      <c r="F136" s="140"/>
      <c r="G136" s="140"/>
      <c r="H136" s="140"/>
      <c r="I136" s="130"/>
      <c r="J136" s="130"/>
      <c r="K136" s="130"/>
    </row>
    <row r="137" spans="2:11">
      <c r="B137" s="129"/>
      <c r="C137" s="130"/>
      <c r="D137" s="140"/>
      <c r="E137" s="140"/>
      <c r="F137" s="140"/>
      <c r="G137" s="140"/>
      <c r="H137" s="140"/>
      <c r="I137" s="130"/>
      <c r="J137" s="130"/>
      <c r="K137" s="130"/>
    </row>
    <row r="138" spans="2:11">
      <c r="B138" s="129"/>
      <c r="C138" s="130"/>
      <c r="D138" s="140"/>
      <c r="E138" s="140"/>
      <c r="F138" s="140"/>
      <c r="G138" s="140"/>
      <c r="H138" s="140"/>
      <c r="I138" s="130"/>
      <c r="J138" s="130"/>
      <c r="K138" s="130"/>
    </row>
    <row r="139" spans="2:11">
      <c r="B139" s="129"/>
      <c r="C139" s="130"/>
      <c r="D139" s="140"/>
      <c r="E139" s="140"/>
      <c r="F139" s="140"/>
      <c r="G139" s="140"/>
      <c r="H139" s="140"/>
      <c r="I139" s="130"/>
      <c r="J139" s="130"/>
      <c r="K139" s="130"/>
    </row>
    <row r="140" spans="2:11">
      <c r="B140" s="129"/>
      <c r="C140" s="130"/>
      <c r="D140" s="140"/>
      <c r="E140" s="140"/>
      <c r="F140" s="140"/>
      <c r="G140" s="140"/>
      <c r="H140" s="140"/>
      <c r="I140" s="130"/>
      <c r="J140" s="130"/>
      <c r="K140" s="130"/>
    </row>
    <row r="141" spans="2:11">
      <c r="B141" s="129"/>
      <c r="C141" s="130"/>
      <c r="D141" s="140"/>
      <c r="E141" s="140"/>
      <c r="F141" s="140"/>
      <c r="G141" s="140"/>
      <c r="H141" s="140"/>
      <c r="I141" s="130"/>
      <c r="J141" s="130"/>
      <c r="K141" s="130"/>
    </row>
    <row r="142" spans="2:11">
      <c r="B142" s="129"/>
      <c r="C142" s="130"/>
      <c r="D142" s="140"/>
      <c r="E142" s="140"/>
      <c r="F142" s="140"/>
      <c r="G142" s="140"/>
      <c r="H142" s="140"/>
      <c r="I142" s="130"/>
      <c r="J142" s="130"/>
      <c r="K142" s="130"/>
    </row>
    <row r="143" spans="2:11">
      <c r="B143" s="129"/>
      <c r="C143" s="130"/>
      <c r="D143" s="140"/>
      <c r="E143" s="140"/>
      <c r="F143" s="140"/>
      <c r="G143" s="140"/>
      <c r="H143" s="140"/>
      <c r="I143" s="130"/>
      <c r="J143" s="130"/>
      <c r="K143" s="130"/>
    </row>
    <row r="144" spans="2:11">
      <c r="B144" s="129"/>
      <c r="C144" s="130"/>
      <c r="D144" s="140"/>
      <c r="E144" s="140"/>
      <c r="F144" s="140"/>
      <c r="G144" s="140"/>
      <c r="H144" s="140"/>
      <c r="I144" s="130"/>
      <c r="J144" s="130"/>
      <c r="K144" s="130"/>
    </row>
    <row r="145" spans="2:11">
      <c r="B145" s="129"/>
      <c r="C145" s="130"/>
      <c r="D145" s="140"/>
      <c r="E145" s="140"/>
      <c r="F145" s="140"/>
      <c r="G145" s="140"/>
      <c r="H145" s="140"/>
      <c r="I145" s="130"/>
      <c r="J145" s="130"/>
      <c r="K145" s="130"/>
    </row>
    <row r="146" spans="2:11">
      <c r="B146" s="129"/>
      <c r="C146" s="130"/>
      <c r="D146" s="140"/>
      <c r="E146" s="140"/>
      <c r="F146" s="140"/>
      <c r="G146" s="140"/>
      <c r="H146" s="140"/>
      <c r="I146" s="130"/>
      <c r="J146" s="130"/>
      <c r="K146" s="130"/>
    </row>
    <row r="147" spans="2:11">
      <c r="B147" s="129"/>
      <c r="C147" s="130"/>
      <c r="D147" s="140"/>
      <c r="E147" s="140"/>
      <c r="F147" s="140"/>
      <c r="G147" s="140"/>
      <c r="H147" s="140"/>
      <c r="I147" s="130"/>
      <c r="J147" s="130"/>
      <c r="K147" s="130"/>
    </row>
    <row r="148" spans="2:11">
      <c r="B148" s="129"/>
      <c r="C148" s="130"/>
      <c r="D148" s="140"/>
      <c r="E148" s="140"/>
      <c r="F148" s="140"/>
      <c r="G148" s="140"/>
      <c r="H148" s="140"/>
      <c r="I148" s="130"/>
      <c r="J148" s="130"/>
      <c r="K148" s="130"/>
    </row>
    <row r="149" spans="2:11">
      <c r="B149" s="129"/>
      <c r="C149" s="130"/>
      <c r="D149" s="140"/>
      <c r="E149" s="140"/>
      <c r="F149" s="140"/>
      <c r="G149" s="140"/>
      <c r="H149" s="140"/>
      <c r="I149" s="130"/>
      <c r="J149" s="130"/>
      <c r="K149" s="130"/>
    </row>
    <row r="150" spans="2:11">
      <c r="B150" s="129"/>
      <c r="C150" s="130"/>
      <c r="D150" s="140"/>
      <c r="E150" s="140"/>
      <c r="F150" s="140"/>
      <c r="G150" s="140"/>
      <c r="H150" s="140"/>
      <c r="I150" s="130"/>
      <c r="J150" s="130"/>
      <c r="K150" s="130"/>
    </row>
    <row r="151" spans="2:11">
      <c r="B151" s="129"/>
      <c r="C151" s="130"/>
      <c r="D151" s="140"/>
      <c r="E151" s="140"/>
      <c r="F151" s="140"/>
      <c r="G151" s="140"/>
      <c r="H151" s="140"/>
      <c r="I151" s="130"/>
      <c r="J151" s="130"/>
      <c r="K151" s="130"/>
    </row>
    <row r="152" spans="2:11">
      <c r="B152" s="129"/>
      <c r="C152" s="130"/>
      <c r="D152" s="140"/>
      <c r="E152" s="140"/>
      <c r="F152" s="140"/>
      <c r="G152" s="140"/>
      <c r="H152" s="140"/>
      <c r="I152" s="130"/>
      <c r="J152" s="130"/>
      <c r="K152" s="130"/>
    </row>
    <row r="153" spans="2:11">
      <c r="B153" s="129"/>
      <c r="C153" s="130"/>
      <c r="D153" s="140"/>
      <c r="E153" s="140"/>
      <c r="F153" s="140"/>
      <c r="G153" s="140"/>
      <c r="H153" s="140"/>
      <c r="I153" s="130"/>
      <c r="J153" s="130"/>
      <c r="K153" s="130"/>
    </row>
    <row r="154" spans="2:11">
      <c r="B154" s="129"/>
      <c r="C154" s="130"/>
      <c r="D154" s="140"/>
      <c r="E154" s="140"/>
      <c r="F154" s="140"/>
      <c r="G154" s="140"/>
      <c r="H154" s="140"/>
      <c r="I154" s="130"/>
      <c r="J154" s="130"/>
      <c r="K154" s="130"/>
    </row>
    <row r="155" spans="2:11">
      <c r="B155" s="129"/>
      <c r="C155" s="130"/>
      <c r="D155" s="140"/>
      <c r="E155" s="140"/>
      <c r="F155" s="140"/>
      <c r="G155" s="140"/>
      <c r="H155" s="140"/>
      <c r="I155" s="130"/>
      <c r="J155" s="130"/>
      <c r="K155" s="130"/>
    </row>
    <row r="156" spans="2:11">
      <c r="B156" s="129"/>
      <c r="C156" s="130"/>
      <c r="D156" s="140"/>
      <c r="E156" s="140"/>
      <c r="F156" s="140"/>
      <c r="G156" s="140"/>
      <c r="H156" s="140"/>
      <c r="I156" s="130"/>
      <c r="J156" s="130"/>
      <c r="K156" s="130"/>
    </row>
    <row r="157" spans="2:11">
      <c r="B157" s="129"/>
      <c r="C157" s="130"/>
      <c r="D157" s="140"/>
      <c r="E157" s="140"/>
      <c r="F157" s="140"/>
      <c r="G157" s="140"/>
      <c r="H157" s="140"/>
      <c r="I157" s="130"/>
      <c r="J157" s="130"/>
      <c r="K157" s="130"/>
    </row>
    <row r="158" spans="2:11">
      <c r="B158" s="129"/>
      <c r="C158" s="130"/>
      <c r="D158" s="140"/>
      <c r="E158" s="140"/>
      <c r="F158" s="140"/>
      <c r="G158" s="140"/>
      <c r="H158" s="140"/>
      <c r="I158" s="130"/>
      <c r="J158" s="130"/>
      <c r="K158" s="130"/>
    </row>
    <row r="159" spans="2:11">
      <c r="B159" s="129"/>
      <c r="C159" s="130"/>
      <c r="D159" s="140"/>
      <c r="E159" s="140"/>
      <c r="F159" s="140"/>
      <c r="G159" s="140"/>
      <c r="H159" s="140"/>
      <c r="I159" s="130"/>
      <c r="J159" s="130"/>
      <c r="K159" s="130"/>
    </row>
    <row r="160" spans="2:11">
      <c r="B160" s="129"/>
      <c r="C160" s="130"/>
      <c r="D160" s="140"/>
      <c r="E160" s="140"/>
      <c r="F160" s="140"/>
      <c r="G160" s="140"/>
      <c r="H160" s="140"/>
      <c r="I160" s="130"/>
      <c r="J160" s="130"/>
      <c r="K160" s="130"/>
    </row>
    <row r="161" spans="2:11">
      <c r="B161" s="129"/>
      <c r="C161" s="130"/>
      <c r="D161" s="140"/>
      <c r="E161" s="140"/>
      <c r="F161" s="140"/>
      <c r="G161" s="140"/>
      <c r="H161" s="140"/>
      <c r="I161" s="130"/>
      <c r="J161" s="130"/>
      <c r="K161" s="130"/>
    </row>
    <row r="162" spans="2:11">
      <c r="B162" s="129"/>
      <c r="C162" s="130"/>
      <c r="D162" s="140"/>
      <c r="E162" s="140"/>
      <c r="F162" s="140"/>
      <c r="G162" s="140"/>
      <c r="H162" s="140"/>
      <c r="I162" s="130"/>
      <c r="J162" s="130"/>
      <c r="K162" s="130"/>
    </row>
    <row r="163" spans="2:11">
      <c r="B163" s="129"/>
      <c r="C163" s="130"/>
      <c r="D163" s="140"/>
      <c r="E163" s="140"/>
      <c r="F163" s="140"/>
      <c r="G163" s="140"/>
      <c r="H163" s="140"/>
      <c r="I163" s="130"/>
      <c r="J163" s="130"/>
      <c r="K163" s="130"/>
    </row>
    <row r="164" spans="2:11">
      <c r="B164" s="129"/>
      <c r="C164" s="130"/>
      <c r="D164" s="140"/>
      <c r="E164" s="140"/>
      <c r="F164" s="140"/>
      <c r="G164" s="140"/>
      <c r="H164" s="140"/>
      <c r="I164" s="130"/>
      <c r="J164" s="130"/>
      <c r="K164" s="130"/>
    </row>
    <row r="165" spans="2:11">
      <c r="B165" s="129"/>
      <c r="C165" s="130"/>
      <c r="D165" s="140"/>
      <c r="E165" s="140"/>
      <c r="F165" s="140"/>
      <c r="G165" s="140"/>
      <c r="H165" s="140"/>
      <c r="I165" s="130"/>
      <c r="J165" s="130"/>
      <c r="K165" s="130"/>
    </row>
    <row r="166" spans="2:11">
      <c r="B166" s="129"/>
      <c r="C166" s="130"/>
      <c r="D166" s="140"/>
      <c r="E166" s="140"/>
      <c r="F166" s="140"/>
      <c r="G166" s="140"/>
      <c r="H166" s="140"/>
      <c r="I166" s="130"/>
      <c r="J166" s="130"/>
      <c r="K166" s="130"/>
    </row>
    <row r="167" spans="2:11">
      <c r="B167" s="129"/>
      <c r="C167" s="130"/>
      <c r="D167" s="140"/>
      <c r="E167" s="140"/>
      <c r="F167" s="140"/>
      <c r="G167" s="140"/>
      <c r="H167" s="140"/>
      <c r="I167" s="130"/>
      <c r="J167" s="130"/>
      <c r="K167" s="130"/>
    </row>
    <row r="168" spans="2:11">
      <c r="B168" s="129"/>
      <c r="C168" s="130"/>
      <c r="D168" s="140"/>
      <c r="E168" s="140"/>
      <c r="F168" s="140"/>
      <c r="G168" s="140"/>
      <c r="H168" s="140"/>
      <c r="I168" s="130"/>
      <c r="J168" s="130"/>
      <c r="K168" s="130"/>
    </row>
    <row r="169" spans="2:11">
      <c r="B169" s="129"/>
      <c r="C169" s="130"/>
      <c r="D169" s="140"/>
      <c r="E169" s="140"/>
      <c r="F169" s="140"/>
      <c r="G169" s="140"/>
      <c r="H169" s="140"/>
      <c r="I169" s="130"/>
      <c r="J169" s="130"/>
      <c r="K169" s="130"/>
    </row>
    <row r="170" spans="2:11">
      <c r="B170" s="129"/>
      <c r="C170" s="130"/>
      <c r="D170" s="140"/>
      <c r="E170" s="140"/>
      <c r="F170" s="140"/>
      <c r="G170" s="140"/>
      <c r="H170" s="140"/>
      <c r="I170" s="130"/>
      <c r="J170" s="130"/>
      <c r="K170" s="130"/>
    </row>
    <row r="171" spans="2:11">
      <c r="B171" s="129"/>
      <c r="C171" s="130"/>
      <c r="D171" s="140"/>
      <c r="E171" s="140"/>
      <c r="F171" s="140"/>
      <c r="G171" s="140"/>
      <c r="H171" s="140"/>
      <c r="I171" s="130"/>
      <c r="J171" s="130"/>
      <c r="K171" s="130"/>
    </row>
    <row r="172" spans="2:11">
      <c r="B172" s="129"/>
      <c r="C172" s="130"/>
      <c r="D172" s="140"/>
      <c r="E172" s="140"/>
      <c r="F172" s="140"/>
      <c r="G172" s="140"/>
      <c r="H172" s="140"/>
      <c r="I172" s="130"/>
      <c r="J172" s="130"/>
      <c r="K172" s="130"/>
    </row>
    <row r="173" spans="2:11">
      <c r="B173" s="129"/>
      <c r="C173" s="130"/>
      <c r="D173" s="140"/>
      <c r="E173" s="140"/>
      <c r="F173" s="140"/>
      <c r="G173" s="140"/>
      <c r="H173" s="140"/>
      <c r="I173" s="130"/>
      <c r="J173" s="130"/>
      <c r="K173" s="130"/>
    </row>
    <row r="174" spans="2:11">
      <c r="B174" s="129"/>
      <c r="C174" s="130"/>
      <c r="D174" s="140"/>
      <c r="E174" s="140"/>
      <c r="F174" s="140"/>
      <c r="G174" s="140"/>
      <c r="H174" s="140"/>
      <c r="I174" s="130"/>
      <c r="J174" s="130"/>
      <c r="K174" s="130"/>
    </row>
    <row r="175" spans="2:11">
      <c r="B175" s="129"/>
      <c r="C175" s="130"/>
      <c r="D175" s="140"/>
      <c r="E175" s="140"/>
      <c r="F175" s="140"/>
      <c r="G175" s="140"/>
      <c r="H175" s="140"/>
      <c r="I175" s="130"/>
      <c r="J175" s="130"/>
      <c r="K175" s="130"/>
    </row>
    <row r="176" spans="2:11">
      <c r="B176" s="129"/>
      <c r="C176" s="130"/>
      <c r="D176" s="140"/>
      <c r="E176" s="140"/>
      <c r="F176" s="140"/>
      <c r="G176" s="140"/>
      <c r="H176" s="140"/>
      <c r="I176" s="130"/>
      <c r="J176" s="130"/>
      <c r="K176" s="130"/>
    </row>
    <row r="177" spans="2:11">
      <c r="B177" s="129"/>
      <c r="C177" s="130"/>
      <c r="D177" s="140"/>
      <c r="E177" s="140"/>
      <c r="F177" s="140"/>
      <c r="G177" s="140"/>
      <c r="H177" s="140"/>
      <c r="I177" s="130"/>
      <c r="J177" s="130"/>
      <c r="K177" s="130"/>
    </row>
    <row r="178" spans="2:11">
      <c r="B178" s="129"/>
      <c r="C178" s="130"/>
      <c r="D178" s="140"/>
      <c r="E178" s="140"/>
      <c r="F178" s="140"/>
      <c r="G178" s="140"/>
      <c r="H178" s="140"/>
      <c r="I178" s="130"/>
      <c r="J178" s="130"/>
      <c r="K178" s="130"/>
    </row>
    <row r="179" spans="2:11">
      <c r="B179" s="129"/>
      <c r="C179" s="130"/>
      <c r="D179" s="140"/>
      <c r="E179" s="140"/>
      <c r="F179" s="140"/>
      <c r="G179" s="140"/>
      <c r="H179" s="140"/>
      <c r="I179" s="130"/>
      <c r="J179" s="130"/>
      <c r="K179" s="130"/>
    </row>
    <row r="180" spans="2:11">
      <c r="B180" s="129"/>
      <c r="C180" s="130"/>
      <c r="D180" s="140"/>
      <c r="E180" s="140"/>
      <c r="F180" s="140"/>
      <c r="G180" s="140"/>
      <c r="H180" s="140"/>
      <c r="I180" s="130"/>
      <c r="J180" s="130"/>
      <c r="K180" s="130"/>
    </row>
    <row r="181" spans="2:11">
      <c r="B181" s="129"/>
      <c r="C181" s="130"/>
      <c r="D181" s="140"/>
      <c r="E181" s="140"/>
      <c r="F181" s="140"/>
      <c r="G181" s="140"/>
      <c r="H181" s="140"/>
      <c r="I181" s="130"/>
      <c r="J181" s="130"/>
      <c r="K181" s="130"/>
    </row>
    <row r="182" spans="2:11">
      <c r="B182" s="129"/>
      <c r="C182" s="130"/>
      <c r="D182" s="140"/>
      <c r="E182" s="140"/>
      <c r="F182" s="140"/>
      <c r="G182" s="140"/>
      <c r="H182" s="140"/>
      <c r="I182" s="130"/>
      <c r="J182" s="130"/>
      <c r="K182" s="130"/>
    </row>
    <row r="183" spans="2:11">
      <c r="B183" s="129"/>
      <c r="C183" s="130"/>
      <c r="D183" s="140"/>
      <c r="E183" s="140"/>
      <c r="F183" s="140"/>
      <c r="G183" s="140"/>
      <c r="H183" s="140"/>
      <c r="I183" s="130"/>
      <c r="J183" s="130"/>
      <c r="K183" s="130"/>
    </row>
    <row r="184" spans="2:11">
      <c r="B184" s="129"/>
      <c r="C184" s="130"/>
      <c r="D184" s="140"/>
      <c r="E184" s="140"/>
      <c r="F184" s="140"/>
      <c r="G184" s="140"/>
      <c r="H184" s="140"/>
      <c r="I184" s="130"/>
      <c r="J184" s="130"/>
      <c r="K184" s="130"/>
    </row>
    <row r="185" spans="2:11">
      <c r="B185" s="129"/>
      <c r="C185" s="130"/>
      <c r="D185" s="140"/>
      <c r="E185" s="140"/>
      <c r="F185" s="140"/>
      <c r="G185" s="140"/>
      <c r="H185" s="140"/>
      <c r="I185" s="130"/>
      <c r="J185" s="130"/>
      <c r="K185" s="130"/>
    </row>
    <row r="186" spans="2:11">
      <c r="B186" s="129"/>
      <c r="C186" s="130"/>
      <c r="D186" s="140"/>
      <c r="E186" s="140"/>
      <c r="F186" s="140"/>
      <c r="G186" s="140"/>
      <c r="H186" s="140"/>
      <c r="I186" s="130"/>
      <c r="J186" s="130"/>
      <c r="K186" s="130"/>
    </row>
    <row r="187" spans="2:11">
      <c r="B187" s="129"/>
      <c r="C187" s="130"/>
      <c r="D187" s="140"/>
      <c r="E187" s="140"/>
      <c r="F187" s="140"/>
      <c r="G187" s="140"/>
      <c r="H187" s="140"/>
      <c r="I187" s="130"/>
      <c r="J187" s="130"/>
      <c r="K187" s="130"/>
    </row>
    <row r="188" spans="2:11">
      <c r="B188" s="129"/>
      <c r="C188" s="130"/>
      <c r="D188" s="140"/>
      <c r="E188" s="140"/>
      <c r="F188" s="140"/>
      <c r="G188" s="140"/>
      <c r="H188" s="140"/>
      <c r="I188" s="130"/>
      <c r="J188" s="130"/>
      <c r="K188" s="130"/>
    </row>
    <row r="189" spans="2:11">
      <c r="B189" s="129"/>
      <c r="C189" s="130"/>
      <c r="D189" s="140"/>
      <c r="E189" s="140"/>
      <c r="F189" s="140"/>
      <c r="G189" s="140"/>
      <c r="H189" s="140"/>
      <c r="I189" s="130"/>
      <c r="J189" s="130"/>
      <c r="K189" s="130"/>
    </row>
    <row r="190" spans="2:11">
      <c r="B190" s="129"/>
      <c r="C190" s="130"/>
      <c r="D190" s="140"/>
      <c r="E190" s="140"/>
      <c r="F190" s="140"/>
      <c r="G190" s="140"/>
      <c r="H190" s="140"/>
      <c r="I190" s="130"/>
      <c r="J190" s="130"/>
      <c r="K190" s="130"/>
    </row>
    <row r="191" spans="2:11">
      <c r="B191" s="129"/>
      <c r="C191" s="130"/>
      <c r="D191" s="140"/>
      <c r="E191" s="140"/>
      <c r="F191" s="140"/>
      <c r="G191" s="140"/>
      <c r="H191" s="140"/>
      <c r="I191" s="130"/>
      <c r="J191" s="130"/>
      <c r="K191" s="130"/>
    </row>
    <row r="192" spans="2:11">
      <c r="B192" s="129"/>
      <c r="C192" s="130"/>
      <c r="D192" s="140"/>
      <c r="E192" s="140"/>
      <c r="F192" s="140"/>
      <c r="G192" s="140"/>
      <c r="H192" s="140"/>
      <c r="I192" s="130"/>
      <c r="J192" s="130"/>
      <c r="K192" s="130"/>
    </row>
    <row r="193" spans="2:11">
      <c r="B193" s="129"/>
      <c r="C193" s="130"/>
      <c r="D193" s="140"/>
      <c r="E193" s="140"/>
      <c r="F193" s="140"/>
      <c r="G193" s="140"/>
      <c r="H193" s="140"/>
      <c r="I193" s="130"/>
      <c r="J193" s="130"/>
      <c r="K193" s="130"/>
    </row>
    <row r="194" spans="2:11">
      <c r="B194" s="129"/>
      <c r="C194" s="130"/>
      <c r="D194" s="140"/>
      <c r="E194" s="140"/>
      <c r="F194" s="140"/>
      <c r="G194" s="140"/>
      <c r="H194" s="140"/>
      <c r="I194" s="130"/>
      <c r="J194" s="130"/>
      <c r="K194" s="130"/>
    </row>
    <row r="195" spans="2:11">
      <c r="B195" s="129"/>
      <c r="C195" s="130"/>
      <c r="D195" s="140"/>
      <c r="E195" s="140"/>
      <c r="F195" s="140"/>
      <c r="G195" s="140"/>
      <c r="H195" s="140"/>
      <c r="I195" s="130"/>
      <c r="J195" s="130"/>
      <c r="K195" s="130"/>
    </row>
    <row r="196" spans="2:11">
      <c r="B196" s="129"/>
      <c r="C196" s="130"/>
      <c r="D196" s="140"/>
      <c r="E196" s="140"/>
      <c r="F196" s="140"/>
      <c r="G196" s="140"/>
      <c r="H196" s="140"/>
      <c r="I196" s="130"/>
      <c r="J196" s="130"/>
      <c r="K196" s="130"/>
    </row>
    <row r="197" spans="2:11">
      <c r="B197" s="129"/>
      <c r="C197" s="130"/>
      <c r="D197" s="140"/>
      <c r="E197" s="140"/>
      <c r="F197" s="140"/>
      <c r="G197" s="140"/>
      <c r="H197" s="140"/>
      <c r="I197" s="130"/>
      <c r="J197" s="130"/>
      <c r="K197" s="130"/>
    </row>
    <row r="198" spans="2:11">
      <c r="B198" s="129"/>
      <c r="C198" s="130"/>
      <c r="D198" s="140"/>
      <c r="E198" s="140"/>
      <c r="F198" s="140"/>
      <c r="G198" s="140"/>
      <c r="H198" s="140"/>
      <c r="I198" s="130"/>
      <c r="J198" s="130"/>
      <c r="K198" s="130"/>
    </row>
    <row r="199" spans="2:11">
      <c r="B199" s="129"/>
      <c r="C199" s="130"/>
      <c r="D199" s="140"/>
      <c r="E199" s="140"/>
      <c r="F199" s="140"/>
      <c r="G199" s="140"/>
      <c r="H199" s="140"/>
      <c r="I199" s="130"/>
      <c r="J199" s="130"/>
      <c r="K199" s="130"/>
    </row>
    <row r="200" spans="2:11">
      <c r="B200" s="129"/>
      <c r="C200" s="130"/>
      <c r="D200" s="140"/>
      <c r="E200" s="140"/>
      <c r="F200" s="140"/>
      <c r="G200" s="140"/>
      <c r="H200" s="140"/>
      <c r="I200" s="130"/>
      <c r="J200" s="130"/>
      <c r="K200" s="130"/>
    </row>
    <row r="201" spans="2:11">
      <c r="B201" s="129"/>
      <c r="C201" s="130"/>
      <c r="D201" s="140"/>
      <c r="E201" s="140"/>
      <c r="F201" s="140"/>
      <c r="G201" s="140"/>
      <c r="H201" s="140"/>
      <c r="I201" s="130"/>
      <c r="J201" s="130"/>
      <c r="K201" s="130"/>
    </row>
    <row r="202" spans="2:11">
      <c r="B202" s="129"/>
      <c r="C202" s="130"/>
      <c r="D202" s="140"/>
      <c r="E202" s="140"/>
      <c r="F202" s="140"/>
      <c r="G202" s="140"/>
      <c r="H202" s="140"/>
      <c r="I202" s="130"/>
      <c r="J202" s="130"/>
      <c r="K202" s="130"/>
    </row>
    <row r="203" spans="2:11">
      <c r="B203" s="129"/>
      <c r="C203" s="130"/>
      <c r="D203" s="140"/>
      <c r="E203" s="140"/>
      <c r="F203" s="140"/>
      <c r="G203" s="140"/>
      <c r="H203" s="140"/>
      <c r="I203" s="130"/>
      <c r="J203" s="130"/>
      <c r="K203" s="130"/>
    </row>
    <row r="204" spans="2:11">
      <c r="B204" s="129"/>
      <c r="C204" s="130"/>
      <c r="D204" s="140"/>
      <c r="E204" s="140"/>
      <c r="F204" s="140"/>
      <c r="G204" s="140"/>
      <c r="H204" s="140"/>
      <c r="I204" s="130"/>
      <c r="J204" s="130"/>
      <c r="K204" s="130"/>
    </row>
    <row r="205" spans="2:11">
      <c r="B205" s="129"/>
      <c r="C205" s="130"/>
      <c r="D205" s="140"/>
      <c r="E205" s="140"/>
      <c r="F205" s="140"/>
      <c r="G205" s="140"/>
      <c r="H205" s="140"/>
      <c r="I205" s="130"/>
      <c r="J205" s="130"/>
      <c r="K205" s="130"/>
    </row>
    <row r="206" spans="2:11">
      <c r="B206" s="129"/>
      <c r="C206" s="130"/>
      <c r="D206" s="140"/>
      <c r="E206" s="140"/>
      <c r="F206" s="140"/>
      <c r="G206" s="140"/>
      <c r="H206" s="140"/>
      <c r="I206" s="130"/>
      <c r="J206" s="130"/>
      <c r="K206" s="130"/>
    </row>
    <row r="207" spans="2:11">
      <c r="B207" s="129"/>
      <c r="C207" s="130"/>
      <c r="D207" s="140"/>
      <c r="E207" s="140"/>
      <c r="F207" s="140"/>
      <c r="G207" s="140"/>
      <c r="H207" s="140"/>
      <c r="I207" s="130"/>
      <c r="J207" s="130"/>
      <c r="K207" s="130"/>
    </row>
    <row r="208" spans="2:11">
      <c r="B208" s="129"/>
      <c r="C208" s="130"/>
      <c r="D208" s="140"/>
      <c r="E208" s="140"/>
      <c r="F208" s="140"/>
      <c r="G208" s="140"/>
      <c r="H208" s="140"/>
      <c r="I208" s="130"/>
      <c r="J208" s="130"/>
      <c r="K208" s="130"/>
    </row>
    <row r="209" spans="2:11">
      <c r="B209" s="129"/>
      <c r="C209" s="130"/>
      <c r="D209" s="140"/>
      <c r="E209" s="140"/>
      <c r="F209" s="140"/>
      <c r="G209" s="140"/>
      <c r="H209" s="140"/>
      <c r="I209" s="130"/>
      <c r="J209" s="130"/>
      <c r="K209" s="130"/>
    </row>
    <row r="210" spans="2:11">
      <c r="B210" s="129"/>
      <c r="C210" s="130"/>
      <c r="D210" s="140"/>
      <c r="E210" s="140"/>
      <c r="F210" s="140"/>
      <c r="G210" s="140"/>
      <c r="H210" s="140"/>
      <c r="I210" s="130"/>
      <c r="J210" s="130"/>
      <c r="K210" s="130"/>
    </row>
    <row r="211" spans="2:11">
      <c r="B211" s="129"/>
      <c r="C211" s="130"/>
      <c r="D211" s="140"/>
      <c r="E211" s="140"/>
      <c r="F211" s="140"/>
      <c r="G211" s="140"/>
      <c r="H211" s="140"/>
      <c r="I211" s="130"/>
      <c r="J211" s="130"/>
      <c r="K211" s="130"/>
    </row>
    <row r="212" spans="2:11">
      <c r="B212" s="129"/>
      <c r="C212" s="130"/>
      <c r="D212" s="140"/>
      <c r="E212" s="140"/>
      <c r="F212" s="140"/>
      <c r="G212" s="140"/>
      <c r="H212" s="140"/>
      <c r="I212" s="130"/>
      <c r="J212" s="130"/>
      <c r="K212" s="130"/>
    </row>
    <row r="213" spans="2:11">
      <c r="B213" s="129"/>
      <c r="C213" s="130"/>
      <c r="D213" s="140"/>
      <c r="E213" s="140"/>
      <c r="F213" s="140"/>
      <c r="G213" s="140"/>
      <c r="H213" s="140"/>
      <c r="I213" s="130"/>
      <c r="J213" s="130"/>
      <c r="K213" s="130"/>
    </row>
    <row r="214" spans="2:11">
      <c r="B214" s="129"/>
      <c r="C214" s="130"/>
      <c r="D214" s="140"/>
      <c r="E214" s="140"/>
      <c r="F214" s="140"/>
      <c r="G214" s="140"/>
      <c r="H214" s="140"/>
      <c r="I214" s="130"/>
      <c r="J214" s="130"/>
      <c r="K214" s="130"/>
    </row>
    <row r="215" spans="2:11">
      <c r="B215" s="129"/>
      <c r="C215" s="130"/>
      <c r="D215" s="140"/>
      <c r="E215" s="140"/>
      <c r="F215" s="140"/>
      <c r="G215" s="140"/>
      <c r="H215" s="140"/>
      <c r="I215" s="130"/>
      <c r="J215" s="130"/>
      <c r="K215" s="130"/>
    </row>
    <row r="216" spans="2:11">
      <c r="B216" s="129"/>
      <c r="C216" s="130"/>
      <c r="D216" s="140"/>
      <c r="E216" s="140"/>
      <c r="F216" s="140"/>
      <c r="G216" s="140"/>
      <c r="H216" s="140"/>
      <c r="I216" s="130"/>
      <c r="J216" s="130"/>
      <c r="K216" s="130"/>
    </row>
    <row r="217" spans="2:11">
      <c r="B217" s="129"/>
      <c r="C217" s="130"/>
      <c r="D217" s="140"/>
      <c r="E217" s="140"/>
      <c r="F217" s="140"/>
      <c r="G217" s="140"/>
      <c r="H217" s="140"/>
      <c r="I217" s="130"/>
      <c r="J217" s="130"/>
      <c r="K217" s="130"/>
    </row>
    <row r="218" spans="2:11">
      <c r="B218" s="129"/>
      <c r="C218" s="130"/>
      <c r="D218" s="140"/>
      <c r="E218" s="140"/>
      <c r="F218" s="140"/>
      <c r="G218" s="140"/>
      <c r="H218" s="140"/>
      <c r="I218" s="130"/>
      <c r="J218" s="130"/>
      <c r="K218" s="130"/>
    </row>
    <row r="219" spans="2:11">
      <c r="B219" s="129"/>
      <c r="C219" s="130"/>
      <c r="D219" s="140"/>
      <c r="E219" s="140"/>
      <c r="F219" s="140"/>
      <c r="G219" s="140"/>
      <c r="H219" s="140"/>
      <c r="I219" s="130"/>
      <c r="J219" s="130"/>
      <c r="K219" s="130"/>
    </row>
    <row r="220" spans="2:11">
      <c r="B220" s="129"/>
      <c r="C220" s="130"/>
      <c r="D220" s="140"/>
      <c r="E220" s="140"/>
      <c r="F220" s="140"/>
      <c r="G220" s="140"/>
      <c r="H220" s="140"/>
      <c r="I220" s="130"/>
      <c r="J220" s="130"/>
      <c r="K220" s="130"/>
    </row>
    <row r="221" spans="2:11">
      <c r="B221" s="129"/>
      <c r="C221" s="130"/>
      <c r="D221" s="140"/>
      <c r="E221" s="140"/>
      <c r="F221" s="140"/>
      <c r="G221" s="140"/>
      <c r="H221" s="140"/>
      <c r="I221" s="130"/>
      <c r="J221" s="130"/>
      <c r="K221" s="130"/>
    </row>
    <row r="222" spans="2:11">
      <c r="B222" s="129"/>
      <c r="C222" s="130"/>
      <c r="D222" s="140"/>
      <c r="E222" s="140"/>
      <c r="F222" s="140"/>
      <c r="G222" s="140"/>
      <c r="H222" s="140"/>
      <c r="I222" s="130"/>
      <c r="J222" s="130"/>
      <c r="K222" s="130"/>
    </row>
    <row r="223" spans="2:11">
      <c r="B223" s="129"/>
      <c r="C223" s="130"/>
      <c r="D223" s="140"/>
      <c r="E223" s="140"/>
      <c r="F223" s="140"/>
      <c r="G223" s="140"/>
      <c r="H223" s="140"/>
      <c r="I223" s="130"/>
      <c r="J223" s="130"/>
      <c r="K223" s="130"/>
    </row>
    <row r="224" spans="2:11">
      <c r="B224" s="129"/>
      <c r="C224" s="130"/>
      <c r="D224" s="140"/>
      <c r="E224" s="140"/>
      <c r="F224" s="140"/>
      <c r="G224" s="140"/>
      <c r="H224" s="140"/>
      <c r="I224" s="130"/>
      <c r="J224" s="130"/>
      <c r="K224" s="130"/>
    </row>
    <row r="225" spans="2:11">
      <c r="B225" s="129"/>
      <c r="C225" s="130"/>
      <c r="D225" s="140"/>
      <c r="E225" s="140"/>
      <c r="F225" s="140"/>
      <c r="G225" s="140"/>
      <c r="H225" s="140"/>
      <c r="I225" s="130"/>
      <c r="J225" s="130"/>
      <c r="K225" s="130"/>
    </row>
    <row r="226" spans="2:11">
      <c r="B226" s="129"/>
      <c r="C226" s="130"/>
      <c r="D226" s="140"/>
      <c r="E226" s="140"/>
      <c r="F226" s="140"/>
      <c r="G226" s="140"/>
      <c r="H226" s="140"/>
      <c r="I226" s="130"/>
      <c r="J226" s="130"/>
      <c r="K226" s="130"/>
    </row>
    <row r="227" spans="2:11">
      <c r="B227" s="129"/>
      <c r="C227" s="130"/>
      <c r="D227" s="140"/>
      <c r="E227" s="140"/>
      <c r="F227" s="140"/>
      <c r="G227" s="140"/>
      <c r="H227" s="140"/>
      <c r="I227" s="130"/>
      <c r="J227" s="130"/>
      <c r="K227" s="130"/>
    </row>
    <row r="228" spans="2:11">
      <c r="B228" s="129"/>
      <c r="C228" s="130"/>
      <c r="D228" s="140"/>
      <c r="E228" s="140"/>
      <c r="F228" s="140"/>
      <c r="G228" s="140"/>
      <c r="H228" s="140"/>
      <c r="I228" s="130"/>
      <c r="J228" s="130"/>
      <c r="K228" s="130"/>
    </row>
    <row r="229" spans="2:11">
      <c r="B229" s="129"/>
      <c r="C229" s="130"/>
      <c r="D229" s="140"/>
      <c r="E229" s="140"/>
      <c r="F229" s="140"/>
      <c r="G229" s="140"/>
      <c r="H229" s="140"/>
      <c r="I229" s="130"/>
      <c r="J229" s="130"/>
      <c r="K229" s="130"/>
    </row>
    <row r="230" spans="2:11">
      <c r="B230" s="129"/>
      <c r="C230" s="130"/>
      <c r="D230" s="140"/>
      <c r="E230" s="140"/>
      <c r="F230" s="140"/>
      <c r="G230" s="140"/>
      <c r="H230" s="140"/>
      <c r="I230" s="130"/>
      <c r="J230" s="130"/>
      <c r="K230" s="130"/>
    </row>
    <row r="231" spans="2:11">
      <c r="B231" s="129"/>
      <c r="C231" s="130"/>
      <c r="D231" s="140"/>
      <c r="E231" s="140"/>
      <c r="F231" s="140"/>
      <c r="G231" s="140"/>
      <c r="H231" s="140"/>
      <c r="I231" s="130"/>
      <c r="J231" s="130"/>
      <c r="K231" s="130"/>
    </row>
    <row r="232" spans="2:11">
      <c r="B232" s="129"/>
      <c r="C232" s="130"/>
      <c r="D232" s="140"/>
      <c r="E232" s="140"/>
      <c r="F232" s="140"/>
      <c r="G232" s="140"/>
      <c r="H232" s="140"/>
      <c r="I232" s="130"/>
      <c r="J232" s="130"/>
      <c r="K232" s="130"/>
    </row>
    <row r="233" spans="2:11">
      <c r="B233" s="129"/>
      <c r="C233" s="130"/>
      <c r="D233" s="140"/>
      <c r="E233" s="140"/>
      <c r="F233" s="140"/>
      <c r="G233" s="140"/>
      <c r="H233" s="140"/>
      <c r="I233" s="130"/>
      <c r="J233" s="130"/>
      <c r="K233" s="130"/>
    </row>
    <row r="234" spans="2:11">
      <c r="B234" s="129"/>
      <c r="C234" s="130"/>
      <c r="D234" s="140"/>
      <c r="E234" s="140"/>
      <c r="F234" s="140"/>
      <c r="G234" s="140"/>
      <c r="H234" s="140"/>
      <c r="I234" s="130"/>
      <c r="J234" s="130"/>
      <c r="K234" s="130"/>
    </row>
    <row r="235" spans="2:11">
      <c r="B235" s="129"/>
      <c r="C235" s="130"/>
      <c r="D235" s="140"/>
      <c r="E235" s="140"/>
      <c r="F235" s="140"/>
      <c r="G235" s="140"/>
      <c r="H235" s="140"/>
      <c r="I235" s="130"/>
      <c r="J235" s="130"/>
      <c r="K235" s="130"/>
    </row>
    <row r="236" spans="2:11">
      <c r="B236" s="129"/>
      <c r="C236" s="130"/>
      <c r="D236" s="140"/>
      <c r="E236" s="140"/>
      <c r="F236" s="140"/>
      <c r="G236" s="140"/>
      <c r="H236" s="140"/>
      <c r="I236" s="130"/>
      <c r="J236" s="130"/>
      <c r="K236" s="130"/>
    </row>
    <row r="237" spans="2:11">
      <c r="B237" s="129"/>
      <c r="C237" s="130"/>
      <c r="D237" s="140"/>
      <c r="E237" s="140"/>
      <c r="F237" s="140"/>
      <c r="G237" s="140"/>
      <c r="H237" s="140"/>
      <c r="I237" s="130"/>
      <c r="J237" s="130"/>
      <c r="K237" s="130"/>
    </row>
    <row r="238" spans="2:11">
      <c r="B238" s="129"/>
      <c r="C238" s="130"/>
      <c r="D238" s="140"/>
      <c r="E238" s="140"/>
      <c r="F238" s="140"/>
      <c r="G238" s="140"/>
      <c r="H238" s="140"/>
      <c r="I238" s="130"/>
      <c r="J238" s="130"/>
      <c r="K238" s="130"/>
    </row>
    <row r="239" spans="2:11">
      <c r="B239" s="129"/>
      <c r="C239" s="130"/>
      <c r="D239" s="140"/>
      <c r="E239" s="140"/>
      <c r="F239" s="140"/>
      <c r="G239" s="140"/>
      <c r="H239" s="140"/>
      <c r="I239" s="130"/>
      <c r="J239" s="130"/>
      <c r="K239" s="130"/>
    </row>
    <row r="240" spans="2:11">
      <c r="B240" s="129"/>
      <c r="C240" s="130"/>
      <c r="D240" s="140"/>
      <c r="E240" s="140"/>
      <c r="F240" s="140"/>
      <c r="G240" s="140"/>
      <c r="H240" s="140"/>
      <c r="I240" s="130"/>
      <c r="J240" s="130"/>
      <c r="K240" s="130"/>
    </row>
    <row r="241" spans="2:11">
      <c r="B241" s="129"/>
      <c r="C241" s="130"/>
      <c r="D241" s="140"/>
      <c r="E241" s="140"/>
      <c r="F241" s="140"/>
      <c r="G241" s="140"/>
      <c r="H241" s="140"/>
      <c r="I241" s="130"/>
      <c r="J241" s="130"/>
      <c r="K241" s="130"/>
    </row>
    <row r="242" spans="2:11">
      <c r="B242" s="129"/>
      <c r="C242" s="130"/>
      <c r="D242" s="140"/>
      <c r="E242" s="140"/>
      <c r="F242" s="140"/>
      <c r="G242" s="140"/>
      <c r="H242" s="140"/>
      <c r="I242" s="130"/>
      <c r="J242" s="130"/>
      <c r="K242" s="130"/>
    </row>
    <row r="243" spans="2:11">
      <c r="B243" s="129"/>
      <c r="C243" s="130"/>
      <c r="D243" s="140"/>
      <c r="E243" s="140"/>
      <c r="F243" s="140"/>
      <c r="G243" s="140"/>
      <c r="H243" s="140"/>
      <c r="I243" s="130"/>
      <c r="J243" s="130"/>
      <c r="K243" s="130"/>
    </row>
    <row r="244" spans="2:11">
      <c r="B244" s="129"/>
      <c r="C244" s="130"/>
      <c r="D244" s="140"/>
      <c r="E244" s="140"/>
      <c r="F244" s="140"/>
      <c r="G244" s="140"/>
      <c r="H244" s="140"/>
      <c r="I244" s="130"/>
      <c r="J244" s="130"/>
      <c r="K244" s="130"/>
    </row>
    <row r="245" spans="2:11">
      <c r="B245" s="129"/>
      <c r="C245" s="130"/>
      <c r="D245" s="140"/>
      <c r="E245" s="140"/>
      <c r="F245" s="140"/>
      <c r="G245" s="140"/>
      <c r="H245" s="140"/>
      <c r="I245" s="130"/>
      <c r="J245" s="130"/>
      <c r="K245" s="130"/>
    </row>
    <row r="246" spans="2:11">
      <c r="B246" s="129"/>
      <c r="C246" s="130"/>
      <c r="D246" s="140"/>
      <c r="E246" s="140"/>
      <c r="F246" s="140"/>
      <c r="G246" s="140"/>
      <c r="H246" s="140"/>
      <c r="I246" s="130"/>
      <c r="J246" s="130"/>
      <c r="K246" s="130"/>
    </row>
    <row r="247" spans="2:11">
      <c r="B247" s="129"/>
      <c r="C247" s="130"/>
      <c r="D247" s="140"/>
      <c r="E247" s="140"/>
      <c r="F247" s="140"/>
      <c r="G247" s="140"/>
      <c r="H247" s="140"/>
      <c r="I247" s="130"/>
      <c r="J247" s="130"/>
      <c r="K247" s="130"/>
    </row>
    <row r="248" spans="2:11">
      <c r="B248" s="129"/>
      <c r="C248" s="130"/>
      <c r="D248" s="140"/>
      <c r="E248" s="140"/>
      <c r="F248" s="140"/>
      <c r="G248" s="140"/>
      <c r="H248" s="140"/>
      <c r="I248" s="130"/>
      <c r="J248" s="130"/>
      <c r="K248" s="130"/>
    </row>
    <row r="249" spans="2:11">
      <c r="B249" s="129"/>
      <c r="C249" s="130"/>
      <c r="D249" s="140"/>
      <c r="E249" s="140"/>
      <c r="F249" s="140"/>
      <c r="G249" s="140"/>
      <c r="H249" s="140"/>
      <c r="I249" s="130"/>
      <c r="J249" s="130"/>
      <c r="K249" s="130"/>
    </row>
    <row r="250" spans="2:11">
      <c r="B250" s="129"/>
      <c r="C250" s="130"/>
      <c r="D250" s="140"/>
      <c r="E250" s="140"/>
      <c r="F250" s="140"/>
      <c r="G250" s="140"/>
      <c r="H250" s="140"/>
      <c r="I250" s="130"/>
      <c r="J250" s="130"/>
      <c r="K250" s="130"/>
    </row>
    <row r="251" spans="2:11">
      <c r="B251" s="129"/>
      <c r="C251" s="130"/>
      <c r="D251" s="140"/>
      <c r="E251" s="140"/>
      <c r="F251" s="140"/>
      <c r="G251" s="140"/>
      <c r="H251" s="140"/>
      <c r="I251" s="130"/>
      <c r="J251" s="130"/>
      <c r="K251" s="130"/>
    </row>
    <row r="252" spans="2:11">
      <c r="B252" s="129"/>
      <c r="C252" s="130"/>
      <c r="D252" s="140"/>
      <c r="E252" s="140"/>
      <c r="F252" s="140"/>
      <c r="G252" s="140"/>
      <c r="H252" s="140"/>
      <c r="I252" s="130"/>
      <c r="J252" s="130"/>
      <c r="K252" s="130"/>
    </row>
    <row r="253" spans="2:11">
      <c r="B253" s="129"/>
      <c r="C253" s="130"/>
      <c r="D253" s="140"/>
      <c r="E253" s="140"/>
      <c r="F253" s="140"/>
      <c r="G253" s="140"/>
      <c r="H253" s="140"/>
      <c r="I253" s="130"/>
      <c r="J253" s="130"/>
      <c r="K253" s="130"/>
    </row>
    <row r="254" spans="2:11">
      <c r="B254" s="129"/>
      <c r="C254" s="130"/>
      <c r="D254" s="140"/>
      <c r="E254" s="140"/>
      <c r="F254" s="140"/>
      <c r="G254" s="140"/>
      <c r="H254" s="140"/>
      <c r="I254" s="130"/>
      <c r="J254" s="130"/>
      <c r="K254" s="130"/>
    </row>
    <row r="255" spans="2:11">
      <c r="B255" s="129"/>
      <c r="C255" s="130"/>
      <c r="D255" s="140"/>
      <c r="E255" s="140"/>
      <c r="F255" s="140"/>
      <c r="G255" s="140"/>
      <c r="H255" s="140"/>
      <c r="I255" s="130"/>
      <c r="J255" s="130"/>
      <c r="K255" s="130"/>
    </row>
    <row r="256" spans="2:11">
      <c r="B256" s="129"/>
      <c r="C256" s="130"/>
      <c r="D256" s="140"/>
      <c r="E256" s="140"/>
      <c r="F256" s="140"/>
      <c r="G256" s="140"/>
      <c r="H256" s="140"/>
      <c r="I256" s="130"/>
      <c r="J256" s="130"/>
      <c r="K256" s="130"/>
    </row>
    <row r="257" spans="2:11">
      <c r="B257" s="129"/>
      <c r="C257" s="130"/>
      <c r="D257" s="140"/>
      <c r="E257" s="140"/>
      <c r="F257" s="140"/>
      <c r="G257" s="140"/>
      <c r="H257" s="140"/>
      <c r="I257" s="130"/>
      <c r="J257" s="130"/>
      <c r="K257" s="130"/>
    </row>
    <row r="258" spans="2:11">
      <c r="B258" s="129"/>
      <c r="C258" s="130"/>
      <c r="D258" s="140"/>
      <c r="E258" s="140"/>
      <c r="F258" s="140"/>
      <c r="G258" s="140"/>
      <c r="H258" s="140"/>
      <c r="I258" s="130"/>
      <c r="J258" s="130"/>
      <c r="K258" s="130"/>
    </row>
    <row r="259" spans="2:11">
      <c r="B259" s="129"/>
      <c r="C259" s="130"/>
      <c r="D259" s="140"/>
      <c r="E259" s="140"/>
      <c r="F259" s="140"/>
      <c r="G259" s="140"/>
      <c r="H259" s="140"/>
      <c r="I259" s="130"/>
      <c r="J259" s="130"/>
      <c r="K259" s="130"/>
    </row>
    <row r="260" spans="2:11">
      <c r="B260" s="129"/>
      <c r="C260" s="130"/>
      <c r="D260" s="140"/>
      <c r="E260" s="140"/>
      <c r="F260" s="140"/>
      <c r="G260" s="140"/>
      <c r="H260" s="140"/>
      <c r="I260" s="130"/>
      <c r="J260" s="130"/>
      <c r="K260" s="130"/>
    </row>
    <row r="261" spans="2:11">
      <c r="B261" s="129"/>
      <c r="C261" s="130"/>
      <c r="D261" s="140"/>
      <c r="E261" s="140"/>
      <c r="F261" s="140"/>
      <c r="G261" s="140"/>
      <c r="H261" s="140"/>
      <c r="I261" s="130"/>
      <c r="J261" s="130"/>
      <c r="K261" s="130"/>
    </row>
    <row r="262" spans="2:11">
      <c r="B262" s="129"/>
      <c r="C262" s="130"/>
      <c r="D262" s="140"/>
      <c r="E262" s="140"/>
      <c r="F262" s="140"/>
      <c r="G262" s="140"/>
      <c r="H262" s="140"/>
      <c r="I262" s="130"/>
      <c r="J262" s="130"/>
      <c r="K262" s="130"/>
    </row>
    <row r="263" spans="2:11">
      <c r="B263" s="129"/>
      <c r="C263" s="130"/>
      <c r="D263" s="140"/>
      <c r="E263" s="140"/>
      <c r="F263" s="140"/>
      <c r="G263" s="140"/>
      <c r="H263" s="140"/>
      <c r="I263" s="130"/>
      <c r="J263" s="130"/>
      <c r="K263" s="130"/>
    </row>
    <row r="264" spans="2:11">
      <c r="B264" s="129"/>
      <c r="C264" s="130"/>
      <c r="D264" s="140"/>
      <c r="E264" s="140"/>
      <c r="F264" s="140"/>
      <c r="G264" s="140"/>
      <c r="H264" s="140"/>
      <c r="I264" s="130"/>
      <c r="J264" s="130"/>
      <c r="K264" s="130"/>
    </row>
    <row r="265" spans="2:11">
      <c r="B265" s="129"/>
      <c r="C265" s="130"/>
      <c r="D265" s="140"/>
      <c r="E265" s="140"/>
      <c r="F265" s="140"/>
      <c r="G265" s="140"/>
      <c r="H265" s="140"/>
      <c r="I265" s="130"/>
      <c r="J265" s="130"/>
      <c r="K265" s="130"/>
    </row>
    <row r="266" spans="2:11">
      <c r="B266" s="129"/>
      <c r="C266" s="130"/>
      <c r="D266" s="140"/>
      <c r="E266" s="140"/>
      <c r="F266" s="140"/>
      <c r="G266" s="140"/>
      <c r="H266" s="140"/>
      <c r="I266" s="130"/>
      <c r="J266" s="130"/>
      <c r="K266" s="130"/>
    </row>
    <row r="267" spans="2:11">
      <c r="B267" s="129"/>
      <c r="C267" s="130"/>
      <c r="D267" s="140"/>
      <c r="E267" s="140"/>
      <c r="F267" s="140"/>
      <c r="G267" s="140"/>
      <c r="H267" s="140"/>
      <c r="I267" s="130"/>
      <c r="J267" s="130"/>
      <c r="K267" s="130"/>
    </row>
    <row r="268" spans="2:11">
      <c r="B268" s="129"/>
      <c r="C268" s="130"/>
      <c r="D268" s="140"/>
      <c r="E268" s="140"/>
      <c r="F268" s="140"/>
      <c r="G268" s="140"/>
      <c r="H268" s="140"/>
      <c r="I268" s="130"/>
      <c r="J268" s="130"/>
      <c r="K268" s="130"/>
    </row>
    <row r="269" spans="2:11">
      <c r="B269" s="129"/>
      <c r="C269" s="130"/>
      <c r="D269" s="140"/>
      <c r="E269" s="140"/>
      <c r="F269" s="140"/>
      <c r="G269" s="140"/>
      <c r="H269" s="140"/>
      <c r="I269" s="130"/>
      <c r="J269" s="130"/>
      <c r="K269" s="130"/>
    </row>
    <row r="270" spans="2:11">
      <c r="B270" s="129"/>
      <c r="C270" s="130"/>
      <c r="D270" s="140"/>
      <c r="E270" s="140"/>
      <c r="F270" s="140"/>
      <c r="G270" s="140"/>
      <c r="H270" s="140"/>
      <c r="I270" s="130"/>
      <c r="J270" s="130"/>
      <c r="K270" s="130"/>
    </row>
    <row r="271" spans="2:11">
      <c r="B271" s="129"/>
      <c r="C271" s="130"/>
      <c r="D271" s="140"/>
      <c r="E271" s="140"/>
      <c r="F271" s="140"/>
      <c r="G271" s="140"/>
      <c r="H271" s="140"/>
      <c r="I271" s="130"/>
      <c r="J271" s="130"/>
      <c r="K271" s="130"/>
    </row>
    <row r="272" spans="2:11">
      <c r="B272" s="129"/>
      <c r="C272" s="130"/>
      <c r="D272" s="140"/>
      <c r="E272" s="140"/>
      <c r="F272" s="140"/>
      <c r="G272" s="140"/>
      <c r="H272" s="140"/>
      <c r="I272" s="130"/>
      <c r="J272" s="130"/>
      <c r="K272" s="130"/>
    </row>
    <row r="273" spans="2:11">
      <c r="B273" s="129"/>
      <c r="C273" s="130"/>
      <c r="D273" s="140"/>
      <c r="E273" s="140"/>
      <c r="F273" s="140"/>
      <c r="G273" s="140"/>
      <c r="H273" s="140"/>
      <c r="I273" s="130"/>
      <c r="J273" s="130"/>
      <c r="K273" s="130"/>
    </row>
    <row r="274" spans="2:11">
      <c r="B274" s="129"/>
      <c r="C274" s="130"/>
      <c r="D274" s="140"/>
      <c r="E274" s="140"/>
      <c r="F274" s="140"/>
      <c r="G274" s="140"/>
      <c r="H274" s="140"/>
      <c r="I274" s="130"/>
      <c r="J274" s="130"/>
      <c r="K274" s="130"/>
    </row>
    <row r="275" spans="2:11">
      <c r="B275" s="129"/>
      <c r="C275" s="130"/>
      <c r="D275" s="140"/>
      <c r="E275" s="140"/>
      <c r="F275" s="140"/>
      <c r="G275" s="140"/>
      <c r="H275" s="140"/>
      <c r="I275" s="130"/>
      <c r="J275" s="130"/>
      <c r="K275" s="130"/>
    </row>
    <row r="276" spans="2:11">
      <c r="B276" s="129"/>
      <c r="C276" s="130"/>
      <c r="D276" s="140"/>
      <c r="E276" s="140"/>
      <c r="F276" s="140"/>
      <c r="G276" s="140"/>
      <c r="H276" s="140"/>
      <c r="I276" s="130"/>
      <c r="J276" s="130"/>
      <c r="K276" s="130"/>
    </row>
    <row r="277" spans="2:11">
      <c r="B277" s="129"/>
      <c r="C277" s="130"/>
      <c r="D277" s="140"/>
      <c r="E277" s="140"/>
      <c r="F277" s="140"/>
      <c r="G277" s="140"/>
      <c r="H277" s="140"/>
      <c r="I277" s="130"/>
      <c r="J277" s="130"/>
      <c r="K277" s="130"/>
    </row>
    <row r="278" spans="2:11">
      <c r="B278" s="129"/>
      <c r="C278" s="130"/>
      <c r="D278" s="140"/>
      <c r="E278" s="140"/>
      <c r="F278" s="140"/>
      <c r="G278" s="140"/>
      <c r="H278" s="140"/>
      <c r="I278" s="130"/>
      <c r="J278" s="130"/>
      <c r="K278" s="130"/>
    </row>
    <row r="279" spans="2:11">
      <c r="B279" s="129"/>
      <c r="C279" s="130"/>
      <c r="D279" s="140"/>
      <c r="E279" s="140"/>
      <c r="F279" s="140"/>
      <c r="G279" s="140"/>
      <c r="H279" s="140"/>
      <c r="I279" s="130"/>
      <c r="J279" s="130"/>
      <c r="K279" s="130"/>
    </row>
    <row r="280" spans="2:11">
      <c r="B280" s="129"/>
      <c r="C280" s="130"/>
      <c r="D280" s="140"/>
      <c r="E280" s="140"/>
      <c r="F280" s="140"/>
      <c r="G280" s="140"/>
      <c r="H280" s="140"/>
      <c r="I280" s="130"/>
      <c r="J280" s="130"/>
      <c r="K280" s="130"/>
    </row>
    <row r="281" spans="2:11">
      <c r="B281" s="129"/>
      <c r="C281" s="130"/>
      <c r="D281" s="140"/>
      <c r="E281" s="140"/>
      <c r="F281" s="140"/>
      <c r="G281" s="140"/>
      <c r="H281" s="140"/>
      <c r="I281" s="130"/>
      <c r="J281" s="130"/>
      <c r="K281" s="130"/>
    </row>
    <row r="282" spans="2:11">
      <c r="B282" s="129"/>
      <c r="C282" s="130"/>
      <c r="D282" s="140"/>
      <c r="E282" s="140"/>
      <c r="F282" s="140"/>
      <c r="G282" s="140"/>
      <c r="H282" s="140"/>
      <c r="I282" s="130"/>
      <c r="J282" s="130"/>
      <c r="K282" s="130"/>
    </row>
    <row r="283" spans="2:11">
      <c r="B283" s="129"/>
      <c r="C283" s="130"/>
      <c r="D283" s="140"/>
      <c r="E283" s="140"/>
      <c r="F283" s="140"/>
      <c r="G283" s="140"/>
      <c r="H283" s="140"/>
      <c r="I283" s="130"/>
      <c r="J283" s="130"/>
      <c r="K283" s="130"/>
    </row>
    <row r="284" spans="2:11">
      <c r="B284" s="129"/>
      <c r="C284" s="130"/>
      <c r="D284" s="140"/>
      <c r="E284" s="140"/>
      <c r="F284" s="140"/>
      <c r="G284" s="140"/>
      <c r="H284" s="140"/>
      <c r="I284" s="130"/>
      <c r="J284" s="130"/>
      <c r="K284" s="130"/>
    </row>
    <row r="285" spans="2:11">
      <c r="B285" s="129"/>
      <c r="C285" s="130"/>
      <c r="D285" s="140"/>
      <c r="E285" s="140"/>
      <c r="F285" s="140"/>
      <c r="G285" s="140"/>
      <c r="H285" s="140"/>
      <c r="I285" s="130"/>
      <c r="J285" s="130"/>
      <c r="K285" s="130"/>
    </row>
    <row r="286" spans="2:11">
      <c r="B286" s="129"/>
      <c r="C286" s="130"/>
      <c r="D286" s="140"/>
      <c r="E286" s="140"/>
      <c r="F286" s="140"/>
      <c r="G286" s="140"/>
      <c r="H286" s="140"/>
      <c r="I286" s="130"/>
      <c r="J286" s="130"/>
      <c r="K286" s="130"/>
    </row>
    <row r="287" spans="2:11">
      <c r="B287" s="129"/>
      <c r="C287" s="130"/>
      <c r="D287" s="140"/>
      <c r="E287" s="140"/>
      <c r="F287" s="140"/>
      <c r="G287" s="140"/>
      <c r="H287" s="140"/>
      <c r="I287" s="130"/>
      <c r="J287" s="130"/>
      <c r="K287" s="130"/>
    </row>
    <row r="288" spans="2:11">
      <c r="B288" s="129"/>
      <c r="C288" s="130"/>
      <c r="D288" s="140"/>
      <c r="E288" s="140"/>
      <c r="F288" s="140"/>
      <c r="G288" s="140"/>
      <c r="H288" s="140"/>
      <c r="I288" s="130"/>
      <c r="J288" s="130"/>
      <c r="K288" s="130"/>
    </row>
    <row r="289" spans="2:11">
      <c r="B289" s="129"/>
      <c r="C289" s="130"/>
      <c r="D289" s="140"/>
      <c r="E289" s="140"/>
      <c r="F289" s="140"/>
      <c r="G289" s="140"/>
      <c r="H289" s="140"/>
      <c r="I289" s="130"/>
      <c r="J289" s="130"/>
      <c r="K289" s="130"/>
    </row>
    <row r="290" spans="2:11">
      <c r="B290" s="129"/>
      <c r="C290" s="130"/>
      <c r="D290" s="140"/>
      <c r="E290" s="140"/>
      <c r="F290" s="140"/>
      <c r="G290" s="140"/>
      <c r="H290" s="140"/>
      <c r="I290" s="130"/>
      <c r="J290" s="130"/>
      <c r="K290" s="130"/>
    </row>
    <row r="291" spans="2:11">
      <c r="B291" s="129"/>
      <c r="C291" s="130"/>
      <c r="D291" s="140"/>
      <c r="E291" s="140"/>
      <c r="F291" s="140"/>
      <c r="G291" s="140"/>
      <c r="H291" s="140"/>
      <c r="I291" s="130"/>
      <c r="J291" s="130"/>
      <c r="K291" s="130"/>
    </row>
    <row r="292" spans="2:11">
      <c r="B292" s="129"/>
      <c r="C292" s="130"/>
      <c r="D292" s="140"/>
      <c r="E292" s="140"/>
      <c r="F292" s="140"/>
      <c r="G292" s="140"/>
      <c r="H292" s="140"/>
      <c r="I292" s="130"/>
      <c r="J292" s="130"/>
      <c r="K292" s="130"/>
    </row>
    <row r="293" spans="2:11">
      <c r="B293" s="129"/>
      <c r="C293" s="130"/>
      <c r="D293" s="140"/>
      <c r="E293" s="140"/>
      <c r="F293" s="140"/>
      <c r="G293" s="140"/>
      <c r="H293" s="140"/>
      <c r="I293" s="130"/>
      <c r="J293" s="130"/>
      <c r="K293" s="130"/>
    </row>
    <row r="294" spans="2:11">
      <c r="B294" s="129"/>
      <c r="C294" s="130"/>
      <c r="D294" s="140"/>
      <c r="E294" s="140"/>
      <c r="F294" s="140"/>
      <c r="G294" s="140"/>
      <c r="H294" s="140"/>
      <c r="I294" s="130"/>
      <c r="J294" s="130"/>
      <c r="K294" s="130"/>
    </row>
    <row r="295" spans="2:11">
      <c r="B295" s="129"/>
      <c r="C295" s="130"/>
      <c r="D295" s="140"/>
      <c r="E295" s="140"/>
      <c r="F295" s="140"/>
      <c r="G295" s="140"/>
      <c r="H295" s="140"/>
      <c r="I295" s="130"/>
      <c r="J295" s="130"/>
      <c r="K295" s="130"/>
    </row>
    <row r="296" spans="2:11">
      <c r="B296" s="129"/>
      <c r="C296" s="130"/>
      <c r="D296" s="140"/>
      <c r="E296" s="140"/>
      <c r="F296" s="140"/>
      <c r="G296" s="140"/>
      <c r="H296" s="140"/>
      <c r="I296" s="130"/>
      <c r="J296" s="130"/>
      <c r="K296" s="130"/>
    </row>
    <row r="297" spans="2:11">
      <c r="B297" s="129"/>
      <c r="C297" s="130"/>
      <c r="D297" s="140"/>
      <c r="E297" s="140"/>
      <c r="F297" s="140"/>
      <c r="G297" s="140"/>
      <c r="H297" s="140"/>
      <c r="I297" s="130"/>
      <c r="J297" s="130"/>
      <c r="K297" s="130"/>
    </row>
    <row r="298" spans="2:11">
      <c r="B298" s="129"/>
      <c r="C298" s="130"/>
      <c r="D298" s="140"/>
      <c r="E298" s="140"/>
      <c r="F298" s="140"/>
      <c r="G298" s="140"/>
      <c r="H298" s="140"/>
      <c r="I298" s="130"/>
      <c r="J298" s="130"/>
      <c r="K298" s="130"/>
    </row>
    <row r="299" spans="2:11">
      <c r="B299" s="129"/>
      <c r="C299" s="130"/>
      <c r="D299" s="140"/>
      <c r="E299" s="140"/>
      <c r="F299" s="140"/>
      <c r="G299" s="140"/>
      <c r="H299" s="140"/>
      <c r="I299" s="130"/>
      <c r="J299" s="130"/>
      <c r="K299" s="130"/>
    </row>
    <row r="300" spans="2:11">
      <c r="B300" s="129"/>
      <c r="C300" s="130"/>
      <c r="D300" s="140"/>
      <c r="E300" s="140"/>
      <c r="F300" s="140"/>
      <c r="G300" s="140"/>
      <c r="H300" s="140"/>
      <c r="I300" s="130"/>
      <c r="J300" s="130"/>
      <c r="K300" s="130"/>
    </row>
    <row r="301" spans="2:11">
      <c r="B301" s="129"/>
      <c r="C301" s="130"/>
      <c r="D301" s="140"/>
      <c r="E301" s="140"/>
      <c r="F301" s="140"/>
      <c r="G301" s="140"/>
      <c r="H301" s="140"/>
      <c r="I301" s="130"/>
      <c r="J301" s="130"/>
      <c r="K301" s="130"/>
    </row>
    <row r="302" spans="2:11">
      <c r="B302" s="129"/>
      <c r="C302" s="130"/>
      <c r="D302" s="140"/>
      <c r="E302" s="140"/>
      <c r="F302" s="140"/>
      <c r="G302" s="140"/>
      <c r="H302" s="140"/>
      <c r="I302" s="130"/>
      <c r="J302" s="130"/>
      <c r="K302" s="130"/>
    </row>
    <row r="303" spans="2:11">
      <c r="B303" s="129"/>
      <c r="C303" s="130"/>
      <c r="D303" s="140"/>
      <c r="E303" s="140"/>
      <c r="F303" s="140"/>
      <c r="G303" s="140"/>
      <c r="H303" s="140"/>
      <c r="I303" s="130"/>
      <c r="J303" s="130"/>
      <c r="K303" s="130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phoneticPr fontId="3" type="noConversion"/>
  <dataValidations count="1">
    <dataValidation allowBlank="1" showInputMessage="1" showErrorMessage="1" sqref="I13:I27 I1:I11 C5:C1048576 D1:H27 A1:B1048576 J1:XFD27 D28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F966"/>
  <sheetViews>
    <sheetView rightToLeft="1" workbookViewId="0"/>
  </sheetViews>
  <sheetFormatPr defaultColWidth="9.140625" defaultRowHeight="18"/>
  <cols>
    <col min="1" max="1" width="6.28515625" style="1" customWidth="1"/>
    <col min="2" max="2" width="70.85546875" style="2" bestFit="1" customWidth="1"/>
    <col min="3" max="3" width="39.28515625" style="1" customWidth="1"/>
    <col min="4" max="4" width="11.85546875" style="1" customWidth="1"/>
    <col min="5" max="16384" width="9.140625" style="1"/>
  </cols>
  <sheetData>
    <row r="1" spans="2:6">
      <c r="B1" s="45" t="s">
        <v>146</v>
      </c>
      <c r="C1" s="66" t="s" vm="1">
        <v>233</v>
      </c>
    </row>
    <row r="2" spans="2:6">
      <c r="B2" s="45" t="s">
        <v>145</v>
      </c>
      <c r="C2" s="66" t="s">
        <v>234</v>
      </c>
    </row>
    <row r="3" spans="2:6">
      <c r="B3" s="45" t="s">
        <v>147</v>
      </c>
      <c r="C3" s="66" t="s">
        <v>235</v>
      </c>
    </row>
    <row r="4" spans="2:6">
      <c r="B4" s="45" t="s">
        <v>148</v>
      </c>
      <c r="C4" s="66">
        <v>2102</v>
      </c>
    </row>
    <row r="6" spans="2:6" ht="26.25" customHeight="1">
      <c r="B6" s="190" t="s">
        <v>181</v>
      </c>
      <c r="C6" s="191"/>
      <c r="D6" s="192"/>
    </row>
    <row r="7" spans="2:6" s="3" customFormat="1" ht="31.5">
      <c r="B7" s="46" t="s">
        <v>116</v>
      </c>
      <c r="C7" s="51" t="s">
        <v>108</v>
      </c>
      <c r="D7" s="52" t="s">
        <v>107</v>
      </c>
    </row>
    <row r="8" spans="2:6" s="3" customFormat="1">
      <c r="B8" s="14"/>
      <c r="C8" s="31" t="s">
        <v>212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62" t="s">
        <v>3512</v>
      </c>
      <c r="C10" s="163">
        <v>4605129.759978069</v>
      </c>
      <c r="D10" s="162"/>
    </row>
    <row r="11" spans="2:6">
      <c r="B11" s="164" t="s">
        <v>24</v>
      </c>
      <c r="C11" s="163">
        <v>669369.34353297215</v>
      </c>
      <c r="D11" s="165"/>
    </row>
    <row r="12" spans="2:6">
      <c r="B12" s="166" t="s">
        <v>3524</v>
      </c>
      <c r="C12" s="167">
        <v>4705.0146460000005</v>
      </c>
      <c r="D12" s="168">
        <v>45640</v>
      </c>
      <c r="E12" s="3"/>
      <c r="F12" s="3"/>
    </row>
    <row r="13" spans="2:6">
      <c r="B13" s="166" t="s">
        <v>3525</v>
      </c>
      <c r="C13" s="167">
        <v>4071.0954100000004</v>
      </c>
      <c r="D13" s="168">
        <v>45291</v>
      </c>
      <c r="E13" s="3"/>
      <c r="F13" s="3"/>
    </row>
    <row r="14" spans="2:6">
      <c r="B14" s="166" t="s">
        <v>3526</v>
      </c>
      <c r="C14" s="167">
        <v>335.59823</v>
      </c>
      <c r="D14" s="168">
        <v>45657</v>
      </c>
    </row>
    <row r="15" spans="2:6">
      <c r="B15" s="166" t="s">
        <v>3527</v>
      </c>
      <c r="C15" s="167">
        <v>27599.923011660001</v>
      </c>
      <c r="D15" s="168">
        <v>46772</v>
      </c>
      <c r="E15" s="3"/>
      <c r="F15" s="3"/>
    </row>
    <row r="16" spans="2:6">
      <c r="B16" s="166" t="s">
        <v>3750</v>
      </c>
      <c r="C16" s="167">
        <v>9833.8427703940379</v>
      </c>
      <c r="D16" s="168">
        <v>46698</v>
      </c>
      <c r="E16" s="3"/>
      <c r="F16" s="3"/>
    </row>
    <row r="17" spans="2:4">
      <c r="B17" s="166" t="s">
        <v>3528</v>
      </c>
      <c r="C17" s="167">
        <v>740</v>
      </c>
      <c r="D17" s="168">
        <v>45456</v>
      </c>
    </row>
    <row r="18" spans="2:4">
      <c r="B18" s="166" t="s">
        <v>2138</v>
      </c>
      <c r="C18" s="167">
        <v>11801.780293650805</v>
      </c>
      <c r="D18" s="168">
        <v>48274</v>
      </c>
    </row>
    <row r="19" spans="2:4">
      <c r="B19" s="166" t="s">
        <v>2140</v>
      </c>
      <c r="C19" s="167">
        <v>7126.7514686060476</v>
      </c>
      <c r="D19" s="168">
        <v>48274</v>
      </c>
    </row>
    <row r="20" spans="2:4">
      <c r="B20" s="166" t="s">
        <v>3529</v>
      </c>
      <c r="C20" s="167">
        <v>5099.6777337800004</v>
      </c>
      <c r="D20" s="168">
        <v>46054</v>
      </c>
    </row>
    <row r="21" spans="2:4">
      <c r="B21" s="166" t="s">
        <v>2161</v>
      </c>
      <c r="C21" s="167">
        <v>1676.5262400000001</v>
      </c>
      <c r="D21" s="168">
        <v>45291</v>
      </c>
    </row>
    <row r="22" spans="2:4">
      <c r="B22" s="166" t="s">
        <v>2162</v>
      </c>
      <c r="C22" s="167">
        <v>1926.6048000000001</v>
      </c>
      <c r="D22" s="168">
        <v>45291</v>
      </c>
    </row>
    <row r="23" spans="2:4">
      <c r="B23" s="166" t="s">
        <v>2163</v>
      </c>
      <c r="C23" s="167">
        <v>31492.179963000002</v>
      </c>
      <c r="D23" s="168">
        <v>47969</v>
      </c>
    </row>
    <row r="24" spans="2:4">
      <c r="B24" s="166" t="s">
        <v>3530</v>
      </c>
      <c r="C24" s="167">
        <v>1109.9996669999998</v>
      </c>
      <c r="D24" s="168">
        <v>45259</v>
      </c>
    </row>
    <row r="25" spans="2:4">
      <c r="B25" s="166" t="s">
        <v>3531</v>
      </c>
      <c r="C25" s="167">
        <v>1892.8309040000001</v>
      </c>
      <c r="D25" s="168">
        <v>45834</v>
      </c>
    </row>
    <row r="26" spans="2:4">
      <c r="B26" s="166" t="s">
        <v>3532</v>
      </c>
      <c r="C26" s="167">
        <v>4751.795263</v>
      </c>
      <c r="D26" s="168">
        <v>47209</v>
      </c>
    </row>
    <row r="27" spans="2:4">
      <c r="B27" s="166" t="s">
        <v>3533</v>
      </c>
      <c r="C27" s="167">
        <v>34904.277319209978</v>
      </c>
      <c r="D27" s="168">
        <v>48297</v>
      </c>
    </row>
    <row r="28" spans="2:4">
      <c r="B28" s="166" t="s">
        <v>2169</v>
      </c>
      <c r="C28" s="167">
        <v>25567.17354</v>
      </c>
      <c r="D28" s="168">
        <v>47118</v>
      </c>
    </row>
    <row r="29" spans="2:4">
      <c r="B29" s="166" t="s">
        <v>3518</v>
      </c>
      <c r="C29" s="167">
        <v>227.85277100000002</v>
      </c>
      <c r="D29" s="168">
        <v>47907</v>
      </c>
    </row>
    <row r="30" spans="2:4">
      <c r="B30" s="166" t="s">
        <v>3534</v>
      </c>
      <c r="C30" s="167">
        <v>8171.4860749999998</v>
      </c>
      <c r="D30" s="168">
        <v>47848</v>
      </c>
    </row>
    <row r="31" spans="2:4">
      <c r="B31" s="166" t="s">
        <v>3519</v>
      </c>
      <c r="C31" s="167">
        <v>204.19156700000002</v>
      </c>
      <c r="D31" s="168">
        <v>47848</v>
      </c>
    </row>
    <row r="32" spans="2:4">
      <c r="B32" s="166" t="s">
        <v>3535</v>
      </c>
      <c r="C32" s="167">
        <v>251.6</v>
      </c>
      <c r="D32" s="168">
        <v>45765</v>
      </c>
    </row>
    <row r="33" spans="2:4">
      <c r="B33" s="166" t="s">
        <v>3536</v>
      </c>
      <c r="C33" s="167">
        <v>31958.444480000002</v>
      </c>
      <c r="D33" s="168">
        <v>47969</v>
      </c>
    </row>
    <row r="34" spans="2:4">
      <c r="B34" s="166" t="s">
        <v>3537</v>
      </c>
      <c r="C34" s="167">
        <v>14562.71240549</v>
      </c>
      <c r="D34" s="168">
        <v>47209</v>
      </c>
    </row>
    <row r="35" spans="2:4">
      <c r="B35" s="166" t="s">
        <v>3538</v>
      </c>
      <c r="C35" s="167">
        <v>8561.0464768800011</v>
      </c>
      <c r="D35" s="168">
        <v>47467</v>
      </c>
    </row>
    <row r="36" spans="2:4">
      <c r="B36" s="166" t="s">
        <v>3539</v>
      </c>
      <c r="C36" s="167">
        <v>7022.0135099999998</v>
      </c>
      <c r="D36" s="168">
        <v>45534</v>
      </c>
    </row>
    <row r="37" spans="2:4">
      <c r="B37" s="166" t="s">
        <v>3540</v>
      </c>
      <c r="C37" s="167">
        <v>23120.657600000002</v>
      </c>
      <c r="D37" s="168">
        <v>48700</v>
      </c>
    </row>
    <row r="38" spans="2:4">
      <c r="B38" s="166" t="s">
        <v>3541</v>
      </c>
      <c r="C38" s="167">
        <v>230.36439000000001</v>
      </c>
      <c r="D38" s="168">
        <v>45534</v>
      </c>
    </row>
    <row r="39" spans="2:4">
      <c r="B39" s="166" t="s">
        <v>3542</v>
      </c>
      <c r="C39" s="167">
        <v>9836.82</v>
      </c>
      <c r="D39" s="168">
        <v>46132</v>
      </c>
    </row>
    <row r="40" spans="2:4">
      <c r="B40" s="166" t="s">
        <v>3543</v>
      </c>
      <c r="C40" s="167">
        <v>52089.279990000003</v>
      </c>
      <c r="D40" s="168">
        <v>50256</v>
      </c>
    </row>
    <row r="41" spans="2:4">
      <c r="B41" s="166" t="s">
        <v>3544</v>
      </c>
      <c r="C41" s="167">
        <v>20410.620065900002</v>
      </c>
      <c r="D41" s="168">
        <v>46539</v>
      </c>
    </row>
    <row r="42" spans="2:4">
      <c r="B42" s="166" t="s">
        <v>3545</v>
      </c>
      <c r="C42" s="167">
        <v>53754.477209999997</v>
      </c>
      <c r="D42" s="168">
        <v>47938</v>
      </c>
    </row>
    <row r="43" spans="2:4">
      <c r="B43" s="166" t="s">
        <v>3546</v>
      </c>
      <c r="C43" s="167">
        <v>9563.4341586999999</v>
      </c>
      <c r="D43" s="168">
        <v>45823</v>
      </c>
    </row>
    <row r="44" spans="2:4">
      <c r="B44" s="166" t="s">
        <v>2181</v>
      </c>
      <c r="C44" s="167">
        <v>5799.3198272700001</v>
      </c>
      <c r="D44" s="168">
        <v>46752</v>
      </c>
    </row>
    <row r="45" spans="2:4">
      <c r="B45" s="166" t="s">
        <v>2182</v>
      </c>
      <c r="C45" s="167">
        <v>29150.240301929258</v>
      </c>
      <c r="D45" s="168">
        <v>48233</v>
      </c>
    </row>
    <row r="46" spans="2:4">
      <c r="B46" s="166" t="s">
        <v>2183</v>
      </c>
      <c r="C46" s="167">
        <v>3291.4134325999999</v>
      </c>
      <c r="D46" s="168">
        <v>45138</v>
      </c>
    </row>
    <row r="47" spans="2:4">
      <c r="B47" s="166" t="s">
        <v>3547</v>
      </c>
      <c r="C47" s="167">
        <v>9028.6509288463458</v>
      </c>
      <c r="D47" s="168">
        <v>48212</v>
      </c>
    </row>
    <row r="48" spans="2:4">
      <c r="B48" s="166" t="s">
        <v>3548</v>
      </c>
      <c r="C48" s="167">
        <v>205.34352500000003</v>
      </c>
      <c r="D48" s="168">
        <v>47566</v>
      </c>
    </row>
    <row r="49" spans="2:4">
      <c r="B49" s="166" t="s">
        <v>3549</v>
      </c>
      <c r="C49" s="167">
        <v>7009.9528216857898</v>
      </c>
      <c r="D49" s="168">
        <v>48212</v>
      </c>
    </row>
    <row r="50" spans="2:4">
      <c r="B50" s="166" t="s">
        <v>3550</v>
      </c>
      <c r="C50" s="167">
        <v>142.98568600000002</v>
      </c>
      <c r="D50" s="168">
        <v>48297</v>
      </c>
    </row>
    <row r="51" spans="2:4">
      <c r="B51" s="166" t="s">
        <v>3551</v>
      </c>
      <c r="C51" s="167">
        <v>3055.8142750000002</v>
      </c>
      <c r="D51" s="168">
        <v>45255</v>
      </c>
    </row>
    <row r="52" spans="2:4">
      <c r="B52" s="166" t="s">
        <v>3552</v>
      </c>
      <c r="C52" s="167">
        <v>19126.072783850002</v>
      </c>
      <c r="D52" s="168">
        <v>46631</v>
      </c>
    </row>
    <row r="53" spans="2:4">
      <c r="B53" s="166" t="s">
        <v>3553</v>
      </c>
      <c r="C53" s="167">
        <v>51.163600000000002</v>
      </c>
      <c r="D53" s="168">
        <v>45778</v>
      </c>
    </row>
    <row r="54" spans="2:4">
      <c r="B54" s="166" t="s">
        <v>3554</v>
      </c>
      <c r="C54" s="167">
        <v>546.46942689000002</v>
      </c>
      <c r="D54" s="168">
        <v>46234</v>
      </c>
    </row>
    <row r="55" spans="2:4">
      <c r="B55" s="166" t="s">
        <v>3555</v>
      </c>
      <c r="C55" s="167">
        <v>5664.2553414000004</v>
      </c>
      <c r="D55" s="168">
        <v>48214</v>
      </c>
    </row>
    <row r="56" spans="2:4">
      <c r="B56" s="166" t="s">
        <v>3556</v>
      </c>
      <c r="C56" s="167">
        <v>10783.024256000001</v>
      </c>
      <c r="D56" s="168">
        <v>48214</v>
      </c>
    </row>
    <row r="57" spans="2:4">
      <c r="B57" s="166" t="s">
        <v>3557</v>
      </c>
      <c r="C57" s="167">
        <v>1660.92424835</v>
      </c>
      <c r="D57" s="168">
        <v>45536</v>
      </c>
    </row>
    <row r="58" spans="2:4">
      <c r="B58" s="166" t="s">
        <v>3558</v>
      </c>
      <c r="C58" s="167">
        <v>59356.663289999997</v>
      </c>
      <c r="D58" s="168">
        <v>46661</v>
      </c>
    </row>
    <row r="59" spans="2:4">
      <c r="B59" s="166" t="s">
        <v>2191</v>
      </c>
      <c r="C59" s="167">
        <v>60343.062476400002</v>
      </c>
      <c r="D59" s="168">
        <v>46661</v>
      </c>
    </row>
    <row r="60" spans="2:4">
      <c r="B60" s="166" t="s">
        <v>3751</v>
      </c>
      <c r="C60" s="167">
        <v>865.27858359464187</v>
      </c>
      <c r="D60" s="168">
        <v>45199</v>
      </c>
    </row>
    <row r="61" spans="2:4">
      <c r="B61" s="166" t="s">
        <v>3752</v>
      </c>
      <c r="C61" s="167">
        <v>24792.262641522495</v>
      </c>
      <c r="D61" s="168">
        <v>46871</v>
      </c>
    </row>
    <row r="62" spans="2:4">
      <c r="B62" s="166" t="s">
        <v>3753</v>
      </c>
      <c r="C62" s="167">
        <v>802.1291530713238</v>
      </c>
      <c r="D62" s="168">
        <v>48482</v>
      </c>
    </row>
    <row r="63" spans="2:4">
      <c r="B63" s="166" t="s">
        <v>3754</v>
      </c>
      <c r="C63" s="167">
        <v>2934.6419015767679</v>
      </c>
      <c r="D63" s="168">
        <v>45169</v>
      </c>
    </row>
    <row r="64" spans="2:4">
      <c r="B64" s="166" t="s">
        <v>3755</v>
      </c>
      <c r="C64" s="167">
        <v>4017.3779055278919</v>
      </c>
      <c r="D64" s="168">
        <v>46253</v>
      </c>
    </row>
    <row r="65" spans="2:4">
      <c r="B65" s="166" t="s">
        <v>3756</v>
      </c>
      <c r="C65" s="167">
        <v>298.77760175220902</v>
      </c>
      <c r="D65" s="168">
        <v>48844</v>
      </c>
    </row>
    <row r="66" spans="2:4">
      <c r="B66" s="166" t="s">
        <v>3757</v>
      </c>
      <c r="C66" s="167">
        <v>569.84907911057826</v>
      </c>
      <c r="D66" s="168">
        <v>45340</v>
      </c>
    </row>
    <row r="67" spans="2:4">
      <c r="B67" s="166" t="s">
        <v>3758</v>
      </c>
      <c r="C67" s="167">
        <v>1016.573575</v>
      </c>
      <c r="D67" s="168">
        <v>45838</v>
      </c>
    </row>
    <row r="68" spans="2:4">
      <c r="B68" s="166" t="s">
        <v>3759</v>
      </c>
      <c r="C68" s="167">
        <v>1207.3041753238654</v>
      </c>
      <c r="D68" s="168">
        <v>52047</v>
      </c>
    </row>
    <row r="69" spans="2:4">
      <c r="B69" s="166" t="s">
        <v>3760</v>
      </c>
      <c r="C69" s="167">
        <v>3049.7207250000001</v>
      </c>
      <c r="D69" s="168">
        <v>45363</v>
      </c>
    </row>
    <row r="70" spans="2:4">
      <c r="B70" s="164" t="s">
        <v>41</v>
      </c>
      <c r="C70" s="163">
        <v>3935760.4164450965</v>
      </c>
      <c r="D70" s="165"/>
    </row>
    <row r="71" spans="2:4">
      <c r="B71" s="166" t="s">
        <v>3559</v>
      </c>
      <c r="C71" s="167">
        <v>45153.689814999998</v>
      </c>
      <c r="D71" s="168">
        <v>47201</v>
      </c>
    </row>
    <row r="72" spans="2:4">
      <c r="B72" s="166" t="s">
        <v>3560</v>
      </c>
      <c r="C72" s="167">
        <v>2925.7110662057999</v>
      </c>
      <c r="D72" s="168">
        <v>47270</v>
      </c>
    </row>
    <row r="73" spans="2:4">
      <c r="B73" s="166" t="s">
        <v>3561</v>
      </c>
      <c r="C73" s="167">
        <v>33521.719242060004</v>
      </c>
      <c r="D73" s="168">
        <v>48366</v>
      </c>
    </row>
    <row r="74" spans="2:4">
      <c r="B74" s="166" t="s">
        <v>3562</v>
      </c>
      <c r="C74" s="167">
        <v>54298.084230000008</v>
      </c>
      <c r="D74" s="168">
        <v>48914</v>
      </c>
    </row>
    <row r="75" spans="2:4">
      <c r="B75" s="166" t="s">
        <v>2255</v>
      </c>
      <c r="C75" s="167">
        <v>5442.6921287664745</v>
      </c>
      <c r="D75" s="168">
        <v>47467</v>
      </c>
    </row>
    <row r="76" spans="2:4">
      <c r="B76" s="166" t="s">
        <v>2256</v>
      </c>
      <c r="C76" s="167">
        <v>11960.854302223368</v>
      </c>
      <c r="D76" s="168">
        <v>47848</v>
      </c>
    </row>
    <row r="77" spans="2:4">
      <c r="B77" s="166" t="s">
        <v>3563</v>
      </c>
      <c r="C77" s="167">
        <v>28239.068739850005</v>
      </c>
      <c r="D77" s="168">
        <v>46601</v>
      </c>
    </row>
    <row r="78" spans="2:4">
      <c r="B78" s="166" t="s">
        <v>2258</v>
      </c>
      <c r="C78" s="167">
        <v>11145.46550084</v>
      </c>
      <c r="D78" s="168">
        <v>46371</v>
      </c>
    </row>
    <row r="79" spans="2:4">
      <c r="B79" s="166" t="s">
        <v>3564</v>
      </c>
      <c r="C79" s="167">
        <v>32718.130227779999</v>
      </c>
      <c r="D79" s="168">
        <v>47209</v>
      </c>
    </row>
    <row r="80" spans="2:4">
      <c r="B80" s="166" t="s">
        <v>2262</v>
      </c>
      <c r="C80" s="167">
        <v>3706.9865272200004</v>
      </c>
      <c r="D80" s="168">
        <v>47209</v>
      </c>
    </row>
    <row r="81" spans="2:4">
      <c r="B81" s="166" t="s">
        <v>3565</v>
      </c>
      <c r="C81" s="167">
        <v>21783.200231529903</v>
      </c>
      <c r="D81" s="168">
        <v>45778</v>
      </c>
    </row>
    <row r="82" spans="2:4">
      <c r="B82" s="166" t="s">
        <v>3566</v>
      </c>
      <c r="C82" s="167">
        <v>43944.128119236157</v>
      </c>
      <c r="D82" s="168">
        <v>46997</v>
      </c>
    </row>
    <row r="83" spans="2:4">
      <c r="B83" s="166" t="s">
        <v>3567</v>
      </c>
      <c r="C83" s="167">
        <v>63770.145663060459</v>
      </c>
      <c r="D83" s="168">
        <v>46997</v>
      </c>
    </row>
    <row r="84" spans="2:4">
      <c r="B84" s="166" t="s">
        <v>3568</v>
      </c>
      <c r="C84" s="167">
        <v>44169.411487480007</v>
      </c>
      <c r="D84" s="168">
        <v>45343</v>
      </c>
    </row>
    <row r="85" spans="2:4">
      <c r="B85" s="166" t="s">
        <v>3569</v>
      </c>
      <c r="C85" s="167">
        <v>50686.255304000006</v>
      </c>
      <c r="D85" s="168">
        <v>47082</v>
      </c>
    </row>
    <row r="86" spans="2:4">
      <c r="B86" s="166" t="s">
        <v>3570</v>
      </c>
      <c r="C86" s="167">
        <v>1540.8132000000003</v>
      </c>
      <c r="D86" s="168">
        <v>45138</v>
      </c>
    </row>
    <row r="87" spans="2:4">
      <c r="B87" s="166" t="s">
        <v>3571</v>
      </c>
      <c r="C87" s="167">
        <v>58458.352093999994</v>
      </c>
      <c r="D87" s="168">
        <v>47398</v>
      </c>
    </row>
    <row r="88" spans="2:4">
      <c r="B88" s="166" t="s">
        <v>2268</v>
      </c>
      <c r="C88" s="167">
        <v>29385.279080010005</v>
      </c>
      <c r="D88" s="168">
        <v>48054</v>
      </c>
    </row>
    <row r="89" spans="2:4">
      <c r="B89" s="166" t="s">
        <v>2269</v>
      </c>
      <c r="C89" s="167">
        <v>6448.9540572251999</v>
      </c>
      <c r="D89" s="168">
        <v>47119</v>
      </c>
    </row>
    <row r="90" spans="2:4">
      <c r="B90" s="166" t="s">
        <v>2272</v>
      </c>
      <c r="C90" s="167">
        <v>22709.583526102597</v>
      </c>
      <c r="D90" s="168">
        <v>48757</v>
      </c>
    </row>
    <row r="91" spans="2:4">
      <c r="B91" s="166" t="s">
        <v>3572</v>
      </c>
      <c r="C91" s="167">
        <v>3227.6458073900003</v>
      </c>
      <c r="D91" s="168">
        <v>46326</v>
      </c>
    </row>
    <row r="92" spans="2:4">
      <c r="B92" s="166" t="s">
        <v>3573</v>
      </c>
      <c r="C92" s="167">
        <v>61637.419818840004</v>
      </c>
      <c r="D92" s="168">
        <v>47301</v>
      </c>
    </row>
    <row r="93" spans="2:4">
      <c r="B93" s="166" t="s">
        <v>3574</v>
      </c>
      <c r="C93" s="167">
        <v>23348.369703</v>
      </c>
      <c r="D93" s="168">
        <v>47301</v>
      </c>
    </row>
    <row r="94" spans="2:4">
      <c r="B94" s="166" t="s">
        <v>3575</v>
      </c>
      <c r="C94" s="167">
        <v>3623.502352</v>
      </c>
      <c r="D94" s="168">
        <v>47119</v>
      </c>
    </row>
    <row r="95" spans="2:4">
      <c r="B95" s="166" t="s">
        <v>3576</v>
      </c>
      <c r="C95" s="167">
        <v>104.82179615885646</v>
      </c>
      <c r="D95" s="168">
        <v>48122</v>
      </c>
    </row>
    <row r="96" spans="2:4">
      <c r="B96" s="166" t="s">
        <v>3577</v>
      </c>
      <c r="C96" s="167">
        <v>29086.902125072629</v>
      </c>
      <c r="D96" s="168">
        <v>48395</v>
      </c>
    </row>
    <row r="97" spans="2:4">
      <c r="B97" s="166" t="s">
        <v>3578</v>
      </c>
      <c r="C97" s="167">
        <v>12421.197490730001</v>
      </c>
      <c r="D97" s="168">
        <v>47119</v>
      </c>
    </row>
    <row r="98" spans="2:4">
      <c r="B98" s="166" t="s">
        <v>3579</v>
      </c>
      <c r="C98" s="167">
        <v>8674.6149857900018</v>
      </c>
      <c r="D98" s="168">
        <v>45748</v>
      </c>
    </row>
    <row r="99" spans="2:4">
      <c r="B99" s="166" t="s">
        <v>3580</v>
      </c>
      <c r="C99" s="167">
        <v>16896.087523586702</v>
      </c>
      <c r="D99" s="168">
        <v>45494</v>
      </c>
    </row>
    <row r="100" spans="2:4">
      <c r="B100" s="166" t="s">
        <v>2280</v>
      </c>
      <c r="C100" s="167">
        <v>49911.373664999999</v>
      </c>
      <c r="D100" s="168">
        <v>48365</v>
      </c>
    </row>
    <row r="101" spans="2:4">
      <c r="B101" s="166" t="s">
        <v>2281</v>
      </c>
      <c r="C101" s="167">
        <v>5510.0977940000002</v>
      </c>
      <c r="D101" s="168">
        <v>45798</v>
      </c>
    </row>
    <row r="102" spans="2:4">
      <c r="B102" s="166" t="s">
        <v>2282</v>
      </c>
      <c r="C102" s="167">
        <v>17677.761755380001</v>
      </c>
      <c r="D102" s="168">
        <v>47119</v>
      </c>
    </row>
    <row r="103" spans="2:4">
      <c r="B103" s="166" t="s">
        <v>3581</v>
      </c>
      <c r="C103" s="167">
        <v>44.324381619999997</v>
      </c>
      <c r="D103" s="168">
        <v>47119</v>
      </c>
    </row>
    <row r="104" spans="2:4">
      <c r="B104" s="166" t="s">
        <v>3582</v>
      </c>
      <c r="C104" s="167">
        <v>17916.557730370001</v>
      </c>
      <c r="D104" s="168">
        <v>46082</v>
      </c>
    </row>
    <row r="105" spans="2:4">
      <c r="B105" s="166" t="s">
        <v>3583</v>
      </c>
      <c r="C105" s="167">
        <v>25516.848570150003</v>
      </c>
      <c r="D105" s="168">
        <v>46742</v>
      </c>
    </row>
    <row r="106" spans="2:4">
      <c r="B106" s="166" t="s">
        <v>3584</v>
      </c>
      <c r="C106" s="167">
        <v>3006.718531</v>
      </c>
      <c r="D106" s="168">
        <v>46742</v>
      </c>
    </row>
    <row r="107" spans="2:4">
      <c r="B107" s="166" t="s">
        <v>2201</v>
      </c>
      <c r="C107" s="167">
        <v>13816.277553768477</v>
      </c>
      <c r="D107" s="168">
        <v>48395</v>
      </c>
    </row>
    <row r="108" spans="2:4">
      <c r="B108" s="166" t="s">
        <v>3585</v>
      </c>
      <c r="C108" s="167">
        <v>41519.805451471744</v>
      </c>
      <c r="D108" s="168">
        <v>48669</v>
      </c>
    </row>
    <row r="109" spans="2:4">
      <c r="B109" s="166" t="s">
        <v>2292</v>
      </c>
      <c r="C109" s="167">
        <v>13437.099103617178</v>
      </c>
      <c r="D109" s="168">
        <v>46753</v>
      </c>
    </row>
    <row r="110" spans="2:4">
      <c r="B110" s="166" t="s">
        <v>3586</v>
      </c>
      <c r="C110" s="167">
        <v>6496.8761759999998</v>
      </c>
      <c r="D110" s="168">
        <v>47239</v>
      </c>
    </row>
    <row r="111" spans="2:4">
      <c r="B111" s="166" t="s">
        <v>3587</v>
      </c>
      <c r="C111" s="167">
        <v>28274.811425830001</v>
      </c>
      <c r="D111" s="168">
        <v>47463</v>
      </c>
    </row>
    <row r="112" spans="2:4">
      <c r="B112" s="166" t="s">
        <v>3588</v>
      </c>
      <c r="C112" s="167">
        <v>50173.060231305004</v>
      </c>
      <c r="D112" s="168">
        <v>49427</v>
      </c>
    </row>
    <row r="113" spans="2:4">
      <c r="B113" s="166" t="s">
        <v>3589</v>
      </c>
      <c r="C113" s="167">
        <v>93163.253877004332</v>
      </c>
      <c r="D113" s="168">
        <v>50041</v>
      </c>
    </row>
    <row r="114" spans="2:4">
      <c r="B114" s="166" t="s">
        <v>3590</v>
      </c>
      <c r="C114" s="167">
        <v>123964.98192054</v>
      </c>
      <c r="D114" s="168">
        <v>50586</v>
      </c>
    </row>
    <row r="115" spans="2:4">
      <c r="B115" s="166" t="s">
        <v>3591</v>
      </c>
      <c r="C115" s="167">
        <v>1132.0483000000002</v>
      </c>
      <c r="D115" s="168">
        <v>45358</v>
      </c>
    </row>
    <row r="116" spans="2:4">
      <c r="B116" s="166" t="s">
        <v>3592</v>
      </c>
      <c r="C116" s="167">
        <v>26644.116419089998</v>
      </c>
      <c r="D116" s="168">
        <v>46971</v>
      </c>
    </row>
    <row r="117" spans="2:4">
      <c r="B117" s="166" t="s">
        <v>3593</v>
      </c>
      <c r="C117" s="167">
        <v>82521.872161880005</v>
      </c>
      <c r="D117" s="168">
        <v>45557</v>
      </c>
    </row>
    <row r="118" spans="2:4">
      <c r="B118" s="166" t="s">
        <v>2305</v>
      </c>
      <c r="C118" s="167">
        <v>54901.566131420004</v>
      </c>
      <c r="D118" s="168">
        <v>46149</v>
      </c>
    </row>
    <row r="119" spans="2:4">
      <c r="B119" s="166" t="s">
        <v>3594</v>
      </c>
      <c r="C119" s="167">
        <v>28922.578888840002</v>
      </c>
      <c r="D119" s="168">
        <v>46012</v>
      </c>
    </row>
    <row r="120" spans="2:4">
      <c r="B120" s="166" t="s">
        <v>3595</v>
      </c>
      <c r="C120" s="167">
        <v>64679.953939001069</v>
      </c>
      <c r="D120" s="168">
        <v>48693</v>
      </c>
    </row>
    <row r="121" spans="2:4">
      <c r="B121" s="166" t="s">
        <v>2306</v>
      </c>
      <c r="C121" s="167">
        <v>54485.229932011804</v>
      </c>
      <c r="D121" s="168">
        <v>47849</v>
      </c>
    </row>
    <row r="122" spans="2:4">
      <c r="B122" s="166" t="s">
        <v>3761</v>
      </c>
      <c r="C122" s="167">
        <v>206.90903315246868</v>
      </c>
      <c r="D122" s="168">
        <v>45515</v>
      </c>
    </row>
    <row r="123" spans="2:4">
      <c r="B123" s="166" t="s">
        <v>2307</v>
      </c>
      <c r="C123" s="167">
        <v>62332.151899452365</v>
      </c>
      <c r="D123" s="168">
        <v>47665</v>
      </c>
    </row>
    <row r="124" spans="2:4">
      <c r="B124" s="166" t="s">
        <v>3596</v>
      </c>
      <c r="C124" s="167">
        <v>108.97385928</v>
      </c>
      <c r="D124" s="168">
        <v>46326</v>
      </c>
    </row>
    <row r="125" spans="2:4">
      <c r="B125" s="166" t="s">
        <v>3597</v>
      </c>
      <c r="C125" s="167">
        <v>721.55774183000005</v>
      </c>
      <c r="D125" s="168">
        <v>46326</v>
      </c>
    </row>
    <row r="126" spans="2:4">
      <c r="B126" s="166" t="s">
        <v>3598</v>
      </c>
      <c r="C126" s="167">
        <v>729.04244630000005</v>
      </c>
      <c r="D126" s="168">
        <v>46326</v>
      </c>
    </row>
    <row r="127" spans="2:4">
      <c r="B127" s="166" t="s">
        <v>3599</v>
      </c>
      <c r="C127" s="167">
        <v>1140.2161369500002</v>
      </c>
      <c r="D127" s="168">
        <v>46326</v>
      </c>
    </row>
    <row r="128" spans="2:4">
      <c r="B128" s="166" t="s">
        <v>3600</v>
      </c>
      <c r="C128" s="167">
        <v>696.54518683000003</v>
      </c>
      <c r="D128" s="168">
        <v>46326</v>
      </c>
    </row>
    <row r="129" spans="2:4">
      <c r="B129" s="166" t="s">
        <v>3601</v>
      </c>
      <c r="C129" s="167">
        <v>55957.992467969998</v>
      </c>
      <c r="D129" s="168">
        <v>46752</v>
      </c>
    </row>
    <row r="130" spans="2:4">
      <c r="B130" s="166" t="s">
        <v>3602</v>
      </c>
      <c r="C130" s="167">
        <v>44686.341156660004</v>
      </c>
      <c r="D130" s="168">
        <v>47927</v>
      </c>
    </row>
    <row r="131" spans="2:4">
      <c r="B131" s="166" t="s">
        <v>3762</v>
      </c>
      <c r="C131" s="167">
        <v>13018.205329999999</v>
      </c>
      <c r="D131" s="168">
        <v>45615</v>
      </c>
    </row>
    <row r="132" spans="2:4">
      <c r="B132" s="166" t="s">
        <v>3603</v>
      </c>
      <c r="C132" s="167">
        <v>24858.04183043</v>
      </c>
      <c r="D132" s="168">
        <v>47528</v>
      </c>
    </row>
    <row r="133" spans="2:4">
      <c r="B133" s="166" t="s">
        <v>2321</v>
      </c>
      <c r="C133" s="167">
        <v>14461.902288000001</v>
      </c>
      <c r="D133" s="168">
        <v>47756</v>
      </c>
    </row>
    <row r="134" spans="2:4">
      <c r="B134" s="166" t="s">
        <v>3604</v>
      </c>
      <c r="C134" s="167">
        <v>45807.942578340619</v>
      </c>
      <c r="D134" s="168">
        <v>48332</v>
      </c>
    </row>
    <row r="135" spans="2:4">
      <c r="B135" s="166" t="s">
        <v>3605</v>
      </c>
      <c r="C135" s="167">
        <v>740</v>
      </c>
      <c r="D135" s="168">
        <v>45138</v>
      </c>
    </row>
    <row r="136" spans="2:4">
      <c r="B136" s="166" t="s">
        <v>3606</v>
      </c>
      <c r="C136" s="167">
        <v>1526.24334</v>
      </c>
      <c r="D136" s="168">
        <v>45596</v>
      </c>
    </row>
    <row r="137" spans="2:4">
      <c r="B137" s="166" t="s">
        <v>3607</v>
      </c>
      <c r="C137" s="167">
        <v>121254.39752300001</v>
      </c>
      <c r="D137" s="168">
        <v>47715</v>
      </c>
    </row>
    <row r="138" spans="2:4">
      <c r="B138" s="166" t="s">
        <v>3608</v>
      </c>
      <c r="C138" s="167">
        <v>62126.712284000001</v>
      </c>
      <c r="D138" s="168">
        <v>47715</v>
      </c>
    </row>
    <row r="139" spans="2:4">
      <c r="B139" s="166" t="s">
        <v>3609</v>
      </c>
      <c r="C139" s="167">
        <v>3550.7337408000008</v>
      </c>
      <c r="D139" s="168">
        <v>47715</v>
      </c>
    </row>
    <row r="140" spans="2:4">
      <c r="B140" s="166" t="s">
        <v>2327</v>
      </c>
      <c r="C140" s="167">
        <v>2387.2788945900002</v>
      </c>
      <c r="D140" s="168">
        <v>48466</v>
      </c>
    </row>
    <row r="141" spans="2:4">
      <c r="B141" s="166" t="s">
        <v>2328</v>
      </c>
      <c r="C141" s="167">
        <v>1751.8534300000001</v>
      </c>
      <c r="D141" s="168">
        <v>48466</v>
      </c>
    </row>
    <row r="142" spans="2:4">
      <c r="B142" s="166" t="s">
        <v>3610</v>
      </c>
      <c r="C142" s="167">
        <v>51104.082853020001</v>
      </c>
      <c r="D142" s="168">
        <v>48446</v>
      </c>
    </row>
    <row r="143" spans="2:4">
      <c r="B143" s="166" t="s">
        <v>3611</v>
      </c>
      <c r="C143" s="167">
        <v>449.40980700000006</v>
      </c>
      <c r="D143" s="168">
        <v>48446</v>
      </c>
    </row>
    <row r="144" spans="2:4">
      <c r="B144" s="166" t="s">
        <v>2330</v>
      </c>
      <c r="C144" s="167">
        <v>1511.8788537490502</v>
      </c>
      <c r="D144" s="168">
        <v>48319</v>
      </c>
    </row>
    <row r="145" spans="2:4">
      <c r="B145" s="166" t="s">
        <v>3612</v>
      </c>
      <c r="C145" s="167">
        <v>14072.645156999999</v>
      </c>
      <c r="D145" s="168">
        <v>50586</v>
      </c>
    </row>
    <row r="146" spans="2:4">
      <c r="B146" s="166" t="s">
        <v>3613</v>
      </c>
      <c r="C146" s="167">
        <v>48061.172549280003</v>
      </c>
      <c r="D146" s="168">
        <v>47392</v>
      </c>
    </row>
    <row r="147" spans="2:4">
      <c r="B147" s="166" t="s">
        <v>3614</v>
      </c>
      <c r="C147" s="167">
        <v>205.26305000000002</v>
      </c>
      <c r="D147" s="168">
        <v>45855</v>
      </c>
    </row>
    <row r="148" spans="2:4">
      <c r="B148" s="166" t="s">
        <v>3763</v>
      </c>
      <c r="C148" s="167">
        <v>487.47715237268534</v>
      </c>
      <c r="D148" s="168">
        <v>46418</v>
      </c>
    </row>
    <row r="149" spans="2:4">
      <c r="B149" s="166" t="s">
        <v>3615</v>
      </c>
      <c r="C149" s="167">
        <v>28693.045240123105</v>
      </c>
      <c r="D149" s="168">
        <v>48760</v>
      </c>
    </row>
    <row r="150" spans="2:4">
      <c r="B150" s="166" t="s">
        <v>2334</v>
      </c>
      <c r="C150" s="167">
        <v>97.982844999999998</v>
      </c>
      <c r="D150" s="168">
        <v>47453</v>
      </c>
    </row>
    <row r="151" spans="2:4">
      <c r="B151" s="166" t="s">
        <v>2206</v>
      </c>
      <c r="C151" s="167">
        <v>5792.1455098800006</v>
      </c>
      <c r="D151" s="168">
        <v>47262</v>
      </c>
    </row>
    <row r="152" spans="2:4">
      <c r="B152" s="166" t="s">
        <v>3764</v>
      </c>
      <c r="C152" s="167">
        <v>3.8578101828326399</v>
      </c>
      <c r="D152" s="168">
        <v>45126</v>
      </c>
    </row>
    <row r="153" spans="2:4">
      <c r="B153" s="166" t="s">
        <v>3616</v>
      </c>
      <c r="C153" s="167">
        <v>1054.8823072692301</v>
      </c>
      <c r="D153" s="168">
        <v>45777</v>
      </c>
    </row>
    <row r="154" spans="2:4">
      <c r="B154" s="166" t="s">
        <v>2343</v>
      </c>
      <c r="C154" s="167">
        <v>49851.024769167008</v>
      </c>
      <c r="D154" s="168">
        <v>45930</v>
      </c>
    </row>
    <row r="155" spans="2:4">
      <c r="B155" s="166" t="s">
        <v>3617</v>
      </c>
      <c r="C155" s="167">
        <v>177312.71768147804</v>
      </c>
      <c r="D155" s="168">
        <v>47665</v>
      </c>
    </row>
    <row r="156" spans="2:4">
      <c r="B156" s="166" t="s">
        <v>3618</v>
      </c>
      <c r="C156" s="167">
        <v>17902.657585295317</v>
      </c>
      <c r="D156" s="168">
        <v>45485</v>
      </c>
    </row>
    <row r="157" spans="2:4">
      <c r="B157" s="166" t="s">
        <v>3619</v>
      </c>
      <c r="C157" s="167">
        <v>44488.180889497664</v>
      </c>
      <c r="D157" s="168">
        <v>46417</v>
      </c>
    </row>
    <row r="158" spans="2:4">
      <c r="B158" s="166" t="s">
        <v>3620</v>
      </c>
      <c r="C158" s="167">
        <v>30240.665640089999</v>
      </c>
      <c r="D158" s="168">
        <v>47178</v>
      </c>
    </row>
    <row r="159" spans="2:4">
      <c r="B159" s="166" t="s">
        <v>3621</v>
      </c>
      <c r="C159" s="167">
        <v>2037.4136579999999</v>
      </c>
      <c r="D159" s="168">
        <v>47447</v>
      </c>
    </row>
    <row r="160" spans="2:4">
      <c r="B160" s="166" t="s">
        <v>3622</v>
      </c>
      <c r="C160" s="167">
        <v>25967.988187090003</v>
      </c>
      <c r="D160" s="168">
        <v>47987</v>
      </c>
    </row>
    <row r="161" spans="2:4">
      <c r="B161" s="166" t="s">
        <v>2207</v>
      </c>
      <c r="C161" s="167">
        <v>29666.597066418963</v>
      </c>
      <c r="D161" s="168">
        <v>48180</v>
      </c>
    </row>
    <row r="162" spans="2:4">
      <c r="B162" s="166" t="s">
        <v>3623</v>
      </c>
      <c r="C162" s="167">
        <v>82253.591073000003</v>
      </c>
      <c r="D162" s="168">
        <v>47735</v>
      </c>
    </row>
    <row r="163" spans="2:4">
      <c r="B163" s="166" t="s">
        <v>3624</v>
      </c>
      <c r="C163" s="167">
        <v>2328.1017019400001</v>
      </c>
      <c r="D163" s="168">
        <v>48151</v>
      </c>
    </row>
    <row r="164" spans="2:4">
      <c r="B164" s="166" t="s">
        <v>3625</v>
      </c>
      <c r="C164" s="167">
        <v>27251.581550161209</v>
      </c>
      <c r="D164" s="168">
        <v>47848</v>
      </c>
    </row>
    <row r="165" spans="2:4">
      <c r="B165" s="166" t="s">
        <v>3626</v>
      </c>
      <c r="C165" s="167">
        <v>6487.1046546300004</v>
      </c>
      <c r="D165" s="168">
        <v>45710</v>
      </c>
    </row>
    <row r="166" spans="2:4">
      <c r="B166" s="166" t="s">
        <v>3627</v>
      </c>
      <c r="C166" s="167">
        <v>66909.835535175007</v>
      </c>
      <c r="D166" s="168">
        <v>46573</v>
      </c>
    </row>
    <row r="167" spans="2:4">
      <c r="B167" s="166" t="s">
        <v>3628</v>
      </c>
      <c r="C167" s="167">
        <v>46769.911136753202</v>
      </c>
      <c r="D167" s="168">
        <v>47832</v>
      </c>
    </row>
    <row r="168" spans="2:4">
      <c r="B168" s="166" t="s">
        <v>3629</v>
      </c>
      <c r="C168" s="167">
        <v>4063.1208212250003</v>
      </c>
      <c r="D168" s="168">
        <v>46524</v>
      </c>
    </row>
    <row r="169" spans="2:4">
      <c r="B169" s="166" t="s">
        <v>3630</v>
      </c>
      <c r="C169" s="167">
        <v>49189.115320518569</v>
      </c>
      <c r="D169" s="168">
        <v>48121</v>
      </c>
    </row>
    <row r="170" spans="2:4">
      <c r="B170" s="166" t="s">
        <v>3631</v>
      </c>
      <c r="C170" s="167">
        <v>13054.035217661969</v>
      </c>
      <c r="D170" s="168">
        <v>48121</v>
      </c>
    </row>
    <row r="171" spans="2:4">
      <c r="B171" s="166" t="s">
        <v>3632</v>
      </c>
      <c r="C171" s="167">
        <v>9209.7493168374003</v>
      </c>
      <c r="D171" s="168">
        <v>47255</v>
      </c>
    </row>
    <row r="172" spans="2:4">
      <c r="B172" s="166" t="s">
        <v>3633</v>
      </c>
      <c r="C172" s="167">
        <v>8755.3487232571497</v>
      </c>
      <c r="D172" s="168">
        <v>48029</v>
      </c>
    </row>
    <row r="173" spans="2:4">
      <c r="B173" s="166" t="s">
        <v>3765</v>
      </c>
      <c r="C173" s="167">
        <v>12.01126704922785</v>
      </c>
      <c r="D173" s="168">
        <v>45371</v>
      </c>
    </row>
    <row r="174" spans="2:4">
      <c r="B174" s="166" t="s">
        <v>3634</v>
      </c>
      <c r="C174" s="167">
        <v>6960.247711</v>
      </c>
      <c r="D174" s="168">
        <v>48294</v>
      </c>
    </row>
    <row r="175" spans="2:4">
      <c r="B175" s="166" t="s">
        <v>3635</v>
      </c>
      <c r="C175" s="167">
        <v>0.35414882867910003</v>
      </c>
      <c r="D175" s="168">
        <v>50586</v>
      </c>
    </row>
    <row r="176" spans="2:4">
      <c r="B176" s="166" t="s">
        <v>2371</v>
      </c>
      <c r="C176" s="167">
        <v>69111.146675627388</v>
      </c>
      <c r="D176" s="168">
        <v>47937</v>
      </c>
    </row>
    <row r="177" spans="2:4">
      <c r="B177" s="166" t="s">
        <v>3636</v>
      </c>
      <c r="C177" s="167">
        <v>847.42563870000004</v>
      </c>
      <c r="D177" s="168">
        <v>45201</v>
      </c>
    </row>
    <row r="178" spans="2:4">
      <c r="B178" s="166" t="s">
        <v>3637</v>
      </c>
      <c r="C178" s="167">
        <v>23812.586219999997</v>
      </c>
      <c r="D178" s="168">
        <v>46572</v>
      </c>
    </row>
    <row r="179" spans="2:4">
      <c r="B179" s="166" t="s">
        <v>3766</v>
      </c>
      <c r="C179" s="167">
        <v>180.45045330945058</v>
      </c>
      <c r="D179" s="168">
        <v>45187</v>
      </c>
    </row>
    <row r="180" spans="2:4">
      <c r="B180" s="166" t="s">
        <v>3638</v>
      </c>
      <c r="C180" s="167">
        <v>16804.575927490005</v>
      </c>
      <c r="D180" s="168">
        <v>46844</v>
      </c>
    </row>
    <row r="181" spans="2:4">
      <c r="B181" s="166" t="s">
        <v>3767</v>
      </c>
      <c r="C181" s="167">
        <v>246.18150862173221</v>
      </c>
      <c r="D181" s="168">
        <v>45602</v>
      </c>
    </row>
    <row r="182" spans="2:4">
      <c r="B182" s="166" t="s">
        <v>3639</v>
      </c>
      <c r="C182" s="167">
        <v>33189.687866610002</v>
      </c>
      <c r="D182" s="168">
        <v>50586</v>
      </c>
    </row>
    <row r="183" spans="2:4">
      <c r="B183" s="166" t="s">
        <v>3640</v>
      </c>
      <c r="C183" s="167">
        <v>15.794745000000002</v>
      </c>
      <c r="D183" s="168">
        <v>50586</v>
      </c>
    </row>
    <row r="184" spans="2:4">
      <c r="B184" s="166" t="s">
        <v>3641</v>
      </c>
      <c r="C184" s="167">
        <v>10509.672678439938</v>
      </c>
      <c r="D184" s="168">
        <v>50586</v>
      </c>
    </row>
    <row r="185" spans="2:4">
      <c r="B185" s="166" t="s">
        <v>3642</v>
      </c>
      <c r="C185" s="167">
        <v>10798.8501986433</v>
      </c>
      <c r="D185" s="168">
        <v>45869</v>
      </c>
    </row>
    <row r="186" spans="2:4">
      <c r="B186" s="166" t="s">
        <v>3643</v>
      </c>
      <c r="C186" s="167">
        <v>14630.012639000002</v>
      </c>
      <c r="D186" s="168">
        <v>46938</v>
      </c>
    </row>
    <row r="187" spans="2:4">
      <c r="B187" s="166" t="s">
        <v>3644</v>
      </c>
      <c r="C187" s="167">
        <v>28748.465054</v>
      </c>
      <c r="D187" s="168">
        <v>46201</v>
      </c>
    </row>
    <row r="188" spans="2:4">
      <c r="B188" s="166" t="s">
        <v>3645</v>
      </c>
      <c r="C188" s="167">
        <v>18972.2088</v>
      </c>
      <c r="D188" s="168">
        <v>46203</v>
      </c>
    </row>
    <row r="189" spans="2:4">
      <c r="B189" s="166" t="s">
        <v>3646</v>
      </c>
      <c r="C189" s="167">
        <v>32356.821386439999</v>
      </c>
      <c r="D189" s="168">
        <v>46660</v>
      </c>
    </row>
    <row r="190" spans="2:4">
      <c r="B190" s="166" t="s">
        <v>2387</v>
      </c>
      <c r="C190" s="167">
        <v>13703.039577000001</v>
      </c>
      <c r="D190" s="168">
        <v>47301</v>
      </c>
    </row>
    <row r="191" spans="2:4">
      <c r="B191" s="166" t="s">
        <v>3647</v>
      </c>
      <c r="C191" s="167">
        <v>46894.300612589999</v>
      </c>
      <c r="D191" s="168">
        <v>48176</v>
      </c>
    </row>
    <row r="192" spans="2:4">
      <c r="B192" s="166" t="s">
        <v>3648</v>
      </c>
      <c r="C192" s="167">
        <v>5868.3953970000011</v>
      </c>
      <c r="D192" s="168">
        <v>48213</v>
      </c>
    </row>
    <row r="193" spans="2:4">
      <c r="B193" s="166" t="s">
        <v>2393</v>
      </c>
      <c r="C193" s="167">
        <v>30437.976803270001</v>
      </c>
      <c r="D193" s="168">
        <v>47992</v>
      </c>
    </row>
    <row r="194" spans="2:4">
      <c r="B194" s="166" t="s">
        <v>3649</v>
      </c>
      <c r="C194" s="167">
        <v>24789.657046999997</v>
      </c>
      <c r="D194" s="168">
        <v>46601</v>
      </c>
    </row>
    <row r="195" spans="2:4">
      <c r="B195" s="166" t="s">
        <v>3650</v>
      </c>
      <c r="C195" s="167">
        <v>7418.8189041530241</v>
      </c>
      <c r="D195" s="168">
        <v>46722</v>
      </c>
    </row>
    <row r="196" spans="2:4">
      <c r="B196" s="166" t="s">
        <v>3651</v>
      </c>
      <c r="C196" s="167">
        <v>10647.303218265843</v>
      </c>
      <c r="D196" s="168">
        <v>46794</v>
      </c>
    </row>
    <row r="197" spans="2:4">
      <c r="B197" s="166" t="s">
        <v>3652</v>
      </c>
      <c r="C197" s="167">
        <v>14152.456776375002</v>
      </c>
      <c r="D197" s="168">
        <v>47407</v>
      </c>
    </row>
    <row r="198" spans="2:4">
      <c r="B198" s="166" t="s">
        <v>3653</v>
      </c>
      <c r="C198" s="167">
        <v>38376.968471054999</v>
      </c>
      <c r="D198" s="168">
        <v>48234</v>
      </c>
    </row>
    <row r="199" spans="2:4">
      <c r="B199" s="166" t="s">
        <v>2400</v>
      </c>
      <c r="C199" s="167">
        <v>7530.768715343821</v>
      </c>
      <c r="D199" s="168">
        <v>47467</v>
      </c>
    </row>
    <row r="200" spans="2:4">
      <c r="B200" s="166" t="s">
        <v>3654</v>
      </c>
      <c r="C200" s="167">
        <v>25937.795426000004</v>
      </c>
      <c r="D200" s="168">
        <v>47599</v>
      </c>
    </row>
    <row r="201" spans="2:4">
      <c r="B201" s="166" t="s">
        <v>3520</v>
      </c>
      <c r="C201" s="167">
        <v>136.38492300000001</v>
      </c>
      <c r="D201" s="168">
        <v>46082</v>
      </c>
    </row>
    <row r="202" spans="2:4">
      <c r="B202" s="166" t="s">
        <v>3521</v>
      </c>
      <c r="C202" s="167">
        <v>22406.677227</v>
      </c>
      <c r="D202" s="168">
        <v>47236</v>
      </c>
    </row>
    <row r="203" spans="2:4">
      <c r="B203" s="166" t="s">
        <v>3655</v>
      </c>
      <c r="C203" s="167">
        <v>3110.1147360283503</v>
      </c>
      <c r="D203" s="168">
        <v>45838</v>
      </c>
    </row>
    <row r="204" spans="2:4">
      <c r="B204" s="166" t="s">
        <v>3656</v>
      </c>
      <c r="C204" s="167">
        <v>63506.792197845003</v>
      </c>
      <c r="D204" s="168">
        <v>46465</v>
      </c>
    </row>
    <row r="205" spans="2:4">
      <c r="B205" s="166" t="s">
        <v>3657</v>
      </c>
      <c r="C205" s="167">
        <v>6420.6755946450003</v>
      </c>
      <c r="D205" s="168">
        <v>45806</v>
      </c>
    </row>
    <row r="206" spans="2:4">
      <c r="B206" s="166" t="s">
        <v>3768</v>
      </c>
      <c r="C206" s="167">
        <v>59.729307966994647</v>
      </c>
      <c r="D206" s="168">
        <v>46014</v>
      </c>
    </row>
    <row r="207" spans="2:4">
      <c r="B207" s="166" t="s">
        <v>3769</v>
      </c>
      <c r="C207" s="167">
        <v>28.069453329291992</v>
      </c>
      <c r="D207" s="168">
        <v>45830</v>
      </c>
    </row>
    <row r="208" spans="2:4">
      <c r="B208" s="166" t="s">
        <v>3658</v>
      </c>
      <c r="C208" s="167">
        <v>5877.0068942899998</v>
      </c>
      <c r="D208" s="168">
        <v>48723</v>
      </c>
    </row>
    <row r="209" spans="2:4">
      <c r="B209" s="166" t="s">
        <v>3659</v>
      </c>
      <c r="C209" s="167">
        <v>8658.6033678799995</v>
      </c>
      <c r="D209" s="168">
        <v>47031</v>
      </c>
    </row>
    <row r="210" spans="2:4">
      <c r="B210" s="166" t="s">
        <v>3660</v>
      </c>
      <c r="C210" s="167">
        <v>18531.537505000004</v>
      </c>
      <c r="D210" s="168">
        <v>48268</v>
      </c>
    </row>
    <row r="211" spans="2:4">
      <c r="B211" s="166" t="s">
        <v>3661</v>
      </c>
      <c r="C211" s="167">
        <v>14659.544929</v>
      </c>
      <c r="D211" s="168">
        <v>46054</v>
      </c>
    </row>
    <row r="212" spans="2:4">
      <c r="B212" s="166" t="s">
        <v>2427</v>
      </c>
      <c r="C212" s="167">
        <v>9300.4577140000019</v>
      </c>
      <c r="D212" s="168">
        <v>47107</v>
      </c>
    </row>
    <row r="213" spans="2:4">
      <c r="B213" s="166" t="s">
        <v>3662</v>
      </c>
      <c r="C213" s="167">
        <v>3434.3366115400004</v>
      </c>
      <c r="D213" s="168">
        <v>48213</v>
      </c>
    </row>
    <row r="214" spans="2:4">
      <c r="B214" s="166" t="s">
        <v>3663</v>
      </c>
      <c r="C214" s="167">
        <v>3738.4590822282007</v>
      </c>
      <c r="D214" s="168">
        <v>45869</v>
      </c>
    </row>
    <row r="215" spans="2:4">
      <c r="B215" s="166" t="s">
        <v>2430</v>
      </c>
      <c r="C215" s="167">
        <v>10900.558587150001</v>
      </c>
      <c r="D215" s="168">
        <v>47848</v>
      </c>
    </row>
    <row r="216" spans="2:4">
      <c r="B216" s="166" t="s">
        <v>3664</v>
      </c>
      <c r="C216" s="167">
        <v>12534.999626160001</v>
      </c>
      <c r="D216" s="168">
        <v>46637</v>
      </c>
    </row>
    <row r="217" spans="2:4">
      <c r="B217" s="166" t="s">
        <v>3665</v>
      </c>
      <c r="C217" s="167">
        <v>8969.960487923101</v>
      </c>
      <c r="D217" s="168">
        <v>45383</v>
      </c>
    </row>
    <row r="218" spans="2:4">
      <c r="B218" s="166" t="s">
        <v>2433</v>
      </c>
      <c r="C218" s="167">
        <v>42767.757380429997</v>
      </c>
      <c r="D218" s="168">
        <v>47574</v>
      </c>
    </row>
    <row r="219" spans="2:4">
      <c r="B219" s="166" t="s">
        <v>3666</v>
      </c>
      <c r="C219" s="167">
        <v>434.20146575000001</v>
      </c>
      <c r="D219" s="168">
        <v>45381</v>
      </c>
    </row>
    <row r="220" spans="2:4">
      <c r="B220" s="166" t="s">
        <v>3667</v>
      </c>
      <c r="C220" s="167">
        <v>17112.801137079998</v>
      </c>
      <c r="D220" s="168">
        <v>48942</v>
      </c>
    </row>
    <row r="221" spans="2:4">
      <c r="B221" s="166" t="s">
        <v>3668</v>
      </c>
      <c r="C221" s="167">
        <v>23531.790158940003</v>
      </c>
      <c r="D221" s="168">
        <v>48942</v>
      </c>
    </row>
    <row r="222" spans="2:4">
      <c r="B222" s="166" t="s">
        <v>2223</v>
      </c>
      <c r="C222" s="167">
        <v>30528.201758000003</v>
      </c>
      <c r="D222" s="168">
        <v>49405</v>
      </c>
    </row>
    <row r="223" spans="2:4">
      <c r="B223" s="166" t="s">
        <v>3669</v>
      </c>
      <c r="C223" s="167">
        <v>10824.901263000002</v>
      </c>
      <c r="D223" s="168">
        <v>47177</v>
      </c>
    </row>
    <row r="224" spans="2:4">
      <c r="B224" s="166" t="s">
        <v>3670</v>
      </c>
      <c r="C224" s="167">
        <v>4698.7069540800003</v>
      </c>
      <c r="D224" s="168">
        <v>48069</v>
      </c>
    </row>
    <row r="225" spans="2:4">
      <c r="B225" s="166" t="s">
        <v>3671</v>
      </c>
      <c r="C225" s="167">
        <v>5524.992921</v>
      </c>
      <c r="D225" s="168">
        <v>46482</v>
      </c>
    </row>
    <row r="226" spans="2:4">
      <c r="B226" s="166" t="s">
        <v>3672</v>
      </c>
      <c r="C226" s="167">
        <v>88812.518897830014</v>
      </c>
      <c r="D226" s="168">
        <v>46643</v>
      </c>
    </row>
    <row r="227" spans="2:4">
      <c r="B227" s="166" t="s">
        <v>3673</v>
      </c>
      <c r="C227" s="167">
        <v>29775.617355000006</v>
      </c>
      <c r="D227" s="168">
        <v>48004</v>
      </c>
    </row>
    <row r="228" spans="2:4">
      <c r="B228" s="166" t="s">
        <v>3674</v>
      </c>
      <c r="C228" s="167">
        <v>636.01679987999989</v>
      </c>
      <c r="D228" s="168">
        <v>47262</v>
      </c>
    </row>
    <row r="229" spans="2:4">
      <c r="B229" s="166" t="s">
        <v>3675</v>
      </c>
      <c r="C229" s="167">
        <v>160.25932988</v>
      </c>
      <c r="D229" s="168">
        <v>45939</v>
      </c>
    </row>
    <row r="230" spans="2:4">
      <c r="B230" s="166" t="s">
        <v>2440</v>
      </c>
      <c r="C230" s="167">
        <v>32757.53773009</v>
      </c>
      <c r="D230" s="168">
        <v>46742</v>
      </c>
    </row>
    <row r="231" spans="2:4">
      <c r="B231" s="166" t="s">
        <v>3676</v>
      </c>
      <c r="C231" s="167">
        <v>35581.399206000009</v>
      </c>
      <c r="D231" s="168">
        <v>46112</v>
      </c>
    </row>
    <row r="232" spans="2:4">
      <c r="B232" s="166" t="s">
        <v>2441</v>
      </c>
      <c r="C232" s="167">
        <v>83181.900594239996</v>
      </c>
      <c r="D232" s="168">
        <v>46722</v>
      </c>
    </row>
    <row r="233" spans="2:4">
      <c r="B233" s="166" t="s">
        <v>2442</v>
      </c>
      <c r="C233" s="167">
        <v>5937.2559490000003</v>
      </c>
      <c r="D233" s="168">
        <v>46722</v>
      </c>
    </row>
    <row r="234" spans="2:4">
      <c r="B234" s="166" t="s">
        <v>2225</v>
      </c>
      <c r="C234" s="167">
        <v>184.74742431000001</v>
      </c>
      <c r="D234" s="168">
        <v>48030</v>
      </c>
    </row>
    <row r="235" spans="2:4">
      <c r="B235" s="129"/>
      <c r="C235" s="130"/>
      <c r="D235" s="130"/>
    </row>
    <row r="236" spans="2:4">
      <c r="B236" s="129"/>
      <c r="C236" s="130"/>
      <c r="D236" s="130"/>
    </row>
    <row r="237" spans="2:4">
      <c r="B237" s="129"/>
      <c r="C237" s="130"/>
      <c r="D237" s="130"/>
    </row>
    <row r="238" spans="2:4">
      <c r="B238" s="129"/>
      <c r="C238" s="130"/>
      <c r="D238" s="130"/>
    </row>
    <row r="239" spans="2:4">
      <c r="B239" s="129"/>
      <c r="C239" s="130"/>
      <c r="D239" s="130"/>
    </row>
    <row r="240" spans="2:4">
      <c r="B240" s="129"/>
      <c r="C240" s="130"/>
      <c r="D240" s="130"/>
    </row>
    <row r="241" spans="2:4">
      <c r="B241" s="129"/>
      <c r="C241" s="130"/>
      <c r="D241" s="130"/>
    </row>
    <row r="242" spans="2:4">
      <c r="B242" s="129"/>
      <c r="C242" s="130"/>
      <c r="D242" s="130"/>
    </row>
    <row r="243" spans="2:4">
      <c r="B243" s="129"/>
      <c r="C243" s="130"/>
      <c r="D243" s="130"/>
    </row>
    <row r="244" spans="2:4">
      <c r="B244" s="129"/>
      <c r="C244" s="130"/>
      <c r="D244" s="130"/>
    </row>
    <row r="245" spans="2:4">
      <c r="B245" s="129"/>
      <c r="C245" s="130"/>
      <c r="D245" s="130"/>
    </row>
    <row r="246" spans="2:4">
      <c r="B246" s="129"/>
      <c r="C246" s="130"/>
      <c r="D246" s="130"/>
    </row>
    <row r="247" spans="2:4">
      <c r="B247" s="129"/>
      <c r="C247" s="130"/>
      <c r="D247" s="130"/>
    </row>
    <row r="248" spans="2:4">
      <c r="B248" s="129"/>
      <c r="C248" s="130"/>
      <c r="D248" s="130"/>
    </row>
    <row r="249" spans="2:4">
      <c r="B249" s="129"/>
      <c r="C249" s="130"/>
      <c r="D249" s="130"/>
    </row>
    <row r="250" spans="2:4">
      <c r="B250" s="129"/>
      <c r="C250" s="130"/>
      <c r="D250" s="130"/>
    </row>
    <row r="251" spans="2:4">
      <c r="B251" s="129"/>
      <c r="C251" s="130"/>
      <c r="D251" s="130"/>
    </row>
    <row r="252" spans="2:4">
      <c r="B252" s="129"/>
      <c r="C252" s="130"/>
      <c r="D252" s="130"/>
    </row>
    <row r="253" spans="2:4">
      <c r="B253" s="129"/>
      <c r="C253" s="130"/>
      <c r="D253" s="130"/>
    </row>
    <row r="254" spans="2:4">
      <c r="B254" s="129"/>
      <c r="C254" s="130"/>
      <c r="D254" s="130"/>
    </row>
    <row r="255" spans="2:4">
      <c r="B255" s="129"/>
      <c r="C255" s="130"/>
      <c r="D255" s="130"/>
    </row>
    <row r="256" spans="2:4">
      <c r="B256" s="129"/>
      <c r="C256" s="130"/>
      <c r="D256" s="130"/>
    </row>
    <row r="257" spans="2:4">
      <c r="B257" s="129"/>
      <c r="C257" s="130"/>
      <c r="D257" s="130"/>
    </row>
    <row r="258" spans="2:4">
      <c r="B258" s="129"/>
      <c r="C258" s="130"/>
      <c r="D258" s="130"/>
    </row>
    <row r="259" spans="2:4">
      <c r="B259" s="129"/>
      <c r="C259" s="130"/>
      <c r="D259" s="130"/>
    </row>
    <row r="260" spans="2:4">
      <c r="B260" s="129"/>
      <c r="C260" s="130"/>
      <c r="D260" s="130"/>
    </row>
    <row r="261" spans="2:4">
      <c r="B261" s="129"/>
      <c r="C261" s="130"/>
      <c r="D261" s="130"/>
    </row>
    <row r="262" spans="2:4">
      <c r="B262" s="129"/>
      <c r="C262" s="130"/>
      <c r="D262" s="130"/>
    </row>
    <row r="263" spans="2:4">
      <c r="B263" s="129"/>
      <c r="C263" s="130"/>
      <c r="D263" s="130"/>
    </row>
    <row r="264" spans="2:4">
      <c r="B264" s="129"/>
      <c r="C264" s="130"/>
      <c r="D264" s="130"/>
    </row>
    <row r="265" spans="2:4">
      <c r="B265" s="129"/>
      <c r="C265" s="130"/>
      <c r="D265" s="130"/>
    </row>
    <row r="266" spans="2:4">
      <c r="B266" s="129"/>
      <c r="C266" s="130"/>
      <c r="D266" s="130"/>
    </row>
    <row r="267" spans="2:4">
      <c r="B267" s="129"/>
      <c r="C267" s="130"/>
      <c r="D267" s="130"/>
    </row>
    <row r="268" spans="2:4">
      <c r="B268" s="129"/>
      <c r="C268" s="130"/>
      <c r="D268" s="130"/>
    </row>
    <row r="269" spans="2:4">
      <c r="B269" s="129"/>
      <c r="C269" s="130"/>
      <c r="D269" s="130"/>
    </row>
    <row r="270" spans="2:4">
      <c r="B270" s="129"/>
      <c r="C270" s="130"/>
      <c r="D270" s="130"/>
    </row>
    <row r="271" spans="2:4">
      <c r="B271" s="129"/>
      <c r="C271" s="130"/>
      <c r="D271" s="130"/>
    </row>
    <row r="272" spans="2:4">
      <c r="B272" s="129"/>
      <c r="C272" s="130"/>
      <c r="D272" s="130"/>
    </row>
    <row r="273" spans="2:4">
      <c r="B273" s="129"/>
      <c r="C273" s="130"/>
      <c r="D273" s="130"/>
    </row>
    <row r="274" spans="2:4">
      <c r="B274" s="129"/>
      <c r="C274" s="130"/>
      <c r="D274" s="130"/>
    </row>
    <row r="275" spans="2:4">
      <c r="B275" s="129"/>
      <c r="C275" s="130"/>
      <c r="D275" s="130"/>
    </row>
    <row r="276" spans="2:4">
      <c r="B276" s="129"/>
      <c r="C276" s="130"/>
      <c r="D276" s="130"/>
    </row>
    <row r="277" spans="2:4">
      <c r="B277" s="129"/>
      <c r="C277" s="130"/>
      <c r="D277" s="130"/>
    </row>
    <row r="278" spans="2:4">
      <c r="B278" s="129"/>
      <c r="C278" s="130"/>
      <c r="D278" s="130"/>
    </row>
    <row r="279" spans="2:4">
      <c r="B279" s="129"/>
      <c r="C279" s="130"/>
      <c r="D279" s="130"/>
    </row>
    <row r="280" spans="2:4">
      <c r="B280" s="129"/>
      <c r="C280" s="130"/>
      <c r="D280" s="130"/>
    </row>
    <row r="281" spans="2:4">
      <c r="B281" s="129"/>
      <c r="C281" s="130"/>
      <c r="D281" s="130"/>
    </row>
    <row r="282" spans="2:4">
      <c r="B282" s="129"/>
      <c r="C282" s="130"/>
      <c r="D282" s="130"/>
    </row>
    <row r="283" spans="2:4">
      <c r="B283" s="129"/>
      <c r="C283" s="130"/>
      <c r="D283" s="130"/>
    </row>
    <row r="284" spans="2:4">
      <c r="B284" s="129"/>
      <c r="C284" s="130"/>
      <c r="D284" s="130"/>
    </row>
    <row r="285" spans="2:4">
      <c r="B285" s="129"/>
      <c r="C285" s="130"/>
      <c r="D285" s="130"/>
    </row>
    <row r="286" spans="2:4">
      <c r="B286" s="129"/>
      <c r="C286" s="130"/>
      <c r="D286" s="130"/>
    </row>
    <row r="287" spans="2:4">
      <c r="B287" s="129"/>
      <c r="C287" s="130"/>
      <c r="D287" s="130"/>
    </row>
    <row r="288" spans="2:4">
      <c r="B288" s="129"/>
      <c r="C288" s="130"/>
      <c r="D288" s="130"/>
    </row>
    <row r="289" spans="2:4">
      <c r="B289" s="129"/>
      <c r="C289" s="130"/>
      <c r="D289" s="130"/>
    </row>
    <row r="290" spans="2:4">
      <c r="B290" s="129"/>
      <c r="C290" s="130"/>
      <c r="D290" s="130"/>
    </row>
    <row r="291" spans="2:4">
      <c r="B291" s="129"/>
      <c r="C291" s="130"/>
      <c r="D291" s="130"/>
    </row>
    <row r="292" spans="2:4">
      <c r="B292" s="129"/>
      <c r="C292" s="130"/>
      <c r="D292" s="130"/>
    </row>
    <row r="293" spans="2:4">
      <c r="B293" s="129"/>
      <c r="C293" s="130"/>
      <c r="D293" s="130"/>
    </row>
    <row r="294" spans="2:4">
      <c r="B294" s="129"/>
      <c r="C294" s="130"/>
      <c r="D294" s="130"/>
    </row>
    <row r="295" spans="2:4">
      <c r="B295" s="129"/>
      <c r="C295" s="130"/>
      <c r="D295" s="130"/>
    </row>
    <row r="296" spans="2:4">
      <c r="B296" s="129"/>
      <c r="C296" s="130"/>
      <c r="D296" s="130"/>
    </row>
    <row r="297" spans="2:4">
      <c r="B297" s="129"/>
      <c r="C297" s="130"/>
      <c r="D297" s="130"/>
    </row>
    <row r="298" spans="2:4">
      <c r="B298" s="129"/>
      <c r="C298" s="130"/>
      <c r="D298" s="130"/>
    </row>
    <row r="299" spans="2:4">
      <c r="B299" s="129"/>
      <c r="C299" s="130"/>
      <c r="D299" s="130"/>
    </row>
    <row r="300" spans="2:4">
      <c r="B300" s="129"/>
      <c r="C300" s="130"/>
      <c r="D300" s="130"/>
    </row>
    <row r="301" spans="2:4">
      <c r="B301" s="129"/>
      <c r="C301" s="130"/>
      <c r="D301" s="130"/>
    </row>
    <row r="302" spans="2:4">
      <c r="B302" s="129"/>
      <c r="C302" s="130"/>
      <c r="D302" s="130"/>
    </row>
    <row r="303" spans="2:4">
      <c r="B303" s="129"/>
      <c r="C303" s="130"/>
      <c r="D303" s="130"/>
    </row>
    <row r="304" spans="2:4">
      <c r="B304" s="129"/>
      <c r="C304" s="130"/>
      <c r="D304" s="130"/>
    </row>
    <row r="305" spans="2:4">
      <c r="B305" s="129"/>
      <c r="C305" s="130"/>
      <c r="D305" s="130"/>
    </row>
    <row r="306" spans="2:4">
      <c r="B306" s="129"/>
      <c r="C306" s="130"/>
      <c r="D306" s="130"/>
    </row>
    <row r="307" spans="2:4">
      <c r="B307" s="129"/>
      <c r="C307" s="130"/>
      <c r="D307" s="130"/>
    </row>
    <row r="308" spans="2:4">
      <c r="B308" s="129"/>
      <c r="C308" s="130"/>
      <c r="D308" s="130"/>
    </row>
    <row r="309" spans="2:4">
      <c r="B309" s="129"/>
      <c r="C309" s="130"/>
      <c r="D309" s="130"/>
    </row>
    <row r="310" spans="2:4">
      <c r="B310" s="129"/>
      <c r="C310" s="130"/>
      <c r="D310" s="130"/>
    </row>
    <row r="311" spans="2:4">
      <c r="B311" s="129"/>
      <c r="C311" s="130"/>
      <c r="D311" s="130"/>
    </row>
    <row r="312" spans="2:4">
      <c r="B312" s="129"/>
      <c r="C312" s="130"/>
      <c r="D312" s="130"/>
    </row>
    <row r="313" spans="2:4">
      <c r="B313" s="129"/>
      <c r="C313" s="130"/>
      <c r="D313" s="130"/>
    </row>
    <row r="314" spans="2:4">
      <c r="B314" s="129"/>
      <c r="C314" s="130"/>
      <c r="D314" s="130"/>
    </row>
    <row r="315" spans="2:4">
      <c r="B315" s="129"/>
      <c r="C315" s="130"/>
      <c r="D315" s="130"/>
    </row>
    <row r="316" spans="2:4">
      <c r="B316" s="129"/>
      <c r="C316" s="130"/>
      <c r="D316" s="130"/>
    </row>
    <row r="317" spans="2:4">
      <c r="B317" s="129"/>
      <c r="C317" s="130"/>
      <c r="D317" s="130"/>
    </row>
    <row r="318" spans="2:4">
      <c r="B318" s="129"/>
      <c r="C318" s="130"/>
      <c r="D318" s="130"/>
    </row>
    <row r="319" spans="2:4">
      <c r="B319" s="129"/>
      <c r="C319" s="130"/>
      <c r="D319" s="130"/>
    </row>
    <row r="320" spans="2:4">
      <c r="B320" s="129"/>
      <c r="C320" s="130"/>
      <c r="D320" s="130"/>
    </row>
    <row r="321" spans="2:4">
      <c r="B321" s="129"/>
      <c r="C321" s="130"/>
      <c r="D321" s="130"/>
    </row>
    <row r="322" spans="2:4">
      <c r="B322" s="129"/>
      <c r="C322" s="130"/>
      <c r="D322" s="130"/>
    </row>
    <row r="323" spans="2:4">
      <c r="B323" s="129"/>
      <c r="C323" s="130"/>
      <c r="D323" s="130"/>
    </row>
    <row r="324" spans="2:4">
      <c r="B324" s="129"/>
      <c r="C324" s="130"/>
      <c r="D324" s="130"/>
    </row>
    <row r="325" spans="2:4">
      <c r="B325" s="129"/>
      <c r="C325" s="130"/>
      <c r="D325" s="130"/>
    </row>
    <row r="326" spans="2:4">
      <c r="B326" s="129"/>
      <c r="C326" s="130"/>
      <c r="D326" s="130"/>
    </row>
    <row r="327" spans="2:4">
      <c r="B327" s="129"/>
      <c r="C327" s="130"/>
      <c r="D327" s="130"/>
    </row>
    <row r="328" spans="2:4">
      <c r="B328" s="129"/>
      <c r="C328" s="130"/>
      <c r="D328" s="130"/>
    </row>
    <row r="329" spans="2:4">
      <c r="B329" s="129"/>
      <c r="C329" s="130"/>
      <c r="D329" s="130"/>
    </row>
    <row r="330" spans="2:4">
      <c r="B330" s="129"/>
      <c r="C330" s="130"/>
      <c r="D330" s="130"/>
    </row>
    <row r="331" spans="2:4">
      <c r="B331" s="129"/>
      <c r="C331" s="130"/>
      <c r="D331" s="130"/>
    </row>
    <row r="332" spans="2:4">
      <c r="B332" s="129"/>
      <c r="C332" s="130"/>
      <c r="D332" s="130"/>
    </row>
    <row r="333" spans="2:4">
      <c r="B333" s="129"/>
      <c r="C333" s="130"/>
      <c r="D333" s="130"/>
    </row>
    <row r="334" spans="2:4">
      <c r="B334" s="129"/>
      <c r="C334" s="130"/>
      <c r="D334" s="130"/>
    </row>
    <row r="335" spans="2:4">
      <c r="B335" s="129"/>
      <c r="C335" s="130"/>
      <c r="D335" s="130"/>
    </row>
    <row r="336" spans="2:4">
      <c r="B336" s="129"/>
      <c r="C336" s="130"/>
      <c r="D336" s="130"/>
    </row>
    <row r="337" spans="2:4">
      <c r="B337" s="129"/>
      <c r="C337" s="130"/>
      <c r="D337" s="130"/>
    </row>
    <row r="338" spans="2:4">
      <c r="B338" s="129"/>
      <c r="C338" s="130"/>
      <c r="D338" s="130"/>
    </row>
    <row r="339" spans="2:4">
      <c r="B339" s="129"/>
      <c r="C339" s="130"/>
      <c r="D339" s="130"/>
    </row>
    <row r="340" spans="2:4">
      <c r="B340" s="129"/>
      <c r="C340" s="130"/>
      <c r="D340" s="130"/>
    </row>
    <row r="341" spans="2:4">
      <c r="B341" s="129"/>
      <c r="C341" s="130"/>
      <c r="D341" s="130"/>
    </row>
    <row r="342" spans="2:4">
      <c r="B342" s="129"/>
      <c r="C342" s="130"/>
      <c r="D342" s="130"/>
    </row>
    <row r="343" spans="2:4">
      <c r="B343" s="129"/>
      <c r="C343" s="130"/>
      <c r="D343" s="130"/>
    </row>
    <row r="344" spans="2:4">
      <c r="B344" s="129"/>
      <c r="C344" s="130"/>
      <c r="D344" s="130"/>
    </row>
    <row r="345" spans="2:4">
      <c r="B345" s="129"/>
      <c r="C345" s="130"/>
      <c r="D345" s="130"/>
    </row>
    <row r="346" spans="2:4">
      <c r="B346" s="129"/>
      <c r="C346" s="130"/>
      <c r="D346" s="130"/>
    </row>
    <row r="347" spans="2:4">
      <c r="B347" s="129"/>
      <c r="C347" s="130"/>
      <c r="D347" s="130"/>
    </row>
    <row r="348" spans="2:4">
      <c r="B348" s="129"/>
      <c r="C348" s="130"/>
      <c r="D348" s="130"/>
    </row>
    <row r="349" spans="2:4">
      <c r="B349" s="129"/>
      <c r="C349" s="130"/>
      <c r="D349" s="130"/>
    </row>
    <row r="350" spans="2:4">
      <c r="B350" s="129"/>
      <c r="C350" s="130"/>
      <c r="D350" s="130"/>
    </row>
    <row r="351" spans="2:4">
      <c r="B351" s="129"/>
      <c r="C351" s="130"/>
      <c r="D351" s="130"/>
    </row>
    <row r="352" spans="2:4">
      <c r="B352" s="129"/>
      <c r="C352" s="130"/>
      <c r="D352" s="130"/>
    </row>
    <row r="353" spans="2:4">
      <c r="B353" s="129"/>
      <c r="C353" s="130"/>
      <c r="D353" s="130"/>
    </row>
    <row r="354" spans="2:4">
      <c r="B354" s="129"/>
      <c r="C354" s="130"/>
      <c r="D354" s="130"/>
    </row>
    <row r="355" spans="2:4">
      <c r="B355" s="129"/>
      <c r="C355" s="130"/>
      <c r="D355" s="130"/>
    </row>
    <row r="356" spans="2:4">
      <c r="B356" s="129"/>
      <c r="C356" s="130"/>
      <c r="D356" s="130"/>
    </row>
    <row r="357" spans="2:4">
      <c r="B357" s="129"/>
      <c r="C357" s="130"/>
      <c r="D357" s="130"/>
    </row>
    <row r="358" spans="2:4">
      <c r="B358" s="129"/>
      <c r="C358" s="130"/>
      <c r="D358" s="130"/>
    </row>
    <row r="359" spans="2:4">
      <c r="B359" s="129"/>
      <c r="C359" s="130"/>
      <c r="D359" s="130"/>
    </row>
    <row r="360" spans="2:4">
      <c r="B360" s="129"/>
      <c r="C360" s="130"/>
      <c r="D360" s="130"/>
    </row>
    <row r="361" spans="2:4">
      <c r="B361" s="129"/>
      <c r="C361" s="130"/>
      <c r="D361" s="130"/>
    </row>
    <row r="362" spans="2:4">
      <c r="B362" s="129"/>
      <c r="C362" s="130"/>
      <c r="D362" s="130"/>
    </row>
    <row r="363" spans="2:4">
      <c r="B363" s="129"/>
      <c r="C363" s="130"/>
      <c r="D363" s="130"/>
    </row>
    <row r="364" spans="2:4">
      <c r="B364" s="129"/>
      <c r="C364" s="130"/>
      <c r="D364" s="130"/>
    </row>
    <row r="365" spans="2:4">
      <c r="B365" s="129"/>
      <c r="C365" s="130"/>
      <c r="D365" s="130"/>
    </row>
    <row r="366" spans="2:4">
      <c r="B366" s="129"/>
      <c r="C366" s="130"/>
      <c r="D366" s="130"/>
    </row>
    <row r="367" spans="2:4">
      <c r="B367" s="129"/>
      <c r="C367" s="130"/>
      <c r="D367" s="130"/>
    </row>
    <row r="368" spans="2:4">
      <c r="B368" s="129"/>
      <c r="C368" s="130"/>
      <c r="D368" s="130"/>
    </row>
    <row r="369" spans="2:4">
      <c r="B369" s="129"/>
      <c r="C369" s="130"/>
      <c r="D369" s="130"/>
    </row>
    <row r="370" spans="2:4">
      <c r="B370" s="129"/>
      <c r="C370" s="130"/>
      <c r="D370" s="130"/>
    </row>
    <row r="371" spans="2:4">
      <c r="B371" s="129"/>
      <c r="C371" s="130"/>
      <c r="D371" s="130"/>
    </row>
    <row r="372" spans="2:4">
      <c r="B372" s="129"/>
      <c r="C372" s="130"/>
      <c r="D372" s="130"/>
    </row>
    <row r="373" spans="2:4">
      <c r="B373" s="129"/>
      <c r="C373" s="130"/>
      <c r="D373" s="130"/>
    </row>
    <row r="374" spans="2:4">
      <c r="B374" s="129"/>
      <c r="C374" s="130"/>
      <c r="D374" s="130"/>
    </row>
    <row r="375" spans="2:4">
      <c r="B375" s="129"/>
      <c r="C375" s="130"/>
      <c r="D375" s="130"/>
    </row>
    <row r="376" spans="2:4">
      <c r="B376" s="129"/>
      <c r="C376" s="130"/>
      <c r="D376" s="130"/>
    </row>
    <row r="377" spans="2:4">
      <c r="B377" s="129"/>
      <c r="C377" s="130"/>
      <c r="D377" s="130"/>
    </row>
    <row r="378" spans="2:4">
      <c r="B378" s="129"/>
      <c r="C378" s="130"/>
      <c r="D378" s="130"/>
    </row>
    <row r="379" spans="2:4">
      <c r="B379" s="129"/>
      <c r="C379" s="130"/>
      <c r="D379" s="130"/>
    </row>
    <row r="380" spans="2:4">
      <c r="B380" s="129"/>
      <c r="C380" s="130"/>
      <c r="D380" s="130"/>
    </row>
    <row r="381" spans="2:4">
      <c r="B381" s="129"/>
      <c r="C381" s="130"/>
      <c r="D381" s="130"/>
    </row>
    <row r="382" spans="2:4">
      <c r="B382" s="129"/>
      <c r="C382" s="130"/>
      <c r="D382" s="130"/>
    </row>
    <row r="383" spans="2:4">
      <c r="B383" s="129"/>
      <c r="C383" s="130"/>
      <c r="D383" s="130"/>
    </row>
    <row r="384" spans="2:4">
      <c r="B384" s="129"/>
      <c r="C384" s="130"/>
      <c r="D384" s="130"/>
    </row>
    <row r="385" spans="2:4">
      <c r="B385" s="129"/>
      <c r="C385" s="130"/>
      <c r="D385" s="130"/>
    </row>
    <row r="386" spans="2:4">
      <c r="B386" s="129"/>
      <c r="C386" s="130"/>
      <c r="D386" s="130"/>
    </row>
    <row r="387" spans="2:4">
      <c r="B387" s="129"/>
      <c r="C387" s="130"/>
      <c r="D387" s="130"/>
    </row>
    <row r="388" spans="2:4">
      <c r="B388" s="129"/>
      <c r="C388" s="130"/>
      <c r="D388" s="130"/>
    </row>
    <row r="389" spans="2:4">
      <c r="B389" s="129"/>
      <c r="C389" s="130"/>
      <c r="D389" s="130"/>
    </row>
    <row r="390" spans="2:4">
      <c r="B390" s="129"/>
      <c r="C390" s="130"/>
      <c r="D390" s="130"/>
    </row>
    <row r="391" spans="2:4">
      <c r="B391" s="129"/>
      <c r="C391" s="130"/>
      <c r="D391" s="130"/>
    </row>
    <row r="392" spans="2:4">
      <c r="B392" s="129"/>
      <c r="C392" s="130"/>
      <c r="D392" s="130"/>
    </row>
    <row r="393" spans="2:4">
      <c r="B393" s="129"/>
      <c r="C393" s="130"/>
      <c r="D393" s="130"/>
    </row>
    <row r="394" spans="2:4">
      <c r="B394" s="129"/>
      <c r="C394" s="130"/>
      <c r="D394" s="130"/>
    </row>
    <row r="395" spans="2:4">
      <c r="B395" s="129"/>
      <c r="C395" s="130"/>
      <c r="D395" s="130"/>
    </row>
    <row r="396" spans="2:4">
      <c r="B396" s="129"/>
      <c r="C396" s="130"/>
      <c r="D396" s="130"/>
    </row>
    <row r="397" spans="2:4">
      <c r="B397" s="129"/>
      <c r="C397" s="130"/>
      <c r="D397" s="130"/>
    </row>
    <row r="398" spans="2:4">
      <c r="B398" s="129"/>
      <c r="C398" s="130"/>
      <c r="D398" s="130"/>
    </row>
    <row r="399" spans="2:4">
      <c r="B399" s="129"/>
      <c r="C399" s="130"/>
      <c r="D399" s="130"/>
    </row>
    <row r="400" spans="2:4">
      <c r="B400" s="129"/>
      <c r="C400" s="130"/>
      <c r="D400" s="130"/>
    </row>
    <row r="401" spans="2:4">
      <c r="B401" s="129"/>
      <c r="C401" s="130"/>
      <c r="D401" s="130"/>
    </row>
    <row r="402" spans="2:4">
      <c r="B402" s="129"/>
      <c r="C402" s="130"/>
      <c r="D402" s="130"/>
    </row>
    <row r="403" spans="2:4">
      <c r="B403" s="129"/>
      <c r="C403" s="130"/>
      <c r="D403" s="130"/>
    </row>
    <row r="404" spans="2:4">
      <c r="B404" s="129"/>
      <c r="C404" s="130"/>
      <c r="D404" s="130"/>
    </row>
    <row r="405" spans="2:4">
      <c r="B405" s="129"/>
      <c r="C405" s="130"/>
      <c r="D405" s="130"/>
    </row>
    <row r="406" spans="2:4">
      <c r="B406" s="129"/>
      <c r="C406" s="130"/>
      <c r="D406" s="130"/>
    </row>
    <row r="407" spans="2:4">
      <c r="B407" s="129"/>
      <c r="C407" s="130"/>
      <c r="D407" s="130"/>
    </row>
    <row r="408" spans="2:4">
      <c r="B408" s="129"/>
      <c r="C408" s="130"/>
      <c r="D408" s="130"/>
    </row>
    <row r="409" spans="2:4">
      <c r="B409" s="129"/>
      <c r="C409" s="130"/>
      <c r="D409" s="130"/>
    </row>
    <row r="410" spans="2:4">
      <c r="B410" s="129"/>
      <c r="C410" s="130"/>
      <c r="D410" s="130"/>
    </row>
    <row r="411" spans="2:4">
      <c r="B411" s="129"/>
      <c r="C411" s="130"/>
      <c r="D411" s="130"/>
    </row>
    <row r="412" spans="2:4">
      <c r="B412" s="129"/>
      <c r="C412" s="130"/>
      <c r="D412" s="130"/>
    </row>
    <row r="413" spans="2:4">
      <c r="B413" s="129"/>
      <c r="C413" s="130"/>
      <c r="D413" s="130"/>
    </row>
    <row r="414" spans="2:4">
      <c r="B414" s="129"/>
      <c r="C414" s="130"/>
      <c r="D414" s="130"/>
    </row>
    <row r="415" spans="2:4">
      <c r="B415" s="129"/>
      <c r="C415" s="130"/>
      <c r="D415" s="130"/>
    </row>
    <row r="416" spans="2:4">
      <c r="B416" s="129"/>
      <c r="C416" s="130"/>
      <c r="D416" s="130"/>
    </row>
    <row r="417" spans="2:4">
      <c r="B417" s="129"/>
      <c r="C417" s="130"/>
      <c r="D417" s="130"/>
    </row>
    <row r="418" spans="2:4">
      <c r="B418" s="129"/>
      <c r="C418" s="130"/>
      <c r="D418" s="130"/>
    </row>
    <row r="419" spans="2:4">
      <c r="B419" s="129"/>
      <c r="C419" s="130"/>
      <c r="D419" s="130"/>
    </row>
    <row r="420" spans="2:4">
      <c r="B420" s="129"/>
      <c r="C420" s="130"/>
      <c r="D420" s="130"/>
    </row>
    <row r="421" spans="2:4">
      <c r="B421" s="129"/>
      <c r="C421" s="130"/>
      <c r="D421" s="130"/>
    </row>
    <row r="422" spans="2:4">
      <c r="B422" s="129"/>
      <c r="C422" s="130"/>
      <c r="D422" s="130"/>
    </row>
    <row r="423" spans="2:4">
      <c r="B423" s="129"/>
      <c r="C423" s="130"/>
      <c r="D423" s="130"/>
    </row>
    <row r="424" spans="2:4">
      <c r="B424" s="129"/>
      <c r="C424" s="130"/>
      <c r="D424" s="130"/>
    </row>
    <row r="425" spans="2:4">
      <c r="B425" s="129"/>
      <c r="C425" s="130"/>
      <c r="D425" s="130"/>
    </row>
    <row r="426" spans="2:4">
      <c r="B426" s="129"/>
      <c r="C426" s="130"/>
      <c r="D426" s="130"/>
    </row>
    <row r="427" spans="2:4">
      <c r="B427" s="129"/>
      <c r="C427" s="130"/>
      <c r="D427" s="130"/>
    </row>
    <row r="428" spans="2:4">
      <c r="B428" s="129"/>
      <c r="C428" s="130"/>
      <c r="D428" s="130"/>
    </row>
    <row r="429" spans="2:4">
      <c r="B429" s="129"/>
      <c r="C429" s="130"/>
      <c r="D429" s="130"/>
    </row>
    <row r="430" spans="2:4">
      <c r="B430" s="129"/>
      <c r="C430" s="130"/>
      <c r="D430" s="130"/>
    </row>
    <row r="431" spans="2:4">
      <c r="B431" s="129"/>
      <c r="C431" s="130"/>
      <c r="D431" s="130"/>
    </row>
    <row r="432" spans="2:4">
      <c r="B432" s="129"/>
      <c r="C432" s="130"/>
      <c r="D432" s="130"/>
    </row>
    <row r="433" spans="2:4">
      <c r="B433" s="129"/>
      <c r="C433" s="130"/>
      <c r="D433" s="130"/>
    </row>
    <row r="434" spans="2:4">
      <c r="B434" s="129"/>
      <c r="C434" s="130"/>
      <c r="D434" s="130"/>
    </row>
    <row r="435" spans="2:4">
      <c r="B435" s="129"/>
      <c r="C435" s="130"/>
      <c r="D435" s="130"/>
    </row>
    <row r="436" spans="2:4">
      <c r="B436" s="129"/>
      <c r="C436" s="130"/>
      <c r="D436" s="130"/>
    </row>
    <row r="437" spans="2:4">
      <c r="B437" s="129"/>
      <c r="C437" s="130"/>
      <c r="D437" s="130"/>
    </row>
    <row r="438" spans="2:4">
      <c r="B438" s="129"/>
      <c r="C438" s="130"/>
      <c r="D438" s="130"/>
    </row>
    <row r="439" spans="2:4">
      <c r="B439" s="129"/>
      <c r="C439" s="130"/>
      <c r="D439" s="130"/>
    </row>
    <row r="440" spans="2:4">
      <c r="B440" s="129"/>
      <c r="C440" s="130"/>
      <c r="D440" s="130"/>
    </row>
    <row r="441" spans="2:4">
      <c r="B441" s="129"/>
      <c r="C441" s="130"/>
      <c r="D441" s="130"/>
    </row>
    <row r="442" spans="2:4">
      <c r="B442" s="129"/>
      <c r="C442" s="130"/>
      <c r="D442" s="130"/>
    </row>
    <row r="443" spans="2:4">
      <c r="B443" s="129"/>
      <c r="C443" s="130"/>
      <c r="D443" s="130"/>
    </row>
    <row r="444" spans="2:4">
      <c r="B444" s="129"/>
      <c r="C444" s="130"/>
      <c r="D444" s="130"/>
    </row>
    <row r="445" spans="2:4">
      <c r="B445" s="129"/>
      <c r="C445" s="130"/>
      <c r="D445" s="130"/>
    </row>
    <row r="446" spans="2:4">
      <c r="B446" s="129"/>
      <c r="C446" s="130"/>
      <c r="D446" s="130"/>
    </row>
    <row r="447" spans="2:4">
      <c r="B447" s="129"/>
      <c r="C447" s="130"/>
      <c r="D447" s="130"/>
    </row>
    <row r="448" spans="2:4">
      <c r="B448" s="129"/>
      <c r="C448" s="130"/>
      <c r="D448" s="130"/>
    </row>
    <row r="449" spans="2:4">
      <c r="B449" s="129"/>
      <c r="C449" s="130"/>
      <c r="D449" s="130"/>
    </row>
    <row r="450" spans="2:4">
      <c r="B450" s="129"/>
      <c r="C450" s="130"/>
      <c r="D450" s="130"/>
    </row>
    <row r="451" spans="2:4">
      <c r="B451" s="129"/>
      <c r="C451" s="130"/>
      <c r="D451" s="130"/>
    </row>
    <row r="452" spans="2:4">
      <c r="B452" s="129"/>
      <c r="C452" s="130"/>
      <c r="D452" s="130"/>
    </row>
    <row r="453" spans="2:4">
      <c r="B453" s="129"/>
      <c r="C453" s="130"/>
      <c r="D453" s="130"/>
    </row>
    <row r="454" spans="2:4">
      <c r="B454" s="129"/>
      <c r="C454" s="130"/>
      <c r="D454" s="130"/>
    </row>
    <row r="455" spans="2:4">
      <c r="B455" s="129"/>
      <c r="C455" s="130"/>
      <c r="D455" s="130"/>
    </row>
    <row r="456" spans="2:4">
      <c r="B456" s="129"/>
      <c r="C456" s="130"/>
      <c r="D456" s="130"/>
    </row>
    <row r="457" spans="2:4">
      <c r="B457" s="129"/>
      <c r="C457" s="130"/>
      <c r="D457" s="130"/>
    </row>
    <row r="458" spans="2:4">
      <c r="B458" s="129"/>
      <c r="C458" s="130"/>
      <c r="D458" s="130"/>
    </row>
    <row r="459" spans="2:4">
      <c r="B459" s="129"/>
      <c r="C459" s="130"/>
      <c r="D459" s="130"/>
    </row>
    <row r="460" spans="2:4">
      <c r="B460" s="129"/>
      <c r="C460" s="130"/>
      <c r="D460" s="130"/>
    </row>
    <row r="461" spans="2:4">
      <c r="B461" s="129"/>
      <c r="C461" s="130"/>
      <c r="D461" s="130"/>
    </row>
    <row r="462" spans="2:4">
      <c r="B462" s="129"/>
      <c r="C462" s="130"/>
      <c r="D462" s="130"/>
    </row>
    <row r="463" spans="2:4">
      <c r="B463" s="129"/>
      <c r="C463" s="130"/>
      <c r="D463" s="130"/>
    </row>
    <row r="464" spans="2:4">
      <c r="B464" s="129"/>
      <c r="C464" s="130"/>
      <c r="D464" s="130"/>
    </row>
    <row r="465" spans="2:4">
      <c r="B465" s="129"/>
      <c r="C465" s="130"/>
      <c r="D465" s="130"/>
    </row>
    <row r="466" spans="2:4">
      <c r="B466" s="129"/>
      <c r="C466" s="130"/>
      <c r="D466" s="130"/>
    </row>
    <row r="467" spans="2:4">
      <c r="B467" s="129"/>
      <c r="C467" s="130"/>
      <c r="D467" s="130"/>
    </row>
    <row r="468" spans="2:4">
      <c r="B468" s="129"/>
      <c r="C468" s="130"/>
      <c r="D468" s="130"/>
    </row>
    <row r="469" spans="2:4">
      <c r="B469" s="129"/>
      <c r="C469" s="130"/>
      <c r="D469" s="130"/>
    </row>
    <row r="470" spans="2:4">
      <c r="B470" s="129"/>
      <c r="C470" s="130"/>
      <c r="D470" s="130"/>
    </row>
    <row r="471" spans="2:4">
      <c r="B471" s="129"/>
      <c r="C471" s="130"/>
      <c r="D471" s="130"/>
    </row>
    <row r="472" spans="2:4">
      <c r="B472" s="129"/>
      <c r="C472" s="130"/>
      <c r="D472" s="130"/>
    </row>
    <row r="473" spans="2:4">
      <c r="B473" s="129"/>
      <c r="C473" s="130"/>
      <c r="D473" s="130"/>
    </row>
    <row r="474" spans="2:4">
      <c r="B474" s="129"/>
      <c r="C474" s="130"/>
      <c r="D474" s="130"/>
    </row>
    <row r="475" spans="2:4">
      <c r="B475" s="129"/>
      <c r="C475" s="130"/>
      <c r="D475" s="130"/>
    </row>
    <row r="476" spans="2:4">
      <c r="B476" s="129"/>
      <c r="C476" s="130"/>
      <c r="D476" s="130"/>
    </row>
    <row r="477" spans="2:4">
      <c r="B477" s="129"/>
      <c r="C477" s="130"/>
      <c r="D477" s="130"/>
    </row>
    <row r="478" spans="2:4">
      <c r="B478" s="129"/>
      <c r="C478" s="130"/>
      <c r="D478" s="130"/>
    </row>
    <row r="479" spans="2:4">
      <c r="B479" s="129"/>
      <c r="C479" s="130"/>
      <c r="D479" s="130"/>
    </row>
    <row r="480" spans="2:4">
      <c r="B480" s="129"/>
      <c r="C480" s="130"/>
      <c r="D480" s="130"/>
    </row>
    <row r="481" spans="2:4">
      <c r="B481" s="129"/>
      <c r="C481" s="130"/>
      <c r="D481" s="130"/>
    </row>
    <row r="482" spans="2:4">
      <c r="B482" s="129"/>
      <c r="C482" s="130"/>
      <c r="D482" s="130"/>
    </row>
    <row r="483" spans="2:4">
      <c r="B483" s="129"/>
      <c r="C483" s="130"/>
      <c r="D483" s="130"/>
    </row>
    <row r="484" spans="2:4">
      <c r="B484" s="129"/>
      <c r="C484" s="130"/>
      <c r="D484" s="130"/>
    </row>
    <row r="485" spans="2:4">
      <c r="B485" s="129"/>
      <c r="C485" s="130"/>
      <c r="D485" s="130"/>
    </row>
    <row r="486" spans="2:4">
      <c r="B486" s="129"/>
      <c r="C486" s="130"/>
      <c r="D486" s="130"/>
    </row>
    <row r="487" spans="2:4">
      <c r="B487" s="129"/>
      <c r="C487" s="130"/>
      <c r="D487" s="130"/>
    </row>
    <row r="488" spans="2:4">
      <c r="B488" s="129"/>
      <c r="C488" s="130"/>
      <c r="D488" s="130"/>
    </row>
    <row r="489" spans="2:4">
      <c r="B489" s="129"/>
      <c r="C489" s="130"/>
      <c r="D489" s="130"/>
    </row>
    <row r="490" spans="2:4">
      <c r="B490" s="129"/>
      <c r="C490" s="130"/>
      <c r="D490" s="130"/>
    </row>
    <row r="491" spans="2:4">
      <c r="B491" s="129"/>
      <c r="C491" s="130"/>
      <c r="D491" s="130"/>
    </row>
    <row r="492" spans="2:4">
      <c r="B492" s="129"/>
      <c r="C492" s="130"/>
      <c r="D492" s="130"/>
    </row>
    <row r="493" spans="2:4">
      <c r="B493" s="129"/>
      <c r="C493" s="130"/>
      <c r="D493" s="130"/>
    </row>
    <row r="494" spans="2:4">
      <c r="B494" s="129"/>
      <c r="C494" s="130"/>
      <c r="D494" s="130"/>
    </row>
    <row r="495" spans="2:4">
      <c r="B495" s="129"/>
      <c r="C495" s="130"/>
      <c r="D495" s="130"/>
    </row>
    <row r="496" spans="2:4">
      <c r="B496" s="129"/>
      <c r="C496" s="130"/>
      <c r="D496" s="130"/>
    </row>
    <row r="497" spans="2:4">
      <c r="B497" s="129"/>
      <c r="C497" s="130"/>
      <c r="D497" s="130"/>
    </row>
    <row r="498" spans="2:4">
      <c r="B498" s="129"/>
      <c r="C498" s="130"/>
      <c r="D498" s="130"/>
    </row>
    <row r="499" spans="2:4">
      <c r="B499" s="129"/>
      <c r="C499" s="130"/>
      <c r="D499" s="130"/>
    </row>
    <row r="500" spans="2:4">
      <c r="B500" s="129"/>
      <c r="C500" s="130"/>
      <c r="D500" s="130"/>
    </row>
    <row r="501" spans="2:4">
      <c r="B501" s="129"/>
      <c r="C501" s="130"/>
      <c r="D501" s="130"/>
    </row>
    <row r="502" spans="2:4">
      <c r="B502" s="129"/>
      <c r="C502" s="130"/>
      <c r="D502" s="130"/>
    </row>
    <row r="503" spans="2:4">
      <c r="B503" s="129"/>
      <c r="C503" s="130"/>
      <c r="D503" s="130"/>
    </row>
    <row r="504" spans="2:4">
      <c r="B504" s="129"/>
      <c r="C504" s="130"/>
      <c r="D504" s="130"/>
    </row>
    <row r="505" spans="2:4">
      <c r="B505" s="129"/>
      <c r="C505" s="130"/>
      <c r="D505" s="130"/>
    </row>
    <row r="506" spans="2:4">
      <c r="B506" s="129"/>
      <c r="C506" s="130"/>
      <c r="D506" s="130"/>
    </row>
    <row r="507" spans="2:4">
      <c r="B507" s="129"/>
      <c r="C507" s="130"/>
      <c r="D507" s="130"/>
    </row>
    <row r="508" spans="2:4">
      <c r="B508" s="129"/>
      <c r="C508" s="130"/>
      <c r="D508" s="130"/>
    </row>
    <row r="509" spans="2:4">
      <c r="B509" s="129"/>
      <c r="C509" s="130"/>
      <c r="D509" s="130"/>
    </row>
    <row r="510" spans="2:4">
      <c r="B510" s="129"/>
      <c r="C510" s="130"/>
      <c r="D510" s="130"/>
    </row>
    <row r="511" spans="2:4">
      <c r="B511" s="129"/>
      <c r="C511" s="130"/>
      <c r="D511" s="130"/>
    </row>
    <row r="512" spans="2:4">
      <c r="B512" s="129"/>
      <c r="C512" s="130"/>
      <c r="D512" s="130"/>
    </row>
    <row r="513" spans="2:4">
      <c r="B513" s="129"/>
      <c r="C513" s="130"/>
      <c r="D513" s="130"/>
    </row>
    <row r="514" spans="2:4">
      <c r="B514" s="129"/>
      <c r="C514" s="130"/>
      <c r="D514" s="130"/>
    </row>
    <row r="515" spans="2:4">
      <c r="B515" s="129"/>
      <c r="C515" s="130"/>
      <c r="D515" s="130"/>
    </row>
    <row r="516" spans="2:4">
      <c r="B516" s="129"/>
      <c r="C516" s="130"/>
      <c r="D516" s="130"/>
    </row>
    <row r="517" spans="2:4">
      <c r="B517" s="129"/>
      <c r="C517" s="130"/>
      <c r="D517" s="130"/>
    </row>
    <row r="518" spans="2:4">
      <c r="B518" s="129"/>
      <c r="C518" s="130"/>
      <c r="D518" s="130"/>
    </row>
    <row r="519" spans="2:4">
      <c r="B519" s="129"/>
      <c r="C519" s="130"/>
      <c r="D519" s="130"/>
    </row>
    <row r="520" spans="2:4">
      <c r="B520" s="129"/>
      <c r="C520" s="130"/>
      <c r="D520" s="130"/>
    </row>
    <row r="521" spans="2:4">
      <c r="B521" s="129"/>
      <c r="C521" s="130"/>
      <c r="D521" s="130"/>
    </row>
    <row r="522" spans="2:4">
      <c r="B522" s="129"/>
      <c r="C522" s="130"/>
      <c r="D522" s="130"/>
    </row>
    <row r="523" spans="2:4">
      <c r="B523" s="129"/>
      <c r="C523" s="130"/>
      <c r="D523" s="130"/>
    </row>
    <row r="524" spans="2:4">
      <c r="B524" s="129"/>
      <c r="C524" s="130"/>
      <c r="D524" s="130"/>
    </row>
    <row r="525" spans="2:4">
      <c r="B525" s="129"/>
      <c r="C525" s="130"/>
      <c r="D525" s="130"/>
    </row>
    <row r="526" spans="2:4">
      <c r="B526" s="129"/>
      <c r="C526" s="130"/>
      <c r="D526" s="130"/>
    </row>
    <row r="527" spans="2:4">
      <c r="B527" s="129"/>
      <c r="C527" s="130"/>
      <c r="D527" s="130"/>
    </row>
    <row r="528" spans="2:4">
      <c r="B528" s="129"/>
      <c r="C528" s="130"/>
      <c r="D528" s="130"/>
    </row>
    <row r="529" spans="2:4">
      <c r="B529" s="129"/>
      <c r="C529" s="130"/>
      <c r="D529" s="130"/>
    </row>
    <row r="530" spans="2:4">
      <c r="B530" s="129"/>
      <c r="C530" s="130"/>
      <c r="D530" s="130"/>
    </row>
    <row r="531" spans="2:4">
      <c r="B531" s="129"/>
      <c r="C531" s="130"/>
      <c r="D531" s="130"/>
    </row>
    <row r="532" spans="2:4">
      <c r="B532" s="129"/>
      <c r="C532" s="130"/>
      <c r="D532" s="130"/>
    </row>
    <row r="533" spans="2:4">
      <c r="B533" s="129"/>
      <c r="C533" s="130"/>
      <c r="D533" s="130"/>
    </row>
    <row r="534" spans="2:4">
      <c r="B534" s="129"/>
      <c r="C534" s="130"/>
      <c r="D534" s="130"/>
    </row>
    <row r="535" spans="2:4">
      <c r="B535" s="129"/>
      <c r="C535" s="130"/>
      <c r="D535" s="130"/>
    </row>
    <row r="536" spans="2:4">
      <c r="B536" s="129"/>
      <c r="C536" s="130"/>
      <c r="D536" s="130"/>
    </row>
    <row r="537" spans="2:4">
      <c r="B537" s="129"/>
      <c r="C537" s="130"/>
      <c r="D537" s="130"/>
    </row>
    <row r="538" spans="2:4">
      <c r="B538" s="129"/>
      <c r="C538" s="130"/>
      <c r="D538" s="130"/>
    </row>
    <row r="539" spans="2:4">
      <c r="B539" s="129"/>
      <c r="C539" s="130"/>
      <c r="D539" s="130"/>
    </row>
    <row r="540" spans="2:4">
      <c r="B540" s="129"/>
      <c r="C540" s="130"/>
      <c r="D540" s="130"/>
    </row>
    <row r="541" spans="2:4">
      <c r="B541" s="129"/>
      <c r="C541" s="130"/>
      <c r="D541" s="130"/>
    </row>
    <row r="542" spans="2:4">
      <c r="B542" s="129"/>
      <c r="C542" s="130"/>
      <c r="D542" s="130"/>
    </row>
    <row r="543" spans="2:4">
      <c r="B543" s="129"/>
      <c r="C543" s="130"/>
      <c r="D543" s="130"/>
    </row>
    <row r="544" spans="2:4">
      <c r="B544" s="129"/>
      <c r="C544" s="130"/>
      <c r="D544" s="130"/>
    </row>
    <row r="545" spans="2:4">
      <c r="B545" s="129"/>
      <c r="C545" s="130"/>
      <c r="D545" s="130"/>
    </row>
    <row r="546" spans="2:4">
      <c r="B546" s="129"/>
      <c r="C546" s="130"/>
      <c r="D546" s="130"/>
    </row>
    <row r="547" spans="2:4">
      <c r="B547" s="129"/>
      <c r="C547" s="130"/>
      <c r="D547" s="130"/>
    </row>
    <row r="548" spans="2:4">
      <c r="B548" s="129"/>
      <c r="C548" s="130"/>
      <c r="D548" s="130"/>
    </row>
    <row r="549" spans="2:4">
      <c r="B549" s="129"/>
      <c r="C549" s="130"/>
      <c r="D549" s="130"/>
    </row>
    <row r="550" spans="2:4">
      <c r="B550" s="129"/>
      <c r="C550" s="130"/>
      <c r="D550" s="130"/>
    </row>
    <row r="551" spans="2:4">
      <c r="B551" s="129"/>
      <c r="C551" s="130"/>
      <c r="D551" s="130"/>
    </row>
    <row r="552" spans="2:4">
      <c r="B552" s="129"/>
      <c r="C552" s="130"/>
      <c r="D552" s="130"/>
    </row>
    <row r="553" spans="2:4">
      <c r="B553" s="129"/>
      <c r="C553" s="130"/>
      <c r="D553" s="130"/>
    </row>
    <row r="554" spans="2:4">
      <c r="B554" s="129"/>
      <c r="C554" s="130"/>
      <c r="D554" s="130"/>
    </row>
    <row r="555" spans="2:4">
      <c r="B555" s="129"/>
      <c r="C555" s="130"/>
      <c r="D555" s="130"/>
    </row>
    <row r="556" spans="2:4">
      <c r="B556" s="129"/>
      <c r="C556" s="130"/>
      <c r="D556" s="130"/>
    </row>
    <row r="557" spans="2:4">
      <c r="B557" s="129"/>
      <c r="C557" s="130"/>
      <c r="D557" s="130"/>
    </row>
    <row r="558" spans="2:4">
      <c r="B558" s="129"/>
      <c r="C558" s="130"/>
      <c r="D558" s="130"/>
    </row>
    <row r="559" spans="2:4">
      <c r="B559" s="129"/>
      <c r="C559" s="130"/>
      <c r="D559" s="130"/>
    </row>
    <row r="560" spans="2:4">
      <c r="B560" s="129"/>
      <c r="C560" s="130"/>
      <c r="D560" s="130"/>
    </row>
    <row r="561" spans="2:4">
      <c r="B561" s="129"/>
      <c r="C561" s="130"/>
      <c r="D561" s="130"/>
    </row>
    <row r="562" spans="2:4">
      <c r="B562" s="129"/>
      <c r="C562" s="130"/>
      <c r="D562" s="130"/>
    </row>
    <row r="563" spans="2:4">
      <c r="B563" s="129"/>
      <c r="C563" s="130"/>
      <c r="D563" s="130"/>
    </row>
    <row r="564" spans="2:4">
      <c r="B564" s="129"/>
      <c r="C564" s="130"/>
      <c r="D564" s="130"/>
    </row>
    <row r="565" spans="2:4">
      <c r="B565" s="129"/>
      <c r="C565" s="130"/>
      <c r="D565" s="130"/>
    </row>
    <row r="566" spans="2:4">
      <c r="B566" s="129"/>
      <c r="C566" s="130"/>
      <c r="D566" s="130"/>
    </row>
    <row r="567" spans="2:4">
      <c r="B567" s="129"/>
      <c r="C567" s="130"/>
      <c r="D567" s="130"/>
    </row>
    <row r="568" spans="2:4">
      <c r="B568" s="129"/>
      <c r="C568" s="130"/>
      <c r="D568" s="130"/>
    </row>
    <row r="569" spans="2:4">
      <c r="B569" s="129"/>
      <c r="C569" s="130"/>
      <c r="D569" s="130"/>
    </row>
    <row r="570" spans="2:4">
      <c r="B570" s="129"/>
      <c r="C570" s="130"/>
      <c r="D570" s="130"/>
    </row>
    <row r="571" spans="2:4">
      <c r="B571" s="129"/>
      <c r="C571" s="130"/>
      <c r="D571" s="130"/>
    </row>
    <row r="572" spans="2:4">
      <c r="B572" s="129"/>
      <c r="C572" s="130"/>
      <c r="D572" s="130"/>
    </row>
    <row r="573" spans="2:4">
      <c r="B573" s="129"/>
      <c r="C573" s="130"/>
      <c r="D573" s="130"/>
    </row>
    <row r="574" spans="2:4">
      <c r="B574" s="129"/>
      <c r="C574" s="130"/>
      <c r="D574" s="130"/>
    </row>
    <row r="575" spans="2:4">
      <c r="B575" s="129"/>
      <c r="C575" s="130"/>
      <c r="D575" s="130"/>
    </row>
    <row r="576" spans="2:4">
      <c r="B576" s="129"/>
      <c r="C576" s="130"/>
      <c r="D576" s="130"/>
    </row>
    <row r="577" spans="2:4">
      <c r="B577" s="129"/>
      <c r="C577" s="130"/>
      <c r="D577" s="130"/>
    </row>
    <row r="578" spans="2:4">
      <c r="B578" s="129"/>
      <c r="C578" s="130"/>
      <c r="D578" s="130"/>
    </row>
    <row r="579" spans="2:4">
      <c r="B579" s="129"/>
      <c r="C579" s="130"/>
      <c r="D579" s="130"/>
    </row>
    <row r="580" spans="2:4">
      <c r="B580" s="129"/>
      <c r="C580" s="130"/>
      <c r="D580" s="130"/>
    </row>
    <row r="581" spans="2:4">
      <c r="B581" s="129"/>
      <c r="C581" s="130"/>
      <c r="D581" s="130"/>
    </row>
    <row r="582" spans="2:4">
      <c r="B582" s="129"/>
      <c r="C582" s="130"/>
      <c r="D582" s="130"/>
    </row>
    <row r="583" spans="2:4">
      <c r="B583" s="129"/>
      <c r="C583" s="130"/>
      <c r="D583" s="130"/>
    </row>
    <row r="584" spans="2:4">
      <c r="B584" s="129"/>
      <c r="C584" s="130"/>
      <c r="D584" s="130"/>
    </row>
    <row r="585" spans="2:4">
      <c r="B585" s="129"/>
      <c r="C585" s="130"/>
      <c r="D585" s="130"/>
    </row>
    <row r="586" spans="2:4">
      <c r="B586" s="129"/>
      <c r="C586" s="130"/>
      <c r="D586" s="130"/>
    </row>
    <row r="587" spans="2:4">
      <c r="B587" s="129"/>
      <c r="C587" s="130"/>
      <c r="D587" s="130"/>
    </row>
    <row r="588" spans="2:4">
      <c r="B588" s="129"/>
      <c r="C588" s="130"/>
      <c r="D588" s="130"/>
    </row>
    <row r="589" spans="2:4">
      <c r="B589" s="129"/>
      <c r="C589" s="130"/>
      <c r="D589" s="130"/>
    </row>
    <row r="590" spans="2:4">
      <c r="B590" s="129"/>
      <c r="C590" s="130"/>
      <c r="D590" s="130"/>
    </row>
    <row r="591" spans="2:4">
      <c r="B591" s="129"/>
      <c r="C591" s="130"/>
      <c r="D591" s="130"/>
    </row>
    <row r="592" spans="2:4">
      <c r="B592" s="129"/>
      <c r="C592" s="130"/>
      <c r="D592" s="130"/>
    </row>
    <row r="593" spans="2:4">
      <c r="B593" s="129"/>
      <c r="C593" s="130"/>
      <c r="D593" s="130"/>
    </row>
    <row r="594" spans="2:4">
      <c r="B594" s="129"/>
      <c r="C594" s="130"/>
      <c r="D594" s="130"/>
    </row>
    <row r="595" spans="2:4">
      <c r="B595" s="129"/>
      <c r="C595" s="130"/>
      <c r="D595" s="130"/>
    </row>
    <row r="596" spans="2:4">
      <c r="B596" s="129"/>
      <c r="C596" s="130"/>
      <c r="D596" s="130"/>
    </row>
    <row r="597" spans="2:4">
      <c r="B597" s="129"/>
      <c r="C597" s="130"/>
      <c r="D597" s="130"/>
    </row>
    <row r="598" spans="2:4">
      <c r="B598" s="129"/>
      <c r="C598" s="130"/>
      <c r="D598" s="130"/>
    </row>
    <row r="599" spans="2:4">
      <c r="B599" s="129"/>
      <c r="C599" s="130"/>
      <c r="D599" s="130"/>
    </row>
    <row r="600" spans="2:4">
      <c r="B600" s="129"/>
      <c r="C600" s="130"/>
      <c r="D600" s="130"/>
    </row>
    <row r="601" spans="2:4">
      <c r="B601" s="129"/>
      <c r="C601" s="130"/>
      <c r="D601" s="130"/>
    </row>
    <row r="602" spans="2:4">
      <c r="B602" s="129"/>
      <c r="C602" s="130"/>
      <c r="D602" s="130"/>
    </row>
    <row r="603" spans="2:4">
      <c r="B603" s="129"/>
      <c r="C603" s="130"/>
      <c r="D603" s="130"/>
    </row>
    <row r="604" spans="2:4">
      <c r="B604" s="129"/>
      <c r="C604" s="130"/>
      <c r="D604" s="130"/>
    </row>
    <row r="605" spans="2:4">
      <c r="B605" s="129"/>
      <c r="C605" s="130"/>
      <c r="D605" s="130"/>
    </row>
    <row r="606" spans="2:4">
      <c r="B606" s="129"/>
      <c r="C606" s="130"/>
      <c r="D606" s="130"/>
    </row>
    <row r="607" spans="2:4">
      <c r="B607" s="129"/>
      <c r="C607" s="130"/>
      <c r="D607" s="130"/>
    </row>
    <row r="608" spans="2:4">
      <c r="B608" s="129"/>
      <c r="C608" s="130"/>
      <c r="D608" s="130"/>
    </row>
    <row r="609" spans="2:4">
      <c r="B609" s="129"/>
      <c r="C609" s="130"/>
      <c r="D609" s="130"/>
    </row>
    <row r="610" spans="2:4">
      <c r="B610" s="129"/>
      <c r="C610" s="130"/>
      <c r="D610" s="130"/>
    </row>
    <row r="611" spans="2:4">
      <c r="B611" s="129"/>
      <c r="C611" s="130"/>
      <c r="D611" s="130"/>
    </row>
    <row r="612" spans="2:4">
      <c r="B612" s="129"/>
      <c r="C612" s="130"/>
      <c r="D612" s="130"/>
    </row>
    <row r="613" spans="2:4">
      <c r="B613" s="129"/>
      <c r="C613" s="130"/>
      <c r="D613" s="130"/>
    </row>
    <row r="614" spans="2:4">
      <c r="B614" s="129"/>
      <c r="C614" s="130"/>
      <c r="D614" s="130"/>
    </row>
    <row r="615" spans="2:4">
      <c r="B615" s="129"/>
      <c r="C615" s="130"/>
      <c r="D615" s="130"/>
    </row>
    <row r="616" spans="2:4">
      <c r="B616" s="129"/>
      <c r="C616" s="130"/>
      <c r="D616" s="130"/>
    </row>
    <row r="617" spans="2:4">
      <c r="B617" s="129"/>
      <c r="C617" s="130"/>
      <c r="D617" s="130"/>
    </row>
    <row r="618" spans="2:4">
      <c r="B618" s="129"/>
      <c r="C618" s="130"/>
      <c r="D618" s="130"/>
    </row>
    <row r="619" spans="2:4">
      <c r="B619" s="129"/>
      <c r="C619" s="130"/>
      <c r="D619" s="130"/>
    </row>
    <row r="620" spans="2:4">
      <c r="B620" s="129"/>
      <c r="C620" s="130"/>
      <c r="D620" s="130"/>
    </row>
    <row r="621" spans="2:4">
      <c r="B621" s="129"/>
      <c r="C621" s="130"/>
      <c r="D621" s="130"/>
    </row>
    <row r="622" spans="2:4">
      <c r="B622" s="129"/>
      <c r="C622" s="130"/>
      <c r="D622" s="130"/>
    </row>
    <row r="623" spans="2:4">
      <c r="B623" s="129"/>
      <c r="C623" s="130"/>
      <c r="D623" s="130"/>
    </row>
    <row r="624" spans="2:4">
      <c r="B624" s="129"/>
      <c r="C624" s="130"/>
      <c r="D624" s="130"/>
    </row>
    <row r="625" spans="2:4">
      <c r="B625" s="129"/>
      <c r="C625" s="130"/>
      <c r="D625" s="130"/>
    </row>
    <row r="626" spans="2:4">
      <c r="B626" s="129"/>
      <c r="C626" s="130"/>
      <c r="D626" s="130"/>
    </row>
    <row r="627" spans="2:4">
      <c r="B627" s="129"/>
      <c r="C627" s="130"/>
      <c r="D627" s="130"/>
    </row>
    <row r="628" spans="2:4">
      <c r="B628" s="129"/>
      <c r="C628" s="130"/>
      <c r="D628" s="130"/>
    </row>
    <row r="629" spans="2:4">
      <c r="B629" s="129"/>
      <c r="C629" s="130"/>
      <c r="D629" s="130"/>
    </row>
    <row r="630" spans="2:4">
      <c r="B630" s="129"/>
      <c r="C630" s="130"/>
      <c r="D630" s="130"/>
    </row>
    <row r="631" spans="2:4">
      <c r="B631" s="129"/>
      <c r="C631" s="130"/>
      <c r="D631" s="130"/>
    </row>
    <row r="632" spans="2:4">
      <c r="B632" s="129"/>
      <c r="C632" s="130"/>
      <c r="D632" s="130"/>
    </row>
    <row r="633" spans="2:4">
      <c r="B633" s="129"/>
      <c r="C633" s="130"/>
      <c r="D633" s="130"/>
    </row>
    <row r="634" spans="2:4">
      <c r="B634" s="129"/>
      <c r="C634" s="130"/>
      <c r="D634" s="130"/>
    </row>
    <row r="635" spans="2:4">
      <c r="B635" s="129"/>
      <c r="C635" s="130"/>
      <c r="D635" s="130"/>
    </row>
    <row r="636" spans="2:4">
      <c r="B636" s="129"/>
      <c r="C636" s="130"/>
      <c r="D636" s="130"/>
    </row>
    <row r="637" spans="2:4">
      <c r="B637" s="129"/>
      <c r="C637" s="130"/>
      <c r="D637" s="130"/>
    </row>
    <row r="638" spans="2:4">
      <c r="B638" s="129"/>
      <c r="C638" s="130"/>
      <c r="D638" s="130"/>
    </row>
    <row r="639" spans="2:4">
      <c r="B639" s="129"/>
      <c r="C639" s="130"/>
      <c r="D639" s="130"/>
    </row>
    <row r="640" spans="2:4">
      <c r="B640" s="129"/>
      <c r="C640" s="130"/>
      <c r="D640" s="130"/>
    </row>
    <row r="641" spans="2:4">
      <c r="B641" s="129"/>
      <c r="C641" s="130"/>
      <c r="D641" s="130"/>
    </row>
    <row r="642" spans="2:4">
      <c r="B642" s="129"/>
      <c r="C642" s="130"/>
      <c r="D642" s="130"/>
    </row>
    <row r="643" spans="2:4">
      <c r="B643" s="129"/>
      <c r="C643" s="130"/>
      <c r="D643" s="130"/>
    </row>
    <row r="644" spans="2:4">
      <c r="B644" s="129"/>
      <c r="C644" s="130"/>
      <c r="D644" s="130"/>
    </row>
    <row r="645" spans="2:4">
      <c r="B645" s="129"/>
      <c r="C645" s="130"/>
      <c r="D645" s="130"/>
    </row>
    <row r="646" spans="2:4">
      <c r="B646" s="129"/>
      <c r="C646" s="130"/>
      <c r="D646" s="130"/>
    </row>
    <row r="647" spans="2:4">
      <c r="B647" s="129"/>
      <c r="C647" s="130"/>
      <c r="D647" s="130"/>
    </row>
    <row r="648" spans="2:4">
      <c r="B648" s="129"/>
      <c r="C648" s="130"/>
      <c r="D648" s="130"/>
    </row>
    <row r="649" spans="2:4">
      <c r="B649" s="129"/>
      <c r="C649" s="130"/>
      <c r="D649" s="130"/>
    </row>
    <row r="650" spans="2:4">
      <c r="B650" s="129"/>
      <c r="C650" s="130"/>
      <c r="D650" s="130"/>
    </row>
    <row r="651" spans="2:4">
      <c r="B651" s="129"/>
      <c r="C651" s="130"/>
      <c r="D651" s="130"/>
    </row>
    <row r="652" spans="2:4">
      <c r="B652" s="129"/>
      <c r="C652" s="130"/>
      <c r="D652" s="130"/>
    </row>
    <row r="653" spans="2:4">
      <c r="B653" s="129"/>
      <c r="C653" s="130"/>
      <c r="D653" s="130"/>
    </row>
    <row r="654" spans="2:4">
      <c r="B654" s="129"/>
      <c r="C654" s="130"/>
      <c r="D654" s="130"/>
    </row>
    <row r="655" spans="2:4">
      <c r="B655" s="129"/>
      <c r="C655" s="130"/>
      <c r="D655" s="130"/>
    </row>
    <row r="656" spans="2:4">
      <c r="B656" s="129"/>
      <c r="C656" s="130"/>
      <c r="D656" s="130"/>
    </row>
    <row r="657" spans="2:4">
      <c r="B657" s="129"/>
      <c r="C657" s="130"/>
      <c r="D657" s="130"/>
    </row>
    <row r="658" spans="2:4">
      <c r="B658" s="129"/>
      <c r="C658" s="130"/>
      <c r="D658" s="130"/>
    </row>
    <row r="659" spans="2:4">
      <c r="B659" s="129"/>
      <c r="C659" s="130"/>
      <c r="D659" s="130"/>
    </row>
    <row r="660" spans="2:4">
      <c r="B660" s="129"/>
      <c r="C660" s="130"/>
      <c r="D660" s="130"/>
    </row>
    <row r="661" spans="2:4">
      <c r="B661" s="129"/>
      <c r="C661" s="130"/>
      <c r="D661" s="130"/>
    </row>
    <row r="662" spans="2:4">
      <c r="B662" s="129"/>
      <c r="C662" s="130"/>
      <c r="D662" s="130"/>
    </row>
    <row r="663" spans="2:4">
      <c r="B663" s="129"/>
      <c r="C663" s="130"/>
      <c r="D663" s="130"/>
    </row>
    <row r="664" spans="2:4">
      <c r="B664" s="129"/>
      <c r="C664" s="130"/>
      <c r="D664" s="130"/>
    </row>
    <row r="665" spans="2:4">
      <c r="B665" s="129"/>
      <c r="C665" s="130"/>
      <c r="D665" s="130"/>
    </row>
    <row r="666" spans="2:4">
      <c r="B666" s="129"/>
      <c r="C666" s="130"/>
      <c r="D666" s="130"/>
    </row>
    <row r="667" spans="2:4">
      <c r="B667" s="129"/>
      <c r="C667" s="130"/>
      <c r="D667" s="130"/>
    </row>
    <row r="668" spans="2:4">
      <c r="B668" s="129"/>
      <c r="C668" s="130"/>
      <c r="D668" s="130"/>
    </row>
    <row r="669" spans="2:4">
      <c r="B669" s="129"/>
      <c r="C669" s="130"/>
      <c r="D669" s="130"/>
    </row>
    <row r="670" spans="2:4">
      <c r="B670" s="129"/>
      <c r="C670" s="130"/>
      <c r="D670" s="130"/>
    </row>
    <row r="671" spans="2:4">
      <c r="B671" s="129"/>
      <c r="C671" s="130"/>
      <c r="D671" s="130"/>
    </row>
    <row r="672" spans="2:4">
      <c r="B672" s="129"/>
      <c r="C672" s="130"/>
      <c r="D672" s="130"/>
    </row>
    <row r="673" spans="2:4">
      <c r="B673" s="129"/>
      <c r="C673" s="130"/>
      <c r="D673" s="130"/>
    </row>
    <row r="674" spans="2:4">
      <c r="B674" s="129"/>
      <c r="C674" s="130"/>
      <c r="D674" s="130"/>
    </row>
    <row r="675" spans="2:4">
      <c r="B675" s="129"/>
      <c r="C675" s="130"/>
      <c r="D675" s="130"/>
    </row>
    <row r="676" spans="2:4">
      <c r="B676" s="129"/>
      <c r="C676" s="130"/>
      <c r="D676" s="130"/>
    </row>
    <row r="677" spans="2:4">
      <c r="B677" s="129"/>
      <c r="C677" s="130"/>
      <c r="D677" s="130"/>
    </row>
    <row r="678" spans="2:4">
      <c r="B678" s="129"/>
      <c r="C678" s="130"/>
      <c r="D678" s="130"/>
    </row>
    <row r="679" spans="2:4">
      <c r="B679" s="129"/>
      <c r="C679" s="130"/>
      <c r="D679" s="130"/>
    </row>
    <row r="680" spans="2:4">
      <c r="B680" s="129"/>
      <c r="C680" s="130"/>
      <c r="D680" s="130"/>
    </row>
    <row r="681" spans="2:4">
      <c r="B681" s="129"/>
      <c r="C681" s="130"/>
      <c r="D681" s="130"/>
    </row>
    <row r="682" spans="2:4">
      <c r="B682" s="129"/>
      <c r="C682" s="130"/>
      <c r="D682" s="130"/>
    </row>
    <row r="683" spans="2:4">
      <c r="B683" s="129"/>
      <c r="C683" s="130"/>
      <c r="D683" s="130"/>
    </row>
    <row r="684" spans="2:4">
      <c r="B684" s="129"/>
      <c r="C684" s="130"/>
      <c r="D684" s="130"/>
    </row>
    <row r="685" spans="2:4">
      <c r="B685" s="129"/>
      <c r="C685" s="130"/>
      <c r="D685" s="130"/>
    </row>
    <row r="686" spans="2:4">
      <c r="B686" s="129"/>
      <c r="C686" s="130"/>
      <c r="D686" s="130"/>
    </row>
    <row r="687" spans="2:4">
      <c r="B687" s="129"/>
      <c r="C687" s="130"/>
      <c r="D687" s="130"/>
    </row>
    <row r="688" spans="2:4">
      <c r="B688" s="129"/>
      <c r="C688" s="130"/>
      <c r="D688" s="130"/>
    </row>
    <row r="689" spans="2:4">
      <c r="B689" s="129"/>
      <c r="C689" s="130"/>
      <c r="D689" s="130"/>
    </row>
    <row r="690" spans="2:4">
      <c r="B690" s="129"/>
      <c r="C690" s="130"/>
      <c r="D690" s="130"/>
    </row>
    <row r="691" spans="2:4">
      <c r="B691" s="129"/>
      <c r="C691" s="130"/>
      <c r="D691" s="130"/>
    </row>
    <row r="692" spans="2:4">
      <c r="B692" s="129"/>
      <c r="C692" s="130"/>
      <c r="D692" s="130"/>
    </row>
    <row r="693" spans="2:4">
      <c r="B693" s="129"/>
      <c r="C693" s="130"/>
      <c r="D693" s="130"/>
    </row>
    <row r="694" spans="2:4">
      <c r="B694" s="129"/>
      <c r="C694" s="130"/>
      <c r="D694" s="130"/>
    </row>
    <row r="695" spans="2:4">
      <c r="B695" s="129"/>
      <c r="C695" s="130"/>
      <c r="D695" s="130"/>
    </row>
    <row r="696" spans="2:4">
      <c r="B696" s="129"/>
      <c r="C696" s="130"/>
      <c r="D696" s="130"/>
    </row>
    <row r="697" spans="2:4">
      <c r="B697" s="129"/>
      <c r="C697" s="130"/>
      <c r="D697" s="130"/>
    </row>
    <row r="698" spans="2:4">
      <c r="B698" s="129"/>
      <c r="C698" s="130"/>
      <c r="D698" s="130"/>
    </row>
    <row r="699" spans="2:4">
      <c r="B699" s="129"/>
      <c r="C699" s="130"/>
      <c r="D699" s="130"/>
    </row>
    <row r="700" spans="2:4">
      <c r="B700" s="129"/>
      <c r="C700" s="130"/>
      <c r="D700" s="130"/>
    </row>
    <row r="701" spans="2:4">
      <c r="B701" s="129"/>
      <c r="C701" s="130"/>
      <c r="D701" s="130"/>
    </row>
    <row r="702" spans="2:4">
      <c r="B702" s="129"/>
      <c r="C702" s="130"/>
      <c r="D702" s="130"/>
    </row>
    <row r="703" spans="2:4">
      <c r="B703" s="129"/>
      <c r="C703" s="130"/>
      <c r="D703" s="130"/>
    </row>
    <row r="704" spans="2:4">
      <c r="B704" s="129"/>
      <c r="C704" s="130"/>
      <c r="D704" s="130"/>
    </row>
    <row r="705" spans="2:4">
      <c r="B705" s="129"/>
      <c r="C705" s="130"/>
      <c r="D705" s="130"/>
    </row>
    <row r="706" spans="2:4">
      <c r="B706" s="129"/>
      <c r="C706" s="130"/>
      <c r="D706" s="130"/>
    </row>
    <row r="707" spans="2:4">
      <c r="B707" s="129"/>
      <c r="C707" s="130"/>
      <c r="D707" s="130"/>
    </row>
    <row r="708" spans="2:4">
      <c r="B708" s="129"/>
      <c r="C708" s="130"/>
      <c r="D708" s="130"/>
    </row>
    <row r="709" spans="2:4">
      <c r="B709" s="129"/>
      <c r="C709" s="130"/>
      <c r="D709" s="130"/>
    </row>
    <row r="710" spans="2:4">
      <c r="B710" s="129"/>
      <c r="C710" s="130"/>
      <c r="D710" s="130"/>
    </row>
    <row r="711" spans="2:4">
      <c r="B711" s="129"/>
      <c r="C711" s="130"/>
      <c r="D711" s="130"/>
    </row>
    <row r="712" spans="2:4">
      <c r="B712" s="129"/>
      <c r="C712" s="130"/>
      <c r="D712" s="130"/>
    </row>
    <row r="713" spans="2:4">
      <c r="B713" s="129"/>
      <c r="C713" s="130"/>
      <c r="D713" s="130"/>
    </row>
    <row r="714" spans="2:4">
      <c r="B714" s="129"/>
      <c r="C714" s="130"/>
      <c r="D714" s="130"/>
    </row>
    <row r="715" spans="2:4">
      <c r="B715" s="129"/>
      <c r="C715" s="130"/>
      <c r="D715" s="130"/>
    </row>
    <row r="716" spans="2:4">
      <c r="B716" s="129"/>
      <c r="C716" s="130"/>
      <c r="D716" s="130"/>
    </row>
    <row r="717" spans="2:4">
      <c r="B717" s="129"/>
      <c r="C717" s="130"/>
      <c r="D717" s="130"/>
    </row>
    <row r="718" spans="2:4">
      <c r="B718" s="129"/>
      <c r="C718" s="130"/>
      <c r="D718" s="130"/>
    </row>
    <row r="719" spans="2:4">
      <c r="B719" s="129"/>
      <c r="C719" s="130"/>
      <c r="D719" s="130"/>
    </row>
    <row r="720" spans="2:4">
      <c r="B720" s="129"/>
      <c r="C720" s="130"/>
      <c r="D720" s="130"/>
    </row>
    <row r="721" spans="2:4">
      <c r="B721" s="129"/>
      <c r="C721" s="130"/>
      <c r="D721" s="130"/>
    </row>
    <row r="722" spans="2:4">
      <c r="B722" s="129"/>
      <c r="C722" s="130"/>
      <c r="D722" s="130"/>
    </row>
    <row r="723" spans="2:4">
      <c r="B723" s="129"/>
      <c r="C723" s="130"/>
      <c r="D723" s="130"/>
    </row>
    <row r="724" spans="2:4">
      <c r="B724" s="129"/>
      <c r="C724" s="130"/>
      <c r="D724" s="130"/>
    </row>
    <row r="725" spans="2:4">
      <c r="B725" s="129"/>
      <c r="C725" s="130"/>
      <c r="D725" s="130"/>
    </row>
    <row r="726" spans="2:4">
      <c r="B726" s="129"/>
      <c r="C726" s="130"/>
      <c r="D726" s="130"/>
    </row>
    <row r="727" spans="2:4">
      <c r="B727" s="129"/>
      <c r="C727" s="130"/>
      <c r="D727" s="130"/>
    </row>
    <row r="728" spans="2:4">
      <c r="B728" s="129"/>
      <c r="C728" s="130"/>
      <c r="D728" s="130"/>
    </row>
    <row r="729" spans="2:4">
      <c r="B729" s="129"/>
      <c r="C729" s="130"/>
      <c r="D729" s="130"/>
    </row>
    <row r="730" spans="2:4">
      <c r="B730" s="129"/>
      <c r="C730" s="130"/>
      <c r="D730" s="130"/>
    </row>
    <row r="731" spans="2:4">
      <c r="B731" s="129"/>
      <c r="C731" s="130"/>
      <c r="D731" s="130"/>
    </row>
    <row r="732" spans="2:4">
      <c r="B732" s="129"/>
      <c r="C732" s="130"/>
      <c r="D732" s="130"/>
    </row>
    <row r="733" spans="2:4">
      <c r="B733" s="129"/>
      <c r="C733" s="130"/>
      <c r="D733" s="130"/>
    </row>
    <row r="734" spans="2:4">
      <c r="B734" s="129"/>
      <c r="C734" s="130"/>
      <c r="D734" s="130"/>
    </row>
    <row r="735" spans="2:4">
      <c r="B735" s="129"/>
      <c r="C735" s="130"/>
      <c r="D735" s="130"/>
    </row>
    <row r="736" spans="2:4">
      <c r="B736" s="129"/>
      <c r="C736" s="130"/>
      <c r="D736" s="130"/>
    </row>
    <row r="737" spans="2:4">
      <c r="B737" s="129"/>
      <c r="C737" s="130"/>
      <c r="D737" s="130"/>
    </row>
    <row r="738" spans="2:4">
      <c r="B738" s="129"/>
      <c r="C738" s="130"/>
      <c r="D738" s="130"/>
    </row>
    <row r="739" spans="2:4">
      <c r="B739" s="129"/>
      <c r="C739" s="130"/>
      <c r="D739" s="130"/>
    </row>
    <row r="740" spans="2:4">
      <c r="B740" s="129"/>
      <c r="C740" s="130"/>
      <c r="D740" s="130"/>
    </row>
    <row r="741" spans="2:4">
      <c r="B741" s="129"/>
      <c r="C741" s="130"/>
      <c r="D741" s="130"/>
    </row>
    <row r="742" spans="2:4">
      <c r="B742" s="129"/>
      <c r="C742" s="130"/>
      <c r="D742" s="130"/>
    </row>
    <row r="743" spans="2:4">
      <c r="B743" s="129"/>
      <c r="C743" s="130"/>
      <c r="D743" s="130"/>
    </row>
    <row r="744" spans="2:4">
      <c r="B744" s="129"/>
      <c r="C744" s="130"/>
      <c r="D744" s="130"/>
    </row>
    <row r="745" spans="2:4">
      <c r="B745" s="129"/>
      <c r="C745" s="130"/>
      <c r="D745" s="130"/>
    </row>
    <row r="746" spans="2:4">
      <c r="B746" s="129"/>
      <c r="C746" s="130"/>
      <c r="D746" s="130"/>
    </row>
    <row r="747" spans="2:4">
      <c r="B747" s="129"/>
      <c r="C747" s="130"/>
      <c r="D747" s="130"/>
    </row>
    <row r="748" spans="2:4">
      <c r="B748" s="129"/>
      <c r="C748" s="130"/>
      <c r="D748" s="130"/>
    </row>
    <row r="749" spans="2:4">
      <c r="B749" s="129"/>
      <c r="C749" s="130"/>
      <c r="D749" s="130"/>
    </row>
    <row r="750" spans="2:4">
      <c r="B750" s="129"/>
      <c r="C750" s="130"/>
      <c r="D750" s="130"/>
    </row>
    <row r="751" spans="2:4">
      <c r="B751" s="129"/>
      <c r="C751" s="130"/>
      <c r="D751" s="130"/>
    </row>
    <row r="752" spans="2:4">
      <c r="B752" s="129"/>
      <c r="C752" s="130"/>
      <c r="D752" s="130"/>
    </row>
    <row r="753" spans="2:4">
      <c r="B753" s="129"/>
      <c r="C753" s="130"/>
      <c r="D753" s="130"/>
    </row>
    <row r="754" spans="2:4">
      <c r="B754" s="129"/>
      <c r="C754" s="130"/>
      <c r="D754" s="130"/>
    </row>
    <row r="755" spans="2:4">
      <c r="B755" s="129"/>
      <c r="C755" s="130"/>
      <c r="D755" s="130"/>
    </row>
    <row r="756" spans="2:4">
      <c r="B756" s="129"/>
      <c r="C756" s="130"/>
      <c r="D756" s="130"/>
    </row>
    <row r="757" spans="2:4">
      <c r="B757" s="129"/>
      <c r="C757" s="130"/>
      <c r="D757" s="130"/>
    </row>
    <row r="758" spans="2:4">
      <c r="B758" s="129"/>
      <c r="C758" s="130"/>
      <c r="D758" s="130"/>
    </row>
    <row r="759" spans="2:4">
      <c r="B759" s="129"/>
      <c r="C759" s="130"/>
      <c r="D759" s="130"/>
    </row>
    <row r="760" spans="2:4">
      <c r="B760" s="129"/>
      <c r="C760" s="130"/>
      <c r="D760" s="130"/>
    </row>
    <row r="761" spans="2:4">
      <c r="B761" s="129"/>
      <c r="C761" s="130"/>
      <c r="D761" s="130"/>
    </row>
    <row r="762" spans="2:4">
      <c r="B762" s="129"/>
      <c r="C762" s="130"/>
      <c r="D762" s="130"/>
    </row>
    <row r="763" spans="2:4">
      <c r="B763" s="129"/>
      <c r="C763" s="130"/>
      <c r="D763" s="130"/>
    </row>
    <row r="764" spans="2:4">
      <c r="B764" s="129"/>
      <c r="C764" s="130"/>
      <c r="D764" s="130"/>
    </row>
    <row r="765" spans="2:4">
      <c r="B765" s="129"/>
      <c r="C765" s="130"/>
      <c r="D765" s="130"/>
    </row>
    <row r="766" spans="2:4">
      <c r="B766" s="129"/>
      <c r="C766" s="130"/>
      <c r="D766" s="130"/>
    </row>
    <row r="767" spans="2:4">
      <c r="B767" s="129"/>
      <c r="C767" s="130"/>
      <c r="D767" s="130"/>
    </row>
    <row r="768" spans="2:4">
      <c r="B768" s="129"/>
      <c r="C768" s="130"/>
      <c r="D768" s="130"/>
    </row>
    <row r="769" spans="2:4">
      <c r="B769" s="129"/>
      <c r="C769" s="130"/>
      <c r="D769" s="130"/>
    </row>
    <row r="770" spans="2:4">
      <c r="B770" s="129"/>
      <c r="C770" s="130"/>
      <c r="D770" s="130"/>
    </row>
    <row r="771" spans="2:4">
      <c r="B771" s="129"/>
      <c r="C771" s="130"/>
      <c r="D771" s="130"/>
    </row>
    <row r="772" spans="2:4">
      <c r="B772" s="129"/>
      <c r="C772" s="130"/>
      <c r="D772" s="130"/>
    </row>
    <row r="773" spans="2:4">
      <c r="B773" s="129"/>
      <c r="C773" s="130"/>
      <c r="D773" s="130"/>
    </row>
    <row r="774" spans="2:4">
      <c r="B774" s="129"/>
      <c r="C774" s="130"/>
      <c r="D774" s="130"/>
    </row>
    <row r="775" spans="2:4">
      <c r="B775" s="129"/>
      <c r="C775" s="130"/>
      <c r="D775" s="130"/>
    </row>
    <row r="776" spans="2:4">
      <c r="B776" s="129"/>
      <c r="C776" s="130"/>
      <c r="D776" s="130"/>
    </row>
    <row r="777" spans="2:4">
      <c r="B777" s="129"/>
      <c r="C777" s="130"/>
      <c r="D777" s="130"/>
    </row>
    <row r="778" spans="2:4">
      <c r="B778" s="129"/>
      <c r="C778" s="130"/>
      <c r="D778" s="130"/>
    </row>
    <row r="779" spans="2:4">
      <c r="B779" s="129"/>
      <c r="C779" s="130"/>
      <c r="D779" s="130"/>
    </row>
    <row r="780" spans="2:4">
      <c r="B780" s="129"/>
      <c r="C780" s="130"/>
      <c r="D780" s="130"/>
    </row>
    <row r="781" spans="2:4">
      <c r="B781" s="129"/>
      <c r="C781" s="130"/>
      <c r="D781" s="130"/>
    </row>
    <row r="782" spans="2:4">
      <c r="B782" s="129"/>
      <c r="C782" s="130"/>
      <c r="D782" s="130"/>
    </row>
    <row r="783" spans="2:4">
      <c r="B783" s="129"/>
      <c r="C783" s="130"/>
      <c r="D783" s="130"/>
    </row>
    <row r="784" spans="2:4">
      <c r="B784" s="129"/>
      <c r="C784" s="130"/>
      <c r="D784" s="130"/>
    </row>
    <row r="785" spans="2:4">
      <c r="B785" s="129"/>
      <c r="C785" s="130"/>
      <c r="D785" s="130"/>
    </row>
    <row r="786" spans="2:4">
      <c r="B786" s="129"/>
      <c r="C786" s="130"/>
      <c r="D786" s="130"/>
    </row>
    <row r="787" spans="2:4">
      <c r="B787" s="129"/>
      <c r="C787" s="130"/>
      <c r="D787" s="130"/>
    </row>
    <row r="788" spans="2:4">
      <c r="B788" s="129"/>
      <c r="C788" s="130"/>
      <c r="D788" s="130"/>
    </row>
    <row r="789" spans="2:4">
      <c r="B789" s="129"/>
      <c r="C789" s="130"/>
      <c r="D789" s="130"/>
    </row>
    <row r="790" spans="2:4">
      <c r="B790" s="129"/>
      <c r="C790" s="130"/>
      <c r="D790" s="130"/>
    </row>
    <row r="791" spans="2:4">
      <c r="B791" s="129"/>
      <c r="C791" s="130"/>
      <c r="D791" s="130"/>
    </row>
    <row r="792" spans="2:4">
      <c r="B792" s="129"/>
      <c r="C792" s="130"/>
      <c r="D792" s="130"/>
    </row>
    <row r="793" spans="2:4">
      <c r="B793" s="129"/>
      <c r="C793" s="130"/>
      <c r="D793" s="130"/>
    </row>
    <row r="794" spans="2:4">
      <c r="B794" s="129"/>
      <c r="C794" s="130"/>
      <c r="D794" s="130"/>
    </row>
    <row r="795" spans="2:4">
      <c r="B795" s="129"/>
      <c r="C795" s="130"/>
      <c r="D795" s="130"/>
    </row>
    <row r="796" spans="2:4">
      <c r="B796" s="129"/>
      <c r="C796" s="130"/>
      <c r="D796" s="130"/>
    </row>
    <row r="797" spans="2:4">
      <c r="B797" s="129"/>
      <c r="C797" s="130"/>
      <c r="D797" s="130"/>
    </row>
    <row r="798" spans="2:4">
      <c r="B798" s="129"/>
      <c r="C798" s="130"/>
      <c r="D798" s="130"/>
    </row>
    <row r="799" spans="2:4">
      <c r="B799" s="129"/>
      <c r="C799" s="130"/>
      <c r="D799" s="130"/>
    </row>
    <row r="800" spans="2:4">
      <c r="B800" s="129"/>
      <c r="C800" s="130"/>
      <c r="D800" s="130"/>
    </row>
    <row r="801" spans="2:4">
      <c r="B801" s="129"/>
      <c r="C801" s="130"/>
      <c r="D801" s="130"/>
    </row>
    <row r="802" spans="2:4">
      <c r="B802" s="129"/>
      <c r="C802" s="130"/>
      <c r="D802" s="130"/>
    </row>
    <row r="803" spans="2:4">
      <c r="B803" s="129"/>
      <c r="C803" s="130"/>
      <c r="D803" s="130"/>
    </row>
    <row r="804" spans="2:4">
      <c r="B804" s="129"/>
      <c r="C804" s="130"/>
      <c r="D804" s="130"/>
    </row>
    <row r="805" spans="2:4">
      <c r="B805" s="129"/>
      <c r="C805" s="130"/>
      <c r="D805" s="130"/>
    </row>
    <row r="806" spans="2:4">
      <c r="B806" s="129"/>
      <c r="C806" s="130"/>
      <c r="D806" s="130"/>
    </row>
    <row r="807" spans="2:4">
      <c r="B807" s="129"/>
      <c r="C807" s="130"/>
      <c r="D807" s="130"/>
    </row>
    <row r="808" spans="2:4">
      <c r="B808" s="129"/>
      <c r="C808" s="130"/>
      <c r="D808" s="130"/>
    </row>
    <row r="809" spans="2:4">
      <c r="B809" s="129"/>
      <c r="C809" s="130"/>
      <c r="D809" s="130"/>
    </row>
    <row r="810" spans="2:4">
      <c r="B810" s="129"/>
      <c r="C810" s="130"/>
      <c r="D810" s="130"/>
    </row>
    <row r="811" spans="2:4">
      <c r="B811" s="129"/>
      <c r="C811" s="130"/>
      <c r="D811" s="130"/>
    </row>
    <row r="812" spans="2:4">
      <c r="B812" s="129"/>
      <c r="C812" s="130"/>
      <c r="D812" s="130"/>
    </row>
    <row r="813" spans="2:4">
      <c r="B813" s="129"/>
      <c r="C813" s="130"/>
      <c r="D813" s="130"/>
    </row>
    <row r="814" spans="2:4">
      <c r="B814" s="129"/>
      <c r="C814" s="130"/>
      <c r="D814" s="130"/>
    </row>
    <row r="815" spans="2:4">
      <c r="B815" s="129"/>
      <c r="C815" s="130"/>
      <c r="D815" s="130"/>
    </row>
    <row r="816" spans="2:4">
      <c r="B816" s="129"/>
      <c r="C816" s="130"/>
      <c r="D816" s="130"/>
    </row>
    <row r="817" spans="2:4">
      <c r="B817" s="129"/>
      <c r="C817" s="130"/>
      <c r="D817" s="130"/>
    </row>
    <row r="818" spans="2:4">
      <c r="B818" s="129"/>
      <c r="C818" s="130"/>
      <c r="D818" s="130"/>
    </row>
    <row r="819" spans="2:4">
      <c r="B819" s="129"/>
      <c r="C819" s="130"/>
      <c r="D819" s="130"/>
    </row>
    <row r="820" spans="2:4">
      <c r="B820" s="129"/>
      <c r="C820" s="130"/>
      <c r="D820" s="130"/>
    </row>
    <row r="821" spans="2:4">
      <c r="B821" s="129"/>
      <c r="C821" s="130"/>
      <c r="D821" s="130"/>
    </row>
    <row r="822" spans="2:4">
      <c r="B822" s="129"/>
      <c r="C822" s="130"/>
      <c r="D822" s="130"/>
    </row>
    <row r="823" spans="2:4">
      <c r="B823" s="129"/>
      <c r="C823" s="130"/>
      <c r="D823" s="130"/>
    </row>
    <row r="824" spans="2:4">
      <c r="B824" s="129"/>
      <c r="C824" s="130"/>
      <c r="D824" s="130"/>
    </row>
    <row r="825" spans="2:4">
      <c r="B825" s="129"/>
      <c r="C825" s="130"/>
      <c r="D825" s="130"/>
    </row>
    <row r="826" spans="2:4">
      <c r="B826" s="129"/>
      <c r="C826" s="130"/>
      <c r="D826" s="130"/>
    </row>
    <row r="827" spans="2:4">
      <c r="B827" s="129"/>
      <c r="C827" s="130"/>
      <c r="D827" s="130"/>
    </row>
    <row r="828" spans="2:4">
      <c r="B828" s="129"/>
      <c r="C828" s="130"/>
      <c r="D828" s="130"/>
    </row>
    <row r="829" spans="2:4">
      <c r="B829" s="129"/>
      <c r="C829" s="130"/>
      <c r="D829" s="130"/>
    </row>
    <row r="830" spans="2:4">
      <c r="B830" s="129"/>
      <c r="C830" s="130"/>
      <c r="D830" s="130"/>
    </row>
    <row r="831" spans="2:4">
      <c r="B831" s="129"/>
      <c r="C831" s="130"/>
      <c r="D831" s="130"/>
    </row>
    <row r="832" spans="2:4">
      <c r="B832" s="129"/>
      <c r="C832" s="130"/>
      <c r="D832" s="130"/>
    </row>
    <row r="833" spans="2:4">
      <c r="B833" s="129"/>
      <c r="C833" s="130"/>
      <c r="D833" s="130"/>
    </row>
    <row r="834" spans="2:4">
      <c r="B834" s="129"/>
      <c r="C834" s="130"/>
      <c r="D834" s="130"/>
    </row>
    <row r="835" spans="2:4">
      <c r="B835" s="129"/>
      <c r="C835" s="130"/>
      <c r="D835" s="130"/>
    </row>
    <row r="836" spans="2:4">
      <c r="B836" s="129"/>
      <c r="C836" s="130"/>
      <c r="D836" s="130"/>
    </row>
    <row r="837" spans="2:4">
      <c r="B837" s="129"/>
      <c r="C837" s="130"/>
      <c r="D837" s="130"/>
    </row>
    <row r="838" spans="2:4">
      <c r="B838" s="129"/>
      <c r="C838" s="130"/>
      <c r="D838" s="130"/>
    </row>
    <row r="839" spans="2:4">
      <c r="B839" s="129"/>
      <c r="C839" s="130"/>
      <c r="D839" s="130"/>
    </row>
    <row r="840" spans="2:4">
      <c r="B840" s="129"/>
      <c r="C840" s="130"/>
      <c r="D840" s="130"/>
    </row>
    <row r="841" spans="2:4">
      <c r="B841" s="129"/>
      <c r="C841" s="130"/>
      <c r="D841" s="130"/>
    </row>
    <row r="842" spans="2:4">
      <c r="B842" s="129"/>
      <c r="C842" s="130"/>
      <c r="D842" s="130"/>
    </row>
    <row r="843" spans="2:4">
      <c r="B843" s="129"/>
      <c r="C843" s="130"/>
      <c r="D843" s="130"/>
    </row>
    <row r="844" spans="2:4">
      <c r="B844" s="129"/>
      <c r="C844" s="130"/>
      <c r="D844" s="130"/>
    </row>
    <row r="845" spans="2:4">
      <c r="B845" s="129"/>
      <c r="C845" s="130"/>
      <c r="D845" s="130"/>
    </row>
    <row r="846" spans="2:4">
      <c r="B846" s="129"/>
      <c r="C846" s="130"/>
      <c r="D846" s="130"/>
    </row>
    <row r="847" spans="2:4">
      <c r="B847" s="129"/>
      <c r="C847" s="130"/>
      <c r="D847" s="130"/>
    </row>
    <row r="848" spans="2:4">
      <c r="B848" s="129"/>
      <c r="C848" s="130"/>
      <c r="D848" s="130"/>
    </row>
    <row r="849" spans="2:4">
      <c r="B849" s="129"/>
      <c r="C849" s="130"/>
      <c r="D849" s="130"/>
    </row>
    <row r="850" spans="2:4">
      <c r="B850" s="129"/>
      <c r="C850" s="130"/>
      <c r="D850" s="130"/>
    </row>
    <row r="851" spans="2:4">
      <c r="B851" s="129"/>
      <c r="C851" s="130"/>
      <c r="D851" s="130"/>
    </row>
    <row r="852" spans="2:4">
      <c r="B852" s="129"/>
      <c r="C852" s="130"/>
      <c r="D852" s="130"/>
    </row>
    <row r="853" spans="2:4">
      <c r="B853" s="129"/>
      <c r="C853" s="130"/>
      <c r="D853" s="130"/>
    </row>
    <row r="854" spans="2:4">
      <c r="B854" s="129"/>
      <c r="C854" s="130"/>
      <c r="D854" s="130"/>
    </row>
    <row r="855" spans="2:4">
      <c r="B855" s="129"/>
      <c r="C855" s="130"/>
      <c r="D855" s="130"/>
    </row>
    <row r="856" spans="2:4">
      <c r="B856" s="129"/>
      <c r="C856" s="130"/>
      <c r="D856" s="130"/>
    </row>
    <row r="857" spans="2:4">
      <c r="B857" s="129"/>
      <c r="C857" s="130"/>
      <c r="D857" s="130"/>
    </row>
    <row r="858" spans="2:4">
      <c r="B858" s="129"/>
      <c r="C858" s="130"/>
      <c r="D858" s="130"/>
    </row>
    <row r="859" spans="2:4">
      <c r="B859" s="129"/>
      <c r="C859" s="130"/>
      <c r="D859" s="130"/>
    </row>
    <row r="860" spans="2:4">
      <c r="B860" s="129"/>
      <c r="C860" s="130"/>
      <c r="D860" s="130"/>
    </row>
    <row r="861" spans="2:4">
      <c r="B861" s="129"/>
      <c r="C861" s="130"/>
      <c r="D861" s="130"/>
    </row>
    <row r="862" spans="2:4">
      <c r="B862" s="129"/>
      <c r="C862" s="130"/>
      <c r="D862" s="130"/>
    </row>
    <row r="863" spans="2:4">
      <c r="B863" s="129"/>
      <c r="C863" s="130"/>
      <c r="D863" s="130"/>
    </row>
    <row r="864" spans="2:4">
      <c r="B864" s="129"/>
      <c r="C864" s="130"/>
      <c r="D864" s="130"/>
    </row>
    <row r="865" spans="2:4">
      <c r="B865" s="129"/>
      <c r="C865" s="130"/>
      <c r="D865" s="130"/>
    </row>
    <row r="866" spans="2:4">
      <c r="B866" s="129"/>
      <c r="C866" s="130"/>
      <c r="D866" s="130"/>
    </row>
    <row r="867" spans="2:4">
      <c r="B867" s="129"/>
      <c r="C867" s="130"/>
      <c r="D867" s="130"/>
    </row>
    <row r="868" spans="2:4">
      <c r="B868" s="129"/>
      <c r="C868" s="130"/>
      <c r="D868" s="130"/>
    </row>
    <row r="869" spans="2:4">
      <c r="B869" s="129"/>
      <c r="C869" s="130"/>
      <c r="D869" s="130"/>
    </row>
    <row r="870" spans="2:4">
      <c r="B870" s="129"/>
      <c r="C870" s="130"/>
      <c r="D870" s="130"/>
    </row>
    <row r="871" spans="2:4">
      <c r="B871" s="129"/>
      <c r="C871" s="130"/>
      <c r="D871" s="130"/>
    </row>
    <row r="872" spans="2:4">
      <c r="B872" s="129"/>
      <c r="C872" s="130"/>
      <c r="D872" s="130"/>
    </row>
    <row r="873" spans="2:4">
      <c r="B873" s="129"/>
      <c r="C873" s="130"/>
      <c r="D873" s="130"/>
    </row>
    <row r="874" spans="2:4">
      <c r="B874" s="129"/>
      <c r="C874" s="130"/>
      <c r="D874" s="130"/>
    </row>
    <row r="875" spans="2:4">
      <c r="B875" s="129"/>
      <c r="C875" s="130"/>
      <c r="D875" s="130"/>
    </row>
    <row r="876" spans="2:4">
      <c r="B876" s="129"/>
      <c r="C876" s="130"/>
      <c r="D876" s="130"/>
    </row>
    <row r="877" spans="2:4">
      <c r="B877" s="129"/>
      <c r="C877" s="130"/>
      <c r="D877" s="130"/>
    </row>
    <row r="878" spans="2:4">
      <c r="B878" s="129"/>
      <c r="C878" s="130"/>
      <c r="D878" s="130"/>
    </row>
    <row r="879" spans="2:4">
      <c r="B879" s="129"/>
      <c r="C879" s="130"/>
      <c r="D879" s="130"/>
    </row>
    <row r="880" spans="2:4">
      <c r="B880" s="129"/>
      <c r="C880" s="130"/>
      <c r="D880" s="130"/>
    </row>
    <row r="881" spans="2:4">
      <c r="B881" s="129"/>
      <c r="C881" s="130"/>
      <c r="D881" s="130"/>
    </row>
    <row r="882" spans="2:4">
      <c r="B882" s="129"/>
      <c r="C882" s="130"/>
      <c r="D882" s="130"/>
    </row>
    <row r="883" spans="2:4">
      <c r="B883" s="129"/>
      <c r="C883" s="130"/>
      <c r="D883" s="130"/>
    </row>
    <row r="884" spans="2:4">
      <c r="B884" s="129"/>
      <c r="C884" s="130"/>
      <c r="D884" s="130"/>
    </row>
    <row r="885" spans="2:4">
      <c r="B885" s="129"/>
      <c r="C885" s="130"/>
      <c r="D885" s="130"/>
    </row>
    <row r="886" spans="2:4">
      <c r="B886" s="129"/>
      <c r="C886" s="130"/>
      <c r="D886" s="130"/>
    </row>
    <row r="887" spans="2:4">
      <c r="B887" s="129"/>
      <c r="C887" s="130"/>
      <c r="D887" s="130"/>
    </row>
    <row r="888" spans="2:4">
      <c r="B888" s="129"/>
      <c r="C888" s="130"/>
      <c r="D888" s="130"/>
    </row>
    <row r="889" spans="2:4">
      <c r="B889" s="129"/>
      <c r="C889" s="130"/>
      <c r="D889" s="130"/>
    </row>
    <row r="890" spans="2:4">
      <c r="B890" s="129"/>
      <c r="C890" s="130"/>
      <c r="D890" s="130"/>
    </row>
    <row r="891" spans="2:4">
      <c r="B891" s="129"/>
      <c r="C891" s="130"/>
      <c r="D891" s="130"/>
    </row>
    <row r="892" spans="2:4">
      <c r="B892" s="129"/>
      <c r="C892" s="130"/>
      <c r="D892" s="130"/>
    </row>
    <row r="893" spans="2:4">
      <c r="B893" s="129"/>
      <c r="C893" s="130"/>
      <c r="D893" s="130"/>
    </row>
    <row r="894" spans="2:4">
      <c r="B894" s="129"/>
      <c r="C894" s="130"/>
      <c r="D894" s="130"/>
    </row>
    <row r="895" spans="2:4">
      <c r="B895" s="129"/>
      <c r="C895" s="130"/>
      <c r="D895" s="130"/>
    </row>
    <row r="896" spans="2:4">
      <c r="B896" s="129"/>
      <c r="C896" s="130"/>
      <c r="D896" s="130"/>
    </row>
    <row r="897" spans="2:4">
      <c r="B897" s="129"/>
      <c r="C897" s="130"/>
      <c r="D897" s="130"/>
    </row>
    <row r="898" spans="2:4">
      <c r="B898" s="129"/>
      <c r="C898" s="130"/>
      <c r="D898" s="130"/>
    </row>
    <row r="899" spans="2:4">
      <c r="B899" s="129"/>
      <c r="C899" s="130"/>
      <c r="D899" s="130"/>
    </row>
    <row r="900" spans="2:4">
      <c r="B900" s="129"/>
      <c r="C900" s="130"/>
      <c r="D900" s="130"/>
    </row>
    <row r="901" spans="2:4">
      <c r="B901" s="129"/>
      <c r="C901" s="130"/>
      <c r="D901" s="130"/>
    </row>
    <row r="902" spans="2:4">
      <c r="B902" s="129"/>
      <c r="C902" s="130"/>
      <c r="D902" s="130"/>
    </row>
    <row r="903" spans="2:4">
      <c r="B903" s="129"/>
      <c r="C903" s="130"/>
      <c r="D903" s="130"/>
    </row>
    <row r="904" spans="2:4">
      <c r="B904" s="129"/>
      <c r="C904" s="130"/>
      <c r="D904" s="130"/>
    </row>
    <row r="905" spans="2:4">
      <c r="B905" s="129"/>
      <c r="C905" s="130"/>
      <c r="D905" s="130"/>
    </row>
    <row r="906" spans="2:4">
      <c r="B906" s="129"/>
      <c r="C906" s="130"/>
      <c r="D906" s="130"/>
    </row>
    <row r="907" spans="2:4">
      <c r="B907" s="129"/>
      <c r="C907" s="130"/>
      <c r="D907" s="130"/>
    </row>
    <row r="908" spans="2:4">
      <c r="B908" s="129"/>
      <c r="C908" s="130"/>
      <c r="D908" s="130"/>
    </row>
    <row r="909" spans="2:4">
      <c r="B909" s="129"/>
      <c r="C909" s="130"/>
      <c r="D909" s="130"/>
    </row>
    <row r="910" spans="2:4">
      <c r="B910" s="129"/>
      <c r="C910" s="130"/>
      <c r="D910" s="130"/>
    </row>
    <row r="911" spans="2:4">
      <c r="B911" s="129"/>
      <c r="C911" s="130"/>
      <c r="D911" s="130"/>
    </row>
    <row r="912" spans="2:4">
      <c r="B912" s="129"/>
      <c r="C912" s="130"/>
      <c r="D912" s="130"/>
    </row>
    <row r="913" spans="2:4">
      <c r="B913" s="129"/>
      <c r="C913" s="130"/>
      <c r="D913" s="130"/>
    </row>
    <row r="914" spans="2:4">
      <c r="B914" s="129"/>
      <c r="C914" s="130"/>
      <c r="D914" s="130"/>
    </row>
    <row r="915" spans="2:4">
      <c r="B915" s="129"/>
      <c r="C915" s="130"/>
      <c r="D915" s="130"/>
    </row>
    <row r="916" spans="2:4">
      <c r="B916" s="129"/>
      <c r="C916" s="130"/>
      <c r="D916" s="130"/>
    </row>
    <row r="917" spans="2:4">
      <c r="B917" s="129"/>
      <c r="C917" s="130"/>
      <c r="D917" s="130"/>
    </row>
    <row r="918" spans="2:4">
      <c r="B918" s="129"/>
      <c r="C918" s="130"/>
      <c r="D918" s="130"/>
    </row>
    <row r="919" spans="2:4">
      <c r="B919" s="129"/>
      <c r="C919" s="130"/>
      <c r="D919" s="130"/>
    </row>
    <row r="920" spans="2:4">
      <c r="B920" s="129"/>
      <c r="C920" s="130"/>
      <c r="D920" s="130"/>
    </row>
    <row r="921" spans="2:4">
      <c r="B921" s="129"/>
      <c r="C921" s="130"/>
      <c r="D921" s="130"/>
    </row>
    <row r="922" spans="2:4">
      <c r="B922" s="129"/>
      <c r="C922" s="130"/>
      <c r="D922" s="130"/>
    </row>
    <row r="923" spans="2:4">
      <c r="B923" s="129"/>
      <c r="C923" s="130"/>
      <c r="D923" s="130"/>
    </row>
    <row r="924" spans="2:4">
      <c r="B924" s="129"/>
      <c r="C924" s="130"/>
      <c r="D924" s="130"/>
    </row>
    <row r="925" spans="2:4">
      <c r="B925" s="129"/>
      <c r="C925" s="130"/>
      <c r="D925" s="130"/>
    </row>
    <row r="926" spans="2:4">
      <c r="B926" s="129"/>
      <c r="C926" s="130"/>
      <c r="D926" s="130"/>
    </row>
    <row r="927" spans="2:4">
      <c r="B927" s="129"/>
      <c r="C927" s="130"/>
      <c r="D927" s="130"/>
    </row>
    <row r="928" spans="2:4">
      <c r="B928" s="129"/>
      <c r="C928" s="130"/>
      <c r="D928" s="130"/>
    </row>
    <row r="929" spans="2:4">
      <c r="B929" s="129"/>
      <c r="C929" s="130"/>
      <c r="D929" s="130"/>
    </row>
    <row r="930" spans="2:4">
      <c r="B930" s="129"/>
      <c r="C930" s="130"/>
      <c r="D930" s="130"/>
    </row>
    <row r="931" spans="2:4">
      <c r="B931" s="129"/>
      <c r="C931" s="130"/>
      <c r="D931" s="130"/>
    </row>
    <row r="932" spans="2:4">
      <c r="B932" s="129"/>
      <c r="C932" s="130"/>
      <c r="D932" s="130"/>
    </row>
    <row r="933" spans="2:4">
      <c r="B933" s="129"/>
      <c r="C933" s="130"/>
      <c r="D933" s="130"/>
    </row>
    <row r="934" spans="2:4">
      <c r="B934" s="129"/>
      <c r="C934" s="130"/>
      <c r="D934" s="130"/>
    </row>
    <row r="935" spans="2:4">
      <c r="B935" s="129"/>
      <c r="C935" s="130"/>
      <c r="D935" s="130"/>
    </row>
    <row r="936" spans="2:4">
      <c r="B936" s="129"/>
      <c r="C936" s="130"/>
      <c r="D936" s="130"/>
    </row>
    <row r="937" spans="2:4">
      <c r="B937" s="129"/>
      <c r="C937" s="130"/>
      <c r="D937" s="130"/>
    </row>
    <row r="938" spans="2:4">
      <c r="B938" s="129"/>
      <c r="C938" s="130"/>
      <c r="D938" s="130"/>
    </row>
    <row r="939" spans="2:4">
      <c r="B939" s="129"/>
      <c r="C939" s="130"/>
      <c r="D939" s="130"/>
    </row>
    <row r="940" spans="2:4">
      <c r="B940" s="129"/>
      <c r="C940" s="130"/>
      <c r="D940" s="130"/>
    </row>
    <row r="941" spans="2:4">
      <c r="B941" s="129"/>
      <c r="C941" s="130"/>
      <c r="D941" s="130"/>
    </row>
    <row r="942" spans="2:4">
      <c r="B942" s="129"/>
      <c r="C942" s="130"/>
      <c r="D942" s="130"/>
    </row>
    <row r="943" spans="2:4">
      <c r="B943" s="129"/>
      <c r="C943" s="130"/>
      <c r="D943" s="130"/>
    </row>
    <row r="944" spans="2:4">
      <c r="B944" s="129"/>
      <c r="C944" s="130"/>
      <c r="D944" s="130"/>
    </row>
    <row r="945" spans="2:4">
      <c r="B945" s="129"/>
      <c r="C945" s="130"/>
      <c r="D945" s="130"/>
    </row>
    <row r="946" spans="2:4">
      <c r="B946" s="129"/>
      <c r="C946" s="130"/>
      <c r="D946" s="130"/>
    </row>
    <row r="947" spans="2:4">
      <c r="B947" s="129"/>
      <c r="C947" s="130"/>
      <c r="D947" s="130"/>
    </row>
    <row r="948" spans="2:4">
      <c r="B948" s="129"/>
      <c r="C948" s="130"/>
      <c r="D948" s="130"/>
    </row>
    <row r="949" spans="2:4">
      <c r="B949" s="129"/>
      <c r="C949" s="130"/>
      <c r="D949" s="130"/>
    </row>
    <row r="950" spans="2:4">
      <c r="B950" s="129"/>
      <c r="C950" s="130"/>
      <c r="D950" s="130"/>
    </row>
    <row r="951" spans="2:4">
      <c r="B951" s="129"/>
      <c r="C951" s="130"/>
      <c r="D951" s="130"/>
    </row>
    <row r="952" spans="2:4">
      <c r="B952" s="129"/>
      <c r="C952" s="130"/>
      <c r="D952" s="130"/>
    </row>
    <row r="953" spans="2:4">
      <c r="B953" s="129"/>
      <c r="C953" s="130"/>
      <c r="D953" s="130"/>
    </row>
    <row r="954" spans="2:4">
      <c r="B954" s="129"/>
      <c r="C954" s="130"/>
      <c r="D954" s="130"/>
    </row>
    <row r="955" spans="2:4">
      <c r="B955" s="129"/>
      <c r="C955" s="130"/>
      <c r="D955" s="130"/>
    </row>
    <row r="956" spans="2:4">
      <c r="B956" s="129"/>
      <c r="C956" s="130"/>
      <c r="D956" s="130"/>
    </row>
    <row r="957" spans="2:4">
      <c r="B957" s="129"/>
      <c r="C957" s="130"/>
      <c r="D957" s="130"/>
    </row>
    <row r="958" spans="2:4">
      <c r="B958" s="129"/>
      <c r="C958" s="130"/>
      <c r="D958" s="130"/>
    </row>
    <row r="959" spans="2:4">
      <c r="B959" s="129"/>
      <c r="C959" s="130"/>
      <c r="D959" s="130"/>
    </row>
    <row r="960" spans="2:4">
      <c r="B960" s="129"/>
      <c r="C960" s="130"/>
      <c r="D960" s="130"/>
    </row>
    <row r="961" spans="2:4">
      <c r="B961" s="129"/>
      <c r="C961" s="130"/>
      <c r="D961" s="130"/>
    </row>
    <row r="962" spans="2:4">
      <c r="B962" s="129"/>
      <c r="C962" s="130"/>
      <c r="D962" s="130"/>
    </row>
    <row r="963" spans="2:4">
      <c r="B963" s="129"/>
      <c r="C963" s="130"/>
      <c r="D963" s="130"/>
    </row>
    <row r="964" spans="2:4">
      <c r="B964" s="129"/>
      <c r="C964" s="130"/>
      <c r="D964" s="130"/>
    </row>
    <row r="965" spans="2:4">
      <c r="B965" s="129"/>
      <c r="C965" s="130"/>
      <c r="D965" s="130"/>
    </row>
    <row r="966" spans="2:4">
      <c r="B966" s="129"/>
      <c r="C966" s="130"/>
      <c r="D966" s="130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D1:XFD1048576 A1:B1048576 C5:C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5" t="s">
        <v>146</v>
      </c>
      <c r="C1" s="66" t="s" vm="1">
        <v>233</v>
      </c>
    </row>
    <row r="2" spans="2:16">
      <c r="B2" s="45" t="s">
        <v>145</v>
      </c>
      <c r="C2" s="66" t="s">
        <v>234</v>
      </c>
    </row>
    <row r="3" spans="2:16">
      <c r="B3" s="45" t="s">
        <v>147</v>
      </c>
      <c r="C3" s="66" t="s">
        <v>235</v>
      </c>
    </row>
    <row r="4" spans="2:16">
      <c r="B4" s="45" t="s">
        <v>148</v>
      </c>
      <c r="C4" s="66">
        <v>2102</v>
      </c>
    </row>
    <row r="6" spans="2:16" ht="26.25" customHeight="1">
      <c r="B6" s="190" t="s">
        <v>184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2:16" s="3" customFormat="1" ht="78.75">
      <c r="B7" s="21" t="s">
        <v>116</v>
      </c>
      <c r="C7" s="29" t="s">
        <v>46</v>
      </c>
      <c r="D7" s="29" t="s">
        <v>65</v>
      </c>
      <c r="E7" s="29" t="s">
        <v>14</v>
      </c>
      <c r="F7" s="29" t="s">
        <v>66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214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6" t="s">
        <v>3513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7">
        <v>0</v>
      </c>
      <c r="N10" s="88"/>
      <c r="O10" s="138">
        <v>0</v>
      </c>
      <c r="P10" s="138">
        <v>0</v>
      </c>
    </row>
    <row r="11" spans="2:16" ht="20.25" customHeight="1">
      <c r="B11" s="139" t="s">
        <v>224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9" t="s">
        <v>215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0"/>
      <c r="D397" s="1"/>
    </row>
    <row r="398" spans="2:4">
      <c r="B398" s="40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5" t="s">
        <v>146</v>
      </c>
      <c r="C1" s="66" t="s" vm="1">
        <v>233</v>
      </c>
    </row>
    <row r="2" spans="2:16">
      <c r="B2" s="45" t="s">
        <v>145</v>
      </c>
      <c r="C2" s="66" t="s">
        <v>234</v>
      </c>
    </row>
    <row r="3" spans="2:16">
      <c r="B3" s="45" t="s">
        <v>147</v>
      </c>
      <c r="C3" s="66" t="s">
        <v>235</v>
      </c>
    </row>
    <row r="4" spans="2:16">
      <c r="B4" s="45" t="s">
        <v>148</v>
      </c>
      <c r="C4" s="66">
        <v>2102</v>
      </c>
    </row>
    <row r="6" spans="2:16" ht="26.25" customHeight="1">
      <c r="B6" s="190" t="s">
        <v>185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2:16" s="3" customFormat="1" ht="78.75">
      <c r="B7" s="21" t="s">
        <v>116</v>
      </c>
      <c r="C7" s="29" t="s">
        <v>46</v>
      </c>
      <c r="D7" s="29" t="s">
        <v>65</v>
      </c>
      <c r="E7" s="29" t="s">
        <v>14</v>
      </c>
      <c r="F7" s="29" t="s">
        <v>66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209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6" t="s">
        <v>3514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137">
        <v>0</v>
      </c>
      <c r="N10" s="88"/>
      <c r="O10" s="138">
        <v>0</v>
      </c>
      <c r="P10" s="138">
        <v>0</v>
      </c>
    </row>
    <row r="11" spans="2:16" ht="20.25" customHeight="1">
      <c r="B11" s="139" t="s">
        <v>224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</row>
    <row r="12" spans="2:16">
      <c r="B12" s="139" t="s">
        <v>112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</row>
    <row r="13" spans="2:16">
      <c r="B13" s="139" t="s">
        <v>215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</row>
    <row r="14" spans="2:16"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</row>
    <row r="111" spans="2:16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</row>
    <row r="112" spans="2:16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</row>
    <row r="113" spans="2:16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2:16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2:16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2:16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2:16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2:16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2:16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2:16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2:16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2:16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2:16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2:16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2:16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2:16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2:16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2:16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2:16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2:16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2:16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2:16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2:16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2:16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2:16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2:16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2:16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2:16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2:16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2:16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2:16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2:16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2:16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2:16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2:16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</row>
    <row r="383" spans="2:16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</row>
    <row r="384" spans="2:16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</row>
    <row r="385" spans="2:16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</row>
    <row r="386" spans="2:16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</row>
    <row r="387" spans="2:16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</row>
    <row r="388" spans="2:16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</row>
    <row r="389" spans="2:16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</row>
    <row r="390" spans="2:16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</row>
    <row r="391" spans="2:16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</row>
    <row r="392" spans="2:16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</row>
    <row r="393" spans="2:16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</row>
    <row r="394" spans="2:16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</row>
    <row r="395" spans="2:16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</row>
    <row r="396" spans="2:16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</row>
    <row r="397" spans="2:16">
      <c r="B397" s="141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</row>
    <row r="398" spans="2:16">
      <c r="B398" s="141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</row>
    <row r="399" spans="2:16">
      <c r="B399" s="140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</row>
    <row r="400" spans="2:16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</row>
    <row r="401" spans="2:16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</row>
    <row r="402" spans="2:16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</row>
    <row r="403" spans="2:16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</row>
    <row r="404" spans="2:16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</row>
    <row r="405" spans="2:16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</row>
    <row r="406" spans="2:16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</row>
    <row r="407" spans="2:16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</row>
    <row r="408" spans="2:16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</row>
    <row r="409" spans="2:16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</row>
    <row r="410" spans="2:16">
      <c r="B410" s="129"/>
      <c r="C410" s="129"/>
      <c r="D410" s="129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</row>
    <row r="411" spans="2:16">
      <c r="B411" s="129"/>
      <c r="C411" s="129"/>
      <c r="D411" s="129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R87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48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85546875" style="1" bestFit="1" customWidth="1"/>
    <col min="9" max="9" width="12" style="1" bestFit="1" customWidth="1"/>
    <col min="10" max="10" width="7.42578125" style="1" bestFit="1" customWidth="1"/>
    <col min="11" max="11" width="7.5703125" style="1" bestFit="1" customWidth="1"/>
    <col min="12" max="12" width="16.85546875" style="1" bestFit="1" customWidth="1"/>
    <col min="13" max="13" width="8.140625" style="1" bestFit="1" customWidth="1"/>
    <col min="14" max="14" width="8.28515625" style="1" bestFit="1" customWidth="1"/>
    <col min="15" max="15" width="14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5" t="s">
        <v>146</v>
      </c>
      <c r="C1" s="66" t="s" vm="1">
        <v>233</v>
      </c>
    </row>
    <row r="2" spans="2:18">
      <c r="B2" s="45" t="s">
        <v>145</v>
      </c>
      <c r="C2" s="66" t="s">
        <v>234</v>
      </c>
    </row>
    <row r="3" spans="2:18">
      <c r="B3" s="45" t="s">
        <v>147</v>
      </c>
      <c r="C3" s="66" t="s">
        <v>235</v>
      </c>
    </row>
    <row r="4" spans="2:18">
      <c r="B4" s="45" t="s">
        <v>148</v>
      </c>
      <c r="C4" s="66">
        <v>2102</v>
      </c>
    </row>
    <row r="6" spans="2:18" ht="21.75" customHeight="1">
      <c r="B6" s="193" t="s">
        <v>174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5"/>
    </row>
    <row r="7" spans="2:18" ht="27.75" customHeight="1">
      <c r="B7" s="196" t="s">
        <v>89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8"/>
    </row>
    <row r="8" spans="2:18" s="3" customFormat="1" ht="66" customHeight="1">
      <c r="B8" s="21" t="s">
        <v>115</v>
      </c>
      <c r="C8" s="29" t="s">
        <v>46</v>
      </c>
      <c r="D8" s="29" t="s">
        <v>119</v>
      </c>
      <c r="E8" s="29" t="s">
        <v>14</v>
      </c>
      <c r="F8" s="29" t="s">
        <v>66</v>
      </c>
      <c r="G8" s="29" t="s">
        <v>104</v>
      </c>
      <c r="H8" s="29" t="s">
        <v>17</v>
      </c>
      <c r="I8" s="29" t="s">
        <v>103</v>
      </c>
      <c r="J8" s="29" t="s">
        <v>16</v>
      </c>
      <c r="K8" s="29" t="s">
        <v>18</v>
      </c>
      <c r="L8" s="29" t="s">
        <v>209</v>
      </c>
      <c r="M8" s="29" t="s">
        <v>208</v>
      </c>
      <c r="N8" s="29" t="s">
        <v>223</v>
      </c>
      <c r="O8" s="29" t="s">
        <v>61</v>
      </c>
      <c r="P8" s="29" t="s">
        <v>211</v>
      </c>
      <c r="Q8" s="29" t="s">
        <v>149</v>
      </c>
      <c r="R8" s="58" t="s">
        <v>151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216</v>
      </c>
      <c r="M9" s="31"/>
      <c r="N9" s="15" t="s">
        <v>212</v>
      </c>
      <c r="O9" s="31" t="s">
        <v>217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9" t="s">
        <v>114</v>
      </c>
    </row>
    <row r="11" spans="2:18" s="4" customFormat="1" ht="18" customHeight="1">
      <c r="B11" s="67" t="s">
        <v>25</v>
      </c>
      <c r="C11" s="68"/>
      <c r="D11" s="68"/>
      <c r="E11" s="68"/>
      <c r="F11" s="68"/>
      <c r="G11" s="68"/>
      <c r="H11" s="76">
        <v>8.3206816036720586</v>
      </c>
      <c r="I11" s="68"/>
      <c r="J11" s="68"/>
      <c r="K11" s="77">
        <v>4.0501361429840468E-2</v>
      </c>
      <c r="L11" s="76"/>
      <c r="M11" s="78"/>
      <c r="N11" s="68"/>
      <c r="O11" s="76">
        <v>1321947.5681700264</v>
      </c>
      <c r="P11" s="68"/>
      <c r="Q11" s="77">
        <f>IFERROR(O11/$O$11,0)</f>
        <v>1</v>
      </c>
      <c r="R11" s="77">
        <f>O11/'סכום נכסי הקרן'!$C$42</f>
        <v>2.1317009171518738E-2</v>
      </c>
    </row>
    <row r="12" spans="2:18" ht="22.5" customHeight="1">
      <c r="B12" s="69" t="s">
        <v>201</v>
      </c>
      <c r="C12" s="70"/>
      <c r="D12" s="70"/>
      <c r="E12" s="70"/>
      <c r="F12" s="70"/>
      <c r="G12" s="70"/>
      <c r="H12" s="79">
        <v>8.2841469207538854</v>
      </c>
      <c r="I12" s="70"/>
      <c r="J12" s="70"/>
      <c r="K12" s="80">
        <v>4.0446174307976396E-2</v>
      </c>
      <c r="L12" s="79"/>
      <c r="M12" s="81"/>
      <c r="N12" s="70"/>
      <c r="O12" s="79">
        <v>1317101.3262222984</v>
      </c>
      <c r="P12" s="70"/>
      <c r="Q12" s="80">
        <f t="shared" ref="Q12:Q48" si="0">IFERROR(O12/$O$11,0)</f>
        <v>0.99633401349310957</v>
      </c>
      <c r="R12" s="80">
        <f>O12/'סכום נכסי הקרן'!$C$42</f>
        <v>2.1238861303528693E-2</v>
      </c>
    </row>
    <row r="13" spans="2:18">
      <c r="B13" s="71" t="s">
        <v>47</v>
      </c>
      <c r="C13" s="72"/>
      <c r="D13" s="72"/>
      <c r="E13" s="72"/>
      <c r="F13" s="72"/>
      <c r="G13" s="72"/>
      <c r="H13" s="82">
        <v>8.2841469207538854</v>
      </c>
      <c r="I13" s="72"/>
      <c r="J13" s="72"/>
      <c r="K13" s="83">
        <v>4.0446174307976396E-2</v>
      </c>
      <c r="L13" s="82"/>
      <c r="M13" s="84"/>
      <c r="N13" s="72"/>
      <c r="O13" s="82">
        <v>1317101.3262222984</v>
      </c>
      <c r="P13" s="72"/>
      <c r="Q13" s="83">
        <f t="shared" si="0"/>
        <v>0.99633401349310957</v>
      </c>
      <c r="R13" s="83">
        <f>O13/'סכום נכסי הקרן'!$C$42</f>
        <v>2.1238861303528693E-2</v>
      </c>
    </row>
    <row r="14" spans="2:18">
      <c r="B14" s="73" t="s">
        <v>22</v>
      </c>
      <c r="C14" s="70"/>
      <c r="D14" s="70"/>
      <c r="E14" s="70"/>
      <c r="F14" s="70"/>
      <c r="G14" s="70"/>
      <c r="H14" s="79">
        <v>0.65416284494864441</v>
      </c>
      <c r="I14" s="70"/>
      <c r="J14" s="70"/>
      <c r="K14" s="80">
        <v>4.8112370448845351E-2</v>
      </c>
      <c r="L14" s="79"/>
      <c r="M14" s="81"/>
      <c r="N14" s="70"/>
      <c r="O14" s="79">
        <v>239957.82473157</v>
      </c>
      <c r="P14" s="70"/>
      <c r="Q14" s="80">
        <f t="shared" si="0"/>
        <v>0.18151841306667246</v>
      </c>
      <c r="R14" s="80">
        <f>O14/'סכום נכסי הקרן'!$C$42</f>
        <v>3.8694296761417838E-3</v>
      </c>
    </row>
    <row r="15" spans="2:18">
      <c r="B15" s="74" t="s">
        <v>236</v>
      </c>
      <c r="C15" s="72" t="s">
        <v>237</v>
      </c>
      <c r="D15" s="85" t="s">
        <v>120</v>
      </c>
      <c r="E15" s="72" t="s">
        <v>238</v>
      </c>
      <c r="F15" s="72"/>
      <c r="G15" s="72"/>
      <c r="H15" s="82">
        <v>0.3600000000002308</v>
      </c>
      <c r="I15" s="85" t="s">
        <v>133</v>
      </c>
      <c r="J15" s="86">
        <v>0</v>
      </c>
      <c r="K15" s="83">
        <v>4.7999999999953837E-2</v>
      </c>
      <c r="L15" s="82">
        <v>528693.02500000002</v>
      </c>
      <c r="M15" s="84">
        <v>98.33</v>
      </c>
      <c r="N15" s="72"/>
      <c r="O15" s="82">
        <v>519.86385148300008</v>
      </c>
      <c r="P15" s="83">
        <v>2.4031501136363639E-5</v>
      </c>
      <c r="Q15" s="83">
        <f t="shared" si="0"/>
        <v>3.9325602921048389E-4</v>
      </c>
      <c r="R15" s="83">
        <f>O15/'סכום נכסי הקרן'!$C$42</f>
        <v>8.3830423814349272E-6</v>
      </c>
    </row>
    <row r="16" spans="2:18">
      <c r="B16" s="74" t="s">
        <v>239</v>
      </c>
      <c r="C16" s="72" t="s">
        <v>240</v>
      </c>
      <c r="D16" s="85" t="s">
        <v>120</v>
      </c>
      <c r="E16" s="72" t="s">
        <v>238</v>
      </c>
      <c r="F16" s="72"/>
      <c r="G16" s="72"/>
      <c r="H16" s="82">
        <v>8.9999999994459984E-2</v>
      </c>
      <c r="I16" s="85" t="s">
        <v>133</v>
      </c>
      <c r="J16" s="86">
        <v>0</v>
      </c>
      <c r="K16" s="83">
        <v>4.7700000000229517E-2</v>
      </c>
      <c r="L16" s="82">
        <v>63443.163000000008</v>
      </c>
      <c r="M16" s="84">
        <v>99.58</v>
      </c>
      <c r="N16" s="72"/>
      <c r="O16" s="82">
        <v>63.176701715000007</v>
      </c>
      <c r="P16" s="83">
        <v>3.1721581500000003E-6</v>
      </c>
      <c r="Q16" s="83">
        <f t="shared" si="0"/>
        <v>4.7790625919041242E-5</v>
      </c>
      <c r="R16" s="83">
        <f>O16/'סכום נכסי הקרן'!$C$42</f>
        <v>1.0187532110288234E-6</v>
      </c>
    </row>
    <row r="17" spans="2:18">
      <c r="B17" s="74" t="s">
        <v>241</v>
      </c>
      <c r="C17" s="72" t="s">
        <v>242</v>
      </c>
      <c r="D17" s="85" t="s">
        <v>120</v>
      </c>
      <c r="E17" s="72" t="s">
        <v>238</v>
      </c>
      <c r="F17" s="72"/>
      <c r="G17" s="72"/>
      <c r="H17" s="82">
        <v>0.2800000000001916</v>
      </c>
      <c r="I17" s="85" t="s">
        <v>133</v>
      </c>
      <c r="J17" s="86">
        <v>0</v>
      </c>
      <c r="K17" s="83">
        <v>4.669999999999809E-2</v>
      </c>
      <c r="L17" s="82">
        <v>1057386.05</v>
      </c>
      <c r="M17" s="84">
        <v>98.72</v>
      </c>
      <c r="N17" s="72"/>
      <c r="O17" s="82">
        <v>1043.8515085600002</v>
      </c>
      <c r="P17" s="83">
        <v>7.0492403333333341E-5</v>
      </c>
      <c r="Q17" s="83">
        <f t="shared" si="0"/>
        <v>7.8963155097369338E-4</v>
      </c>
      <c r="R17" s="83">
        <f>O17/'סכום נכסי הקרן'!$C$42</f>
        <v>1.6832583014226788E-5</v>
      </c>
    </row>
    <row r="18" spans="2:18">
      <c r="B18" s="74" t="s">
        <v>243</v>
      </c>
      <c r="C18" s="72" t="s">
        <v>244</v>
      </c>
      <c r="D18" s="85" t="s">
        <v>120</v>
      </c>
      <c r="E18" s="72" t="s">
        <v>238</v>
      </c>
      <c r="F18" s="72"/>
      <c r="G18" s="72"/>
      <c r="H18" s="82">
        <v>0.75999999999999324</v>
      </c>
      <c r="I18" s="85" t="s">
        <v>133</v>
      </c>
      <c r="J18" s="86">
        <v>0</v>
      </c>
      <c r="K18" s="83">
        <v>4.8200000000000597E-2</v>
      </c>
      <c r="L18" s="82">
        <v>24094290.793005005</v>
      </c>
      <c r="M18" s="84">
        <v>96.48</v>
      </c>
      <c r="N18" s="72"/>
      <c r="O18" s="82">
        <v>23246.171757091</v>
      </c>
      <c r="P18" s="83">
        <v>1.2047145396502502E-3</v>
      </c>
      <c r="Q18" s="83">
        <f t="shared" si="0"/>
        <v>1.7584791043770899E-2</v>
      </c>
      <c r="R18" s="83">
        <f>O18/'סכום נכסי הקרן'!$C$42</f>
        <v>3.7485515195930484E-4</v>
      </c>
    </row>
    <row r="19" spans="2:18">
      <c r="B19" s="74" t="s">
        <v>245</v>
      </c>
      <c r="C19" s="72" t="s">
        <v>246</v>
      </c>
      <c r="D19" s="85" t="s">
        <v>120</v>
      </c>
      <c r="E19" s="72" t="s">
        <v>238</v>
      </c>
      <c r="F19" s="72"/>
      <c r="G19" s="72"/>
      <c r="H19" s="82">
        <v>0.19000000010992532</v>
      </c>
      <c r="I19" s="85" t="s">
        <v>133</v>
      </c>
      <c r="J19" s="86">
        <v>0</v>
      </c>
      <c r="K19" s="83">
        <v>4.6299999995328169E-2</v>
      </c>
      <c r="L19" s="82">
        <v>1467.8633150000003</v>
      </c>
      <c r="M19" s="84">
        <v>99.16</v>
      </c>
      <c r="N19" s="72"/>
      <c r="O19" s="82">
        <v>1.4555331360000003</v>
      </c>
      <c r="P19" s="83">
        <v>6.3820144130434793E-8</v>
      </c>
      <c r="Q19" s="83">
        <f t="shared" si="0"/>
        <v>1.1010520924176264E-6</v>
      </c>
      <c r="R19" s="83">
        <f>O19/'סכום נכסי הקרן'!$C$42</f>
        <v>2.3471137552386441E-8</v>
      </c>
    </row>
    <row r="20" spans="2:18">
      <c r="B20" s="74" t="s">
        <v>247</v>
      </c>
      <c r="C20" s="72" t="s">
        <v>248</v>
      </c>
      <c r="D20" s="85" t="s">
        <v>120</v>
      </c>
      <c r="E20" s="72" t="s">
        <v>238</v>
      </c>
      <c r="F20" s="72"/>
      <c r="G20" s="72"/>
      <c r="H20" s="82">
        <v>0.51000000000000711</v>
      </c>
      <c r="I20" s="85" t="s">
        <v>133</v>
      </c>
      <c r="J20" s="86">
        <v>0</v>
      </c>
      <c r="K20" s="83">
        <v>4.7900000000000234E-2</v>
      </c>
      <c r="L20" s="82">
        <v>44821139.822820008</v>
      </c>
      <c r="M20" s="84">
        <v>97.63</v>
      </c>
      <c r="N20" s="72"/>
      <c r="O20" s="82">
        <v>43758.878809018999</v>
      </c>
      <c r="P20" s="83">
        <v>1.3182688183182355E-3</v>
      </c>
      <c r="Q20" s="83">
        <f t="shared" si="0"/>
        <v>3.3101826322502692E-2</v>
      </c>
      <c r="R20" s="83">
        <f>O20/'סכום נכסי הקרן'!$C$42</f>
        <v>7.0563193531081032E-4</v>
      </c>
    </row>
    <row r="21" spans="2:18">
      <c r="B21" s="74" t="s">
        <v>249</v>
      </c>
      <c r="C21" s="72" t="s">
        <v>250</v>
      </c>
      <c r="D21" s="85" t="s">
        <v>120</v>
      </c>
      <c r="E21" s="72" t="s">
        <v>238</v>
      </c>
      <c r="F21" s="72"/>
      <c r="G21" s="72"/>
      <c r="H21" s="82">
        <v>0.43999999999998807</v>
      </c>
      <c r="I21" s="85" t="s">
        <v>133</v>
      </c>
      <c r="J21" s="86">
        <v>0</v>
      </c>
      <c r="K21" s="83">
        <v>4.769999999999959E-2</v>
      </c>
      <c r="L21" s="82">
        <v>37718374.614987999</v>
      </c>
      <c r="M21" s="84">
        <v>97.99</v>
      </c>
      <c r="N21" s="72"/>
      <c r="O21" s="82">
        <v>36960.235285176008</v>
      </c>
      <c r="P21" s="83">
        <v>1.109363959264353E-3</v>
      </c>
      <c r="Q21" s="83">
        <f t="shared" si="0"/>
        <v>2.7958926794910712E-2</v>
      </c>
      <c r="R21" s="83">
        <f>O21/'סכום נכסי הקרן'!$C$42</f>
        <v>5.960006989129327E-4</v>
      </c>
    </row>
    <row r="22" spans="2:18">
      <c r="B22" s="74" t="s">
        <v>251</v>
      </c>
      <c r="C22" s="72" t="s">
        <v>252</v>
      </c>
      <c r="D22" s="85" t="s">
        <v>120</v>
      </c>
      <c r="E22" s="72" t="s">
        <v>238</v>
      </c>
      <c r="F22" s="72"/>
      <c r="G22" s="72"/>
      <c r="H22" s="82">
        <v>0.61000000000002408</v>
      </c>
      <c r="I22" s="85" t="s">
        <v>133</v>
      </c>
      <c r="J22" s="86">
        <v>0</v>
      </c>
      <c r="K22" s="83">
        <v>4.7999999999999904E-2</v>
      </c>
      <c r="L22" s="82">
        <v>37055623.00548701</v>
      </c>
      <c r="M22" s="84">
        <v>97.19</v>
      </c>
      <c r="N22" s="72"/>
      <c r="O22" s="82">
        <v>36014.359999033004</v>
      </c>
      <c r="P22" s="83">
        <v>1.157988218921469E-3</v>
      </c>
      <c r="Q22" s="83">
        <f t="shared" si="0"/>
        <v>2.7243410303245025E-2</v>
      </c>
      <c r="R22" s="83">
        <f>O22/'סכום נכסי הקרן'!$C$42</f>
        <v>5.8074802729772231E-4</v>
      </c>
    </row>
    <row r="23" spans="2:18">
      <c r="B23" s="74" t="s">
        <v>253</v>
      </c>
      <c r="C23" s="72" t="s">
        <v>254</v>
      </c>
      <c r="D23" s="85" t="s">
        <v>120</v>
      </c>
      <c r="E23" s="72" t="s">
        <v>238</v>
      </c>
      <c r="F23" s="72"/>
      <c r="G23" s="72"/>
      <c r="H23" s="82">
        <v>0.67999999999998606</v>
      </c>
      <c r="I23" s="85" t="s">
        <v>133</v>
      </c>
      <c r="J23" s="86">
        <v>0</v>
      </c>
      <c r="K23" s="83">
        <v>4.8499999999999981E-2</v>
      </c>
      <c r="L23" s="82">
        <v>47590819.330000013</v>
      </c>
      <c r="M23" s="84">
        <v>96.81</v>
      </c>
      <c r="N23" s="72"/>
      <c r="O23" s="82">
        <v>46072.672193373008</v>
      </c>
      <c r="P23" s="83">
        <v>1.535187720322581E-3</v>
      </c>
      <c r="Q23" s="83">
        <f t="shared" si="0"/>
        <v>3.4852117665416536E-2</v>
      </c>
      <c r="R23" s="83">
        <f>O23/'סכום נכסי הקרן'!$C$42</f>
        <v>7.4294291192053454E-4</v>
      </c>
    </row>
    <row r="24" spans="2:18">
      <c r="B24" s="74" t="s">
        <v>255</v>
      </c>
      <c r="C24" s="72" t="s">
        <v>256</v>
      </c>
      <c r="D24" s="85" t="s">
        <v>120</v>
      </c>
      <c r="E24" s="72" t="s">
        <v>238</v>
      </c>
      <c r="F24" s="72"/>
      <c r="G24" s="72"/>
      <c r="H24" s="82">
        <v>0.85999999999999843</v>
      </c>
      <c r="I24" s="85" t="s">
        <v>133</v>
      </c>
      <c r="J24" s="86">
        <v>0</v>
      </c>
      <c r="K24" s="83">
        <v>4.8199999999999799E-2</v>
      </c>
      <c r="L24" s="82">
        <v>24936863.660000004</v>
      </c>
      <c r="M24" s="84">
        <v>96.04</v>
      </c>
      <c r="N24" s="72"/>
      <c r="O24" s="82">
        <v>23949.363859064</v>
      </c>
      <c r="P24" s="83">
        <v>1.3853813144444446E-3</v>
      </c>
      <c r="Q24" s="83">
        <f t="shared" si="0"/>
        <v>1.8116727497912141E-2</v>
      </c>
      <c r="R24" s="83">
        <f>O24/'סכום נכסי הקרן'!$C$42</f>
        <v>3.8619444623089883E-4</v>
      </c>
    </row>
    <row r="25" spans="2:18">
      <c r="B25" s="74" t="s">
        <v>257</v>
      </c>
      <c r="C25" s="72" t="s">
        <v>258</v>
      </c>
      <c r="D25" s="85" t="s">
        <v>120</v>
      </c>
      <c r="E25" s="72" t="s">
        <v>238</v>
      </c>
      <c r="F25" s="72"/>
      <c r="G25" s="72"/>
      <c r="H25" s="82">
        <v>0.93000000000001382</v>
      </c>
      <c r="I25" s="85" t="s">
        <v>133</v>
      </c>
      <c r="J25" s="86">
        <v>0</v>
      </c>
      <c r="K25" s="83">
        <v>4.8400000000000068E-2</v>
      </c>
      <c r="L25" s="82">
        <v>29606809.400000006</v>
      </c>
      <c r="M25" s="84">
        <v>95.68</v>
      </c>
      <c r="N25" s="72"/>
      <c r="O25" s="82">
        <v>28327.795233920009</v>
      </c>
      <c r="P25" s="83">
        <v>1.6448227444444447E-3</v>
      </c>
      <c r="Q25" s="83">
        <f t="shared" si="0"/>
        <v>2.142883418071884E-2</v>
      </c>
      <c r="R25" s="83">
        <f>O25/'סכום נכסי הקרן'!$C$42</f>
        <v>4.5679865476533772E-4</v>
      </c>
    </row>
    <row r="26" spans="2:18">
      <c r="B26" s="75"/>
      <c r="C26" s="72"/>
      <c r="D26" s="72"/>
      <c r="E26" s="72"/>
      <c r="F26" s="72"/>
      <c r="G26" s="72"/>
      <c r="H26" s="72"/>
      <c r="I26" s="72"/>
      <c r="J26" s="72"/>
      <c r="K26" s="83"/>
      <c r="L26" s="82"/>
      <c r="M26" s="84"/>
      <c r="N26" s="72"/>
      <c r="O26" s="72"/>
      <c r="P26" s="72"/>
      <c r="Q26" s="83"/>
      <c r="R26" s="72"/>
    </row>
    <row r="27" spans="2:18">
      <c r="B27" s="73" t="s">
        <v>23</v>
      </c>
      <c r="C27" s="70"/>
      <c r="D27" s="70"/>
      <c r="E27" s="70"/>
      <c r="F27" s="70"/>
      <c r="G27" s="70"/>
      <c r="H27" s="79">
        <v>9.9838966560796614</v>
      </c>
      <c r="I27" s="70"/>
      <c r="J27" s="70"/>
      <c r="K27" s="80">
        <v>3.8738357524620619E-2</v>
      </c>
      <c r="L27" s="79"/>
      <c r="M27" s="81"/>
      <c r="N27" s="70"/>
      <c r="O27" s="79">
        <v>1077143.5014907285</v>
      </c>
      <c r="P27" s="70"/>
      <c r="Q27" s="80">
        <f t="shared" si="0"/>
        <v>0.81481560042643708</v>
      </c>
      <c r="R27" s="80">
        <f>O27/'סכום נכסי הקרן'!$C$42</f>
        <v>1.7369431627386907E-2</v>
      </c>
    </row>
    <row r="28" spans="2:18">
      <c r="B28" s="74" t="s">
        <v>259</v>
      </c>
      <c r="C28" s="72" t="s">
        <v>260</v>
      </c>
      <c r="D28" s="85" t="s">
        <v>120</v>
      </c>
      <c r="E28" s="72" t="s">
        <v>238</v>
      </c>
      <c r="F28" s="72"/>
      <c r="G28" s="72"/>
      <c r="H28" s="82">
        <v>12.459999999999996</v>
      </c>
      <c r="I28" s="85" t="s">
        <v>133</v>
      </c>
      <c r="J28" s="86">
        <v>5.5E-2</v>
      </c>
      <c r="K28" s="83">
        <v>3.9899999999999873E-2</v>
      </c>
      <c r="L28" s="82">
        <v>17960643.366978005</v>
      </c>
      <c r="M28" s="84">
        <v>121.8</v>
      </c>
      <c r="N28" s="72"/>
      <c r="O28" s="82">
        <v>21876.064064372</v>
      </c>
      <c r="P28" s="83">
        <v>9.4693955574857134E-4</v>
      </c>
      <c r="Q28" s="83">
        <f t="shared" si="0"/>
        <v>1.654835985261886E-2</v>
      </c>
      <c r="R28" s="83">
        <f>O28/'סכום נכסי הקרן'!$C$42</f>
        <v>3.5276153875186874E-4</v>
      </c>
    </row>
    <row r="29" spans="2:18">
      <c r="B29" s="74" t="s">
        <v>261</v>
      </c>
      <c r="C29" s="72" t="s">
        <v>262</v>
      </c>
      <c r="D29" s="85" t="s">
        <v>120</v>
      </c>
      <c r="E29" s="72" t="s">
        <v>238</v>
      </c>
      <c r="F29" s="72"/>
      <c r="G29" s="72"/>
      <c r="H29" s="82">
        <v>2.6499999996974744</v>
      </c>
      <c r="I29" s="85" t="s">
        <v>133</v>
      </c>
      <c r="J29" s="86">
        <v>5.0000000000000001E-3</v>
      </c>
      <c r="K29" s="83">
        <v>4.079999999515959E-2</v>
      </c>
      <c r="L29" s="82">
        <v>3620.4898350000003</v>
      </c>
      <c r="M29" s="84">
        <v>91.3</v>
      </c>
      <c r="N29" s="72"/>
      <c r="O29" s="82">
        <v>3.3055072200000009</v>
      </c>
      <c r="P29" s="83">
        <v>2.0150368392957834E-7</v>
      </c>
      <c r="Q29" s="83">
        <f t="shared" si="0"/>
        <v>2.5004828478755921E-6</v>
      </c>
      <c r="R29" s="83">
        <f>O29/'סכום נכסי הקרן'!$C$42</f>
        <v>5.3302815801389288E-8</v>
      </c>
    </row>
    <row r="30" spans="2:18">
      <c r="B30" s="74" t="s">
        <v>263</v>
      </c>
      <c r="C30" s="72" t="s">
        <v>264</v>
      </c>
      <c r="D30" s="85" t="s">
        <v>120</v>
      </c>
      <c r="E30" s="72" t="s">
        <v>238</v>
      </c>
      <c r="F30" s="72"/>
      <c r="G30" s="72"/>
      <c r="H30" s="82">
        <v>0.75</v>
      </c>
      <c r="I30" s="85" t="s">
        <v>133</v>
      </c>
      <c r="J30" s="86">
        <v>3.7499999999999999E-2</v>
      </c>
      <c r="K30" s="83">
        <v>4.4899999999128755E-2</v>
      </c>
      <c r="L30" s="82">
        <v>8232.7020470000025</v>
      </c>
      <c r="M30" s="84">
        <v>100.38</v>
      </c>
      <c r="N30" s="72"/>
      <c r="O30" s="82">
        <v>8.2639869280000013</v>
      </c>
      <c r="P30" s="83">
        <v>3.8123583352917559E-7</v>
      </c>
      <c r="Q30" s="83">
        <f t="shared" si="0"/>
        <v>6.2513726920651237E-6</v>
      </c>
      <c r="R30" s="83">
        <f>O30/'סכום נכסי הקרן'!$C$42</f>
        <v>1.3326056901133403E-7</v>
      </c>
    </row>
    <row r="31" spans="2:18">
      <c r="B31" s="74" t="s">
        <v>265</v>
      </c>
      <c r="C31" s="72" t="s">
        <v>266</v>
      </c>
      <c r="D31" s="85" t="s">
        <v>120</v>
      </c>
      <c r="E31" s="72" t="s">
        <v>238</v>
      </c>
      <c r="F31" s="72"/>
      <c r="G31" s="72"/>
      <c r="H31" s="82">
        <v>3.6300000000000416</v>
      </c>
      <c r="I31" s="85" t="s">
        <v>133</v>
      </c>
      <c r="J31" s="86">
        <v>0.02</v>
      </c>
      <c r="K31" s="83">
        <v>3.8800000000000258E-2</v>
      </c>
      <c r="L31" s="82">
        <v>50800922.448063999</v>
      </c>
      <c r="M31" s="84">
        <v>94.05</v>
      </c>
      <c r="N31" s="72"/>
      <c r="O31" s="82">
        <v>47778.267631227012</v>
      </c>
      <c r="P31" s="83">
        <v>2.3387311674854519E-3</v>
      </c>
      <c r="Q31" s="83">
        <f t="shared" si="0"/>
        <v>3.6142331800168535E-2</v>
      </c>
      <c r="R31" s="83">
        <f>O31/'סכום נכסי הקרן'!$C$42</f>
        <v>7.704464184642661E-4</v>
      </c>
    </row>
    <row r="32" spans="2:18">
      <c r="B32" s="74" t="s">
        <v>267</v>
      </c>
      <c r="C32" s="72" t="s">
        <v>268</v>
      </c>
      <c r="D32" s="85" t="s">
        <v>120</v>
      </c>
      <c r="E32" s="72" t="s">
        <v>238</v>
      </c>
      <c r="F32" s="72"/>
      <c r="G32" s="72"/>
      <c r="H32" s="82">
        <v>6.5299999999999994</v>
      </c>
      <c r="I32" s="85" t="s">
        <v>133</v>
      </c>
      <c r="J32" s="86">
        <v>0.01</v>
      </c>
      <c r="K32" s="83">
        <v>3.7499999999999971E-2</v>
      </c>
      <c r="L32" s="82">
        <v>180739764.14102703</v>
      </c>
      <c r="M32" s="84">
        <v>84.11</v>
      </c>
      <c r="N32" s="72"/>
      <c r="O32" s="82">
        <v>152020.22460265103</v>
      </c>
      <c r="P32" s="83">
        <v>7.6537552558260478E-3</v>
      </c>
      <c r="Q32" s="83">
        <f t="shared" si="0"/>
        <v>0.1149971665011592</v>
      </c>
      <c r="R32" s="83">
        <f>O32/'סכום נכסי הקרן'!$C$42</f>
        <v>2.4513956530038783E-3</v>
      </c>
    </row>
    <row r="33" spans="2:18">
      <c r="B33" s="74" t="s">
        <v>269</v>
      </c>
      <c r="C33" s="72" t="s">
        <v>270</v>
      </c>
      <c r="D33" s="85" t="s">
        <v>120</v>
      </c>
      <c r="E33" s="72" t="s">
        <v>238</v>
      </c>
      <c r="F33" s="72"/>
      <c r="G33" s="72"/>
      <c r="H33" s="82">
        <v>15.779999999999935</v>
      </c>
      <c r="I33" s="85" t="s">
        <v>133</v>
      </c>
      <c r="J33" s="86">
        <v>3.7499999999999999E-2</v>
      </c>
      <c r="K33" s="83">
        <v>4.0599999999999838E-2</v>
      </c>
      <c r="L33" s="82">
        <v>135356831.62295401</v>
      </c>
      <c r="M33" s="84">
        <v>96.3</v>
      </c>
      <c r="N33" s="72"/>
      <c r="O33" s="82">
        <v>130348.63089213701</v>
      </c>
      <c r="P33" s="83">
        <v>5.3668955113815205E-3</v>
      </c>
      <c r="Q33" s="83">
        <f t="shared" si="0"/>
        <v>9.8603480221669287E-2</v>
      </c>
      <c r="R33" s="83">
        <f>O33/'סכום נכסי הקרן'!$C$42</f>
        <v>2.1019312922289906E-3</v>
      </c>
    </row>
    <row r="34" spans="2:18">
      <c r="B34" s="74" t="s">
        <v>271</v>
      </c>
      <c r="C34" s="72" t="s">
        <v>272</v>
      </c>
      <c r="D34" s="85" t="s">
        <v>120</v>
      </c>
      <c r="E34" s="72" t="s">
        <v>238</v>
      </c>
      <c r="F34" s="72"/>
      <c r="G34" s="72"/>
      <c r="H34" s="82">
        <v>1.830000000007475</v>
      </c>
      <c r="I34" s="85" t="s">
        <v>133</v>
      </c>
      <c r="J34" s="86">
        <v>5.0000000000000001E-3</v>
      </c>
      <c r="K34" s="83">
        <v>4.3100000000158623E-2</v>
      </c>
      <c r="L34" s="82">
        <v>117320.57736000001</v>
      </c>
      <c r="M34" s="84">
        <v>93.5</v>
      </c>
      <c r="N34" s="72"/>
      <c r="O34" s="82">
        <v>109.69474194600001</v>
      </c>
      <c r="P34" s="83">
        <v>4.9987949333295615E-6</v>
      </c>
      <c r="Q34" s="83">
        <f t="shared" si="0"/>
        <v>8.297964653609565E-5</v>
      </c>
      <c r="R34" s="83">
        <f>O34/'סכום נכסי הקרן'!$C$42</f>
        <v>1.7688778862593343E-6</v>
      </c>
    </row>
    <row r="35" spans="2:18">
      <c r="B35" s="74" t="s">
        <v>273</v>
      </c>
      <c r="C35" s="72" t="s">
        <v>274</v>
      </c>
      <c r="D35" s="85" t="s">
        <v>120</v>
      </c>
      <c r="E35" s="72" t="s">
        <v>238</v>
      </c>
      <c r="F35" s="72"/>
      <c r="G35" s="72"/>
      <c r="H35" s="82">
        <v>8.3299999999999894</v>
      </c>
      <c r="I35" s="85" t="s">
        <v>133</v>
      </c>
      <c r="J35" s="86">
        <v>1.3000000000000001E-2</v>
      </c>
      <c r="K35" s="83">
        <v>3.769999999999999E-2</v>
      </c>
      <c r="L35" s="82">
        <v>358558527.32402605</v>
      </c>
      <c r="M35" s="84">
        <v>81.93</v>
      </c>
      <c r="N35" s="72"/>
      <c r="O35" s="82">
        <v>293767.00831280701</v>
      </c>
      <c r="P35" s="83">
        <v>2.5346024729018601E-2</v>
      </c>
      <c r="Q35" s="83">
        <f t="shared" si="0"/>
        <v>0.22222288945957896</v>
      </c>
      <c r="R35" s="83">
        <f>O35/'סכום נכסי הקרן'!$C$42</f>
        <v>4.7371273727312398E-3</v>
      </c>
    </row>
    <row r="36" spans="2:18">
      <c r="B36" s="74" t="s">
        <v>275</v>
      </c>
      <c r="C36" s="72" t="s">
        <v>276</v>
      </c>
      <c r="D36" s="85" t="s">
        <v>120</v>
      </c>
      <c r="E36" s="72" t="s">
        <v>238</v>
      </c>
      <c r="F36" s="72"/>
      <c r="G36" s="72"/>
      <c r="H36" s="82">
        <v>12.399999999999993</v>
      </c>
      <c r="I36" s="85" t="s">
        <v>133</v>
      </c>
      <c r="J36" s="86">
        <v>1.4999999999999999E-2</v>
      </c>
      <c r="K36" s="83">
        <v>3.9099999999999982E-2</v>
      </c>
      <c r="L36" s="82">
        <v>260726234.21424806</v>
      </c>
      <c r="M36" s="84">
        <v>74.599999999999994</v>
      </c>
      <c r="N36" s="72"/>
      <c r="O36" s="82">
        <v>194501.763578529</v>
      </c>
      <c r="P36" s="83">
        <v>1.3207075900334757E-2</v>
      </c>
      <c r="Q36" s="83">
        <f t="shared" si="0"/>
        <v>0.14713273677546684</v>
      </c>
      <c r="R36" s="83">
        <f>O36/'סכום נכסי הקרן'!$C$42</f>
        <v>3.1364298992732791E-3</v>
      </c>
    </row>
    <row r="37" spans="2:18">
      <c r="B37" s="74" t="s">
        <v>277</v>
      </c>
      <c r="C37" s="72" t="s">
        <v>278</v>
      </c>
      <c r="D37" s="85" t="s">
        <v>120</v>
      </c>
      <c r="E37" s="72" t="s">
        <v>238</v>
      </c>
      <c r="F37" s="72"/>
      <c r="G37" s="72"/>
      <c r="H37" s="82">
        <v>8.0000000000125582E-2</v>
      </c>
      <c r="I37" s="85" t="s">
        <v>133</v>
      </c>
      <c r="J37" s="86">
        <v>1.5E-3</v>
      </c>
      <c r="K37" s="83">
        <v>4.7000000000004885E-2</v>
      </c>
      <c r="L37" s="82">
        <v>2873652.9926320002</v>
      </c>
      <c r="M37" s="84">
        <v>99.76</v>
      </c>
      <c r="N37" s="72"/>
      <c r="O37" s="82">
        <v>2866.7562619080004</v>
      </c>
      <c r="P37" s="83">
        <v>1.8394025490991536E-4</v>
      </c>
      <c r="Q37" s="83">
        <f t="shared" si="0"/>
        <v>2.1685854499331274E-3</v>
      </c>
      <c r="R37" s="83">
        <f>O37/'סכום נכסי הקרן'!$C$42</f>
        <v>4.622775592544657E-5</v>
      </c>
    </row>
    <row r="38" spans="2:18">
      <c r="B38" s="74" t="s">
        <v>279</v>
      </c>
      <c r="C38" s="72" t="s">
        <v>280</v>
      </c>
      <c r="D38" s="85" t="s">
        <v>120</v>
      </c>
      <c r="E38" s="72" t="s">
        <v>238</v>
      </c>
      <c r="F38" s="72"/>
      <c r="G38" s="72"/>
      <c r="H38" s="82">
        <v>2.120000000019068</v>
      </c>
      <c r="I38" s="85" t="s">
        <v>133</v>
      </c>
      <c r="J38" s="86">
        <v>1.7500000000000002E-2</v>
      </c>
      <c r="K38" s="83">
        <v>4.2000000000504745E-2</v>
      </c>
      <c r="L38" s="82">
        <v>36974.007128000005</v>
      </c>
      <c r="M38" s="84">
        <v>96.45</v>
      </c>
      <c r="N38" s="72"/>
      <c r="O38" s="82">
        <v>35.661432586000011</v>
      </c>
      <c r="P38" s="83">
        <v>1.5551003757080398E-6</v>
      </c>
      <c r="Q38" s="83">
        <f t="shared" si="0"/>
        <v>2.6976434954501392E-5</v>
      </c>
      <c r="R38" s="83">
        <f>O38/'סכום נכסי הקרן'!$C$42</f>
        <v>5.7505691133998482E-7</v>
      </c>
    </row>
    <row r="39" spans="2:18">
      <c r="B39" s="74" t="s">
        <v>281</v>
      </c>
      <c r="C39" s="72" t="s">
        <v>282</v>
      </c>
      <c r="D39" s="85" t="s">
        <v>120</v>
      </c>
      <c r="E39" s="72" t="s">
        <v>238</v>
      </c>
      <c r="F39" s="72"/>
      <c r="G39" s="72"/>
      <c r="H39" s="82">
        <v>4.9200000000000141</v>
      </c>
      <c r="I39" s="85" t="s">
        <v>133</v>
      </c>
      <c r="J39" s="86">
        <v>2.2499999999999999E-2</v>
      </c>
      <c r="K39" s="83">
        <v>3.7800000000000146E-2</v>
      </c>
      <c r="L39" s="82">
        <v>108449382.40149401</v>
      </c>
      <c r="M39" s="84">
        <v>94.52</v>
      </c>
      <c r="N39" s="72"/>
      <c r="O39" s="82">
        <v>102506.35268034301</v>
      </c>
      <c r="P39" s="83">
        <v>4.498267439665209E-3</v>
      </c>
      <c r="Q39" s="83">
        <f t="shared" si="0"/>
        <v>7.7541920079510177E-2</v>
      </c>
      <c r="R39" s="83">
        <f>O39/'סכום נכסי הקרן'!$C$42</f>
        <v>1.6529618215120915E-3</v>
      </c>
    </row>
    <row r="40" spans="2:18">
      <c r="B40" s="74" t="s">
        <v>283</v>
      </c>
      <c r="C40" s="72" t="s">
        <v>284</v>
      </c>
      <c r="D40" s="85" t="s">
        <v>120</v>
      </c>
      <c r="E40" s="72" t="s">
        <v>238</v>
      </c>
      <c r="F40" s="72"/>
      <c r="G40" s="72"/>
      <c r="H40" s="82">
        <v>1.3400000000001597</v>
      </c>
      <c r="I40" s="85" t="s">
        <v>133</v>
      </c>
      <c r="J40" s="86">
        <v>4.0000000000000001E-3</v>
      </c>
      <c r="K40" s="83">
        <v>4.3900000000006927E-2</v>
      </c>
      <c r="L40" s="82">
        <v>1578977.5645500002</v>
      </c>
      <c r="M40" s="84">
        <v>95.18</v>
      </c>
      <c r="N40" s="72"/>
      <c r="O40" s="82">
        <v>1502.8708025640003</v>
      </c>
      <c r="P40" s="83">
        <v>9.270195484428905E-5</v>
      </c>
      <c r="Q40" s="83">
        <f t="shared" si="0"/>
        <v>1.1368611272869363E-3</v>
      </c>
      <c r="R40" s="83">
        <f>O40/'סכום נכסי הקרן'!$C$42</f>
        <v>2.4234479077118754E-5</v>
      </c>
    </row>
    <row r="41" spans="2:18">
      <c r="B41" s="74" t="s">
        <v>285</v>
      </c>
      <c r="C41" s="72" t="s">
        <v>286</v>
      </c>
      <c r="D41" s="85" t="s">
        <v>120</v>
      </c>
      <c r="E41" s="72" t="s">
        <v>238</v>
      </c>
      <c r="F41" s="72"/>
      <c r="G41" s="72"/>
      <c r="H41" s="82">
        <v>3.0099999999971327</v>
      </c>
      <c r="I41" s="85" t="s">
        <v>133</v>
      </c>
      <c r="J41" s="86">
        <v>6.25E-2</v>
      </c>
      <c r="K41" s="83">
        <v>3.9500000000003491E-2</v>
      </c>
      <c r="L41" s="82">
        <v>128591.43095200002</v>
      </c>
      <c r="M41" s="84">
        <v>111.17</v>
      </c>
      <c r="N41" s="72"/>
      <c r="O41" s="82">
        <v>142.95509954100001</v>
      </c>
      <c r="P41" s="83">
        <v>8.6325051662790095E-6</v>
      </c>
      <c r="Q41" s="83">
        <f t="shared" si="0"/>
        <v>1.0813976513372079E-4</v>
      </c>
      <c r="R41" s="83">
        <f>O41/'סכום נכסי הקרן'!$C$42</f>
        <v>2.3052163651614084E-6</v>
      </c>
    </row>
    <row r="42" spans="2:18">
      <c r="B42" s="74" t="s">
        <v>287</v>
      </c>
      <c r="C42" s="72" t="s">
        <v>288</v>
      </c>
      <c r="D42" s="85" t="s">
        <v>120</v>
      </c>
      <c r="E42" s="72" t="s">
        <v>238</v>
      </c>
      <c r="F42" s="72"/>
      <c r="G42" s="72"/>
      <c r="H42" s="82">
        <v>0.4199999999997589</v>
      </c>
      <c r="I42" s="85" t="s">
        <v>133</v>
      </c>
      <c r="J42" s="86">
        <v>1.4999999999999999E-2</v>
      </c>
      <c r="K42" s="83">
        <v>4.6100000000001341E-2</v>
      </c>
      <c r="L42" s="82">
        <v>1581816.828892</v>
      </c>
      <c r="M42" s="84">
        <v>99.6</v>
      </c>
      <c r="N42" s="72"/>
      <c r="O42" s="82">
        <v>1575.4896069390002</v>
      </c>
      <c r="P42" s="83">
        <v>1.1504761638333941E-4</v>
      </c>
      <c r="Q42" s="83">
        <f t="shared" si="0"/>
        <v>1.1917943229170218E-3</v>
      </c>
      <c r="R42" s="83">
        <f>O42/'סכום נכסי הקרן'!$C$42</f>
        <v>2.5405490512186121E-5</v>
      </c>
    </row>
    <row r="43" spans="2:18">
      <c r="B43" s="74" t="s">
        <v>289</v>
      </c>
      <c r="C43" s="72" t="s">
        <v>290</v>
      </c>
      <c r="D43" s="85" t="s">
        <v>120</v>
      </c>
      <c r="E43" s="72" t="s">
        <v>238</v>
      </c>
      <c r="F43" s="72"/>
      <c r="G43" s="72"/>
      <c r="H43" s="82">
        <v>18.649999999999924</v>
      </c>
      <c r="I43" s="85" t="s">
        <v>133</v>
      </c>
      <c r="J43" s="86">
        <v>2.7999999999999997E-2</v>
      </c>
      <c r="K43" s="83">
        <v>4.139999999999984E-2</v>
      </c>
      <c r="L43" s="82">
        <v>115420363.45121102</v>
      </c>
      <c r="M43" s="84">
        <v>78.989999999999995</v>
      </c>
      <c r="N43" s="72"/>
      <c r="O43" s="82">
        <v>91170.548095811013</v>
      </c>
      <c r="P43" s="83">
        <v>1.6201757349086836E-2</v>
      </c>
      <c r="Q43" s="83">
        <f t="shared" si="0"/>
        <v>6.8966841265889617E-2</v>
      </c>
      <c r="R43" s="83">
        <f>O43/'סכום נכסי הקרן'!$C$42</f>
        <v>1.4701667877956462E-3</v>
      </c>
    </row>
    <row r="44" spans="2:18">
      <c r="B44" s="74" t="s">
        <v>291</v>
      </c>
      <c r="C44" s="72" t="s">
        <v>292</v>
      </c>
      <c r="D44" s="85" t="s">
        <v>120</v>
      </c>
      <c r="E44" s="72" t="s">
        <v>238</v>
      </c>
      <c r="F44" s="72"/>
      <c r="G44" s="72"/>
      <c r="H44" s="82">
        <v>5.1799999999999882</v>
      </c>
      <c r="I44" s="85" t="s">
        <v>133</v>
      </c>
      <c r="J44" s="86">
        <v>3.7499999999999999E-2</v>
      </c>
      <c r="K44" s="83">
        <v>3.7699999999999831E-2</v>
      </c>
      <c r="L44" s="82">
        <v>36691151.707543008</v>
      </c>
      <c r="M44" s="84">
        <v>100.65</v>
      </c>
      <c r="N44" s="72"/>
      <c r="O44" s="82">
        <v>36929.644193219006</v>
      </c>
      <c r="P44" s="83">
        <v>8.3331671690203522E-3</v>
      </c>
      <c r="Q44" s="83">
        <f t="shared" si="0"/>
        <v>2.7935785868073992E-2</v>
      </c>
      <c r="R44" s="83">
        <f>O44/'סכום נכסי הקרן'!$C$42</f>
        <v>5.9550740356331688E-4</v>
      </c>
    </row>
    <row r="45" spans="2:18">
      <c r="B45" s="75"/>
      <c r="C45" s="72"/>
      <c r="D45" s="72"/>
      <c r="E45" s="72"/>
      <c r="F45" s="72"/>
      <c r="G45" s="72"/>
      <c r="H45" s="72"/>
      <c r="I45" s="72"/>
      <c r="J45" s="72"/>
      <c r="K45" s="83"/>
      <c r="L45" s="82"/>
      <c r="M45" s="84"/>
      <c r="N45" s="72"/>
      <c r="O45" s="72"/>
      <c r="P45" s="72"/>
      <c r="Q45" s="83"/>
      <c r="R45" s="72"/>
    </row>
    <row r="46" spans="2:18">
      <c r="B46" s="69" t="s">
        <v>200</v>
      </c>
      <c r="C46" s="70"/>
      <c r="D46" s="70"/>
      <c r="E46" s="70"/>
      <c r="F46" s="70"/>
      <c r="G46" s="70"/>
      <c r="H46" s="79">
        <v>18.250000000001442</v>
      </c>
      <c r="I46" s="70"/>
      <c r="J46" s="70"/>
      <c r="K46" s="80">
        <v>5.5500000000005364E-2</v>
      </c>
      <c r="L46" s="79"/>
      <c r="M46" s="81"/>
      <c r="N46" s="70"/>
      <c r="O46" s="79">
        <v>4846.2419477280009</v>
      </c>
      <c r="P46" s="70"/>
      <c r="Q46" s="80">
        <f t="shared" si="0"/>
        <v>3.665986506890481E-3</v>
      </c>
      <c r="R46" s="80">
        <f>O46/'סכום נכסי הקרן'!$C$42</f>
        <v>7.8147867990048322E-5</v>
      </c>
    </row>
    <row r="47" spans="2:18">
      <c r="B47" s="73" t="s">
        <v>62</v>
      </c>
      <c r="C47" s="70"/>
      <c r="D47" s="70"/>
      <c r="E47" s="70"/>
      <c r="F47" s="70"/>
      <c r="G47" s="70"/>
      <c r="H47" s="79">
        <v>18.250000000001442</v>
      </c>
      <c r="I47" s="70"/>
      <c r="J47" s="70"/>
      <c r="K47" s="80">
        <v>5.5500000000005364E-2</v>
      </c>
      <c r="L47" s="79"/>
      <c r="M47" s="81"/>
      <c r="N47" s="70"/>
      <c r="O47" s="79">
        <v>4846.2419477280009</v>
      </c>
      <c r="P47" s="70"/>
      <c r="Q47" s="80">
        <f t="shared" si="0"/>
        <v>3.665986506890481E-3</v>
      </c>
      <c r="R47" s="80">
        <f>O47/'סכום נכסי הקרן'!$C$42</f>
        <v>7.8147867990048322E-5</v>
      </c>
    </row>
    <row r="48" spans="2:18">
      <c r="B48" s="74" t="s">
        <v>293</v>
      </c>
      <c r="C48" s="72" t="s">
        <v>294</v>
      </c>
      <c r="D48" s="85" t="s">
        <v>26</v>
      </c>
      <c r="E48" s="72" t="s">
        <v>295</v>
      </c>
      <c r="F48" s="72" t="s">
        <v>296</v>
      </c>
      <c r="G48" s="72"/>
      <c r="H48" s="82">
        <v>18.250000000001442</v>
      </c>
      <c r="I48" s="85" t="s">
        <v>132</v>
      </c>
      <c r="J48" s="86">
        <v>4.4999999999999998E-2</v>
      </c>
      <c r="K48" s="83">
        <v>5.5500000000005364E-2</v>
      </c>
      <c r="L48" s="82">
        <v>1603225.4600850001</v>
      </c>
      <c r="M48" s="84">
        <v>81.697500000000005</v>
      </c>
      <c r="N48" s="72"/>
      <c r="O48" s="82">
        <v>4846.2419477280009</v>
      </c>
      <c r="P48" s="83">
        <v>1.6032254600850001E-3</v>
      </c>
      <c r="Q48" s="83">
        <f t="shared" si="0"/>
        <v>3.665986506890481E-3</v>
      </c>
      <c r="R48" s="83">
        <f>O48/'סכום נכסי הקרן'!$C$42</f>
        <v>7.8147867990048322E-5</v>
      </c>
    </row>
    <row r="49" spans="2:18">
      <c r="B49" s="129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2:18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</row>
    <row r="51" spans="2:18">
      <c r="B51" s="129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</row>
    <row r="52" spans="2:18">
      <c r="B52" s="133" t="s">
        <v>112</v>
      </c>
      <c r="C52" s="135"/>
      <c r="D52" s="135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</row>
    <row r="53" spans="2:18">
      <c r="B53" s="133" t="s">
        <v>207</v>
      </c>
      <c r="C53" s="135"/>
      <c r="D53" s="135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</row>
    <row r="54" spans="2:18">
      <c r="B54" s="199" t="s">
        <v>215</v>
      </c>
      <c r="C54" s="199"/>
      <c r="D54" s="19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</row>
    <row r="55" spans="2:18">
      <c r="B55" s="129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</row>
    <row r="56" spans="2:18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</row>
    <row r="57" spans="2:18">
      <c r="B57" s="129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</row>
    <row r="58" spans="2:18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2:18"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</row>
    <row r="60" spans="2:18">
      <c r="B60" s="129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</row>
    <row r="61" spans="2:18">
      <c r="B61" s="129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</row>
    <row r="62" spans="2:18">
      <c r="B62" s="129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</row>
    <row r="63" spans="2:18">
      <c r="B63" s="129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</row>
    <row r="64" spans="2:18">
      <c r="B64" s="129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</row>
    <row r="65" spans="2:18">
      <c r="B65" s="129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</row>
    <row r="66" spans="2:18">
      <c r="B66" s="129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</row>
    <row r="67" spans="2:18">
      <c r="B67" s="129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</row>
    <row r="68" spans="2:18">
      <c r="B68" s="129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</row>
    <row r="69" spans="2:18">
      <c r="B69" s="129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</row>
    <row r="70" spans="2:18">
      <c r="B70" s="129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</row>
    <row r="71" spans="2:18">
      <c r="B71" s="129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</row>
    <row r="72" spans="2:18">
      <c r="B72" s="129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</row>
    <row r="73" spans="2:18">
      <c r="B73" s="129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</row>
    <row r="74" spans="2:18">
      <c r="B74" s="129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</row>
    <row r="75" spans="2:18">
      <c r="B75" s="129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</row>
    <row r="76" spans="2:18">
      <c r="B76" s="129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</row>
    <row r="77" spans="2:18">
      <c r="B77" s="129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2:18"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</row>
    <row r="79" spans="2:18">
      <c r="B79" s="129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</row>
    <row r="80" spans="2:18">
      <c r="B80" s="129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</row>
    <row r="81" spans="2:18">
      <c r="B81" s="129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</row>
    <row r="82" spans="2:18">
      <c r="B82" s="129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</row>
    <row r="83" spans="2:18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</row>
    <row r="84" spans="2:18">
      <c r="B84" s="12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</row>
    <row r="85" spans="2:18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</row>
    <row r="86" spans="2:18">
      <c r="B86" s="129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</row>
    <row r="87" spans="2:18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</row>
    <row r="88" spans="2:18"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</row>
    <row r="89" spans="2:18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</row>
    <row r="90" spans="2:18">
      <c r="B90" s="129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</row>
    <row r="91" spans="2:18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</row>
    <row r="92" spans="2:18">
      <c r="B92" s="129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</row>
    <row r="93" spans="2:18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</row>
    <row r="94" spans="2:18">
      <c r="B94" s="129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</row>
    <row r="95" spans="2:18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</row>
    <row r="96" spans="2:18">
      <c r="B96" s="129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</row>
    <row r="97" spans="2:18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</row>
    <row r="98" spans="2:18">
      <c r="B98" s="129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</row>
    <row r="99" spans="2:18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</row>
    <row r="100" spans="2:18">
      <c r="B100" s="129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</row>
    <row r="101" spans="2:18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</row>
    <row r="102" spans="2:18">
      <c r="B102" s="129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</row>
    <row r="103" spans="2:18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</row>
    <row r="104" spans="2:18">
      <c r="B104" s="129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</row>
    <row r="105" spans="2:18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</row>
    <row r="106" spans="2:18">
      <c r="B106" s="129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</row>
    <row r="107" spans="2:18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</row>
    <row r="108" spans="2:18">
      <c r="B108" s="129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</row>
    <row r="109" spans="2:18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</row>
    <row r="110" spans="2:18">
      <c r="B110" s="129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</row>
    <row r="111" spans="2:18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</row>
    <row r="112" spans="2:18">
      <c r="B112" s="129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</row>
    <row r="113" spans="2:18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</row>
    <row r="114" spans="2:18">
      <c r="B114" s="129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</row>
    <row r="115" spans="2:18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</row>
    <row r="116" spans="2:18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</row>
    <row r="117" spans="2:18">
      <c r="B117" s="129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</row>
    <row r="118" spans="2:18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</row>
    <row r="119" spans="2:18">
      <c r="B119" s="129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</row>
    <row r="120" spans="2:18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</row>
    <row r="121" spans="2:18">
      <c r="B121" s="129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</row>
    <row r="122" spans="2:18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</row>
    <row r="123" spans="2:18">
      <c r="B123" s="129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</row>
    <row r="124" spans="2:18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</row>
    <row r="125" spans="2:18">
      <c r="B125" s="129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</row>
    <row r="126" spans="2:18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</row>
    <row r="127" spans="2:18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</row>
    <row r="128" spans="2:18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</row>
    <row r="129" spans="2:18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</row>
    <row r="130" spans="2:18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</row>
    <row r="131" spans="2:18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</row>
    <row r="132" spans="2:18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</row>
    <row r="133" spans="2:18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</row>
    <row r="134" spans="2:18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</row>
    <row r="135" spans="2:18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</row>
    <row r="136" spans="2:18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</row>
    <row r="137" spans="2:18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</row>
    <row r="138" spans="2:18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</row>
    <row r="139" spans="2:18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</row>
    <row r="140" spans="2:18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</row>
    <row r="141" spans="2:18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</row>
    <row r="142" spans="2:18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</row>
    <row r="143" spans="2:18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</row>
    <row r="144" spans="2:18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</row>
    <row r="145" spans="2:18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</row>
    <row r="146" spans="2:18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</row>
    <row r="147" spans="2:18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</row>
    <row r="148" spans="2:18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</row>
    <row r="149" spans="2:18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</row>
    <row r="150" spans="2:18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</row>
    <row r="151" spans="2:18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</row>
    <row r="152" spans="2:18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</row>
    <row r="153" spans="2:18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</row>
    <row r="154" spans="2:18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</row>
    <row r="155" spans="2:18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</row>
    <row r="156" spans="2:18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</row>
    <row r="157" spans="2:18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</row>
    <row r="158" spans="2:18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</row>
    <row r="159" spans="2:18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  <c r="Q159" s="130"/>
      <c r="R159" s="130"/>
    </row>
    <row r="160" spans="2:18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  <c r="Q160" s="130"/>
      <c r="R160" s="130"/>
    </row>
    <row r="161" spans="2:18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  <c r="Q161" s="130"/>
      <c r="R161" s="130"/>
    </row>
    <row r="162" spans="2:18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  <c r="Q162" s="130"/>
      <c r="R162" s="130"/>
    </row>
    <row r="163" spans="2:18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</row>
    <row r="164" spans="2:18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</row>
    <row r="165" spans="2:18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</row>
    <row r="166" spans="2:18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  <c r="Q166" s="130"/>
      <c r="R166" s="130"/>
    </row>
    <row r="167" spans="2:18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  <c r="Q167" s="130"/>
      <c r="R167" s="130"/>
    </row>
    <row r="168" spans="2:18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  <c r="Q168" s="130"/>
      <c r="R168" s="130"/>
    </row>
    <row r="169" spans="2:18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  <c r="Q169" s="130"/>
      <c r="R169" s="130"/>
    </row>
    <row r="170" spans="2:18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  <c r="Q170" s="130"/>
      <c r="R170" s="130"/>
    </row>
    <row r="171" spans="2:18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</row>
    <row r="172" spans="2:18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  <c r="Q172" s="130"/>
      <c r="R172" s="130"/>
    </row>
    <row r="173" spans="2:18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  <c r="Q173" s="130"/>
      <c r="R173" s="130"/>
    </row>
    <row r="174" spans="2:18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  <c r="Q174" s="130"/>
      <c r="R174" s="130"/>
    </row>
    <row r="175" spans="2:18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</row>
    <row r="176" spans="2:18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  <c r="Q176" s="130"/>
      <c r="R176" s="130"/>
    </row>
    <row r="177" spans="2:18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</row>
    <row r="178" spans="2:18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  <c r="Q178" s="130"/>
      <c r="R178" s="130"/>
    </row>
    <row r="179" spans="2:18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  <c r="Q179" s="130"/>
      <c r="R179" s="130"/>
    </row>
    <row r="180" spans="2:18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  <c r="Q180" s="130"/>
      <c r="R180" s="130"/>
    </row>
    <row r="181" spans="2:18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</row>
    <row r="182" spans="2:18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  <c r="Q182" s="130"/>
      <c r="R182" s="130"/>
    </row>
    <row r="183" spans="2:18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  <c r="Q183" s="130"/>
      <c r="R183" s="130"/>
    </row>
    <row r="184" spans="2:18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  <c r="Q184" s="130"/>
      <c r="R184" s="130"/>
    </row>
    <row r="185" spans="2:18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  <c r="Q185" s="130"/>
      <c r="R185" s="130"/>
    </row>
    <row r="186" spans="2:18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  <c r="Q186" s="130"/>
      <c r="R186" s="130"/>
    </row>
    <row r="187" spans="2:18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</row>
    <row r="188" spans="2:18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</row>
    <row r="189" spans="2:18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  <c r="Q189" s="130"/>
      <c r="R189" s="130"/>
    </row>
    <row r="190" spans="2:18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  <c r="Q190" s="130"/>
      <c r="R190" s="130"/>
    </row>
    <row r="191" spans="2:18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  <c r="Q191" s="130"/>
      <c r="R191" s="130"/>
    </row>
    <row r="192" spans="2:18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  <c r="Q192" s="130"/>
      <c r="R192" s="130"/>
    </row>
    <row r="193" spans="2:18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  <c r="Q193" s="130"/>
      <c r="R193" s="130"/>
    </row>
    <row r="194" spans="2:18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  <c r="Q194" s="130"/>
      <c r="R194" s="130"/>
    </row>
    <row r="195" spans="2:18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130"/>
      <c r="R195" s="130"/>
    </row>
    <row r="196" spans="2:18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  <c r="Q196" s="130"/>
      <c r="R196" s="130"/>
    </row>
    <row r="197" spans="2:18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  <c r="Q197" s="130"/>
      <c r="R197" s="130"/>
    </row>
    <row r="198" spans="2:18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  <c r="Q198" s="130"/>
      <c r="R198" s="130"/>
    </row>
    <row r="199" spans="2:18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  <c r="Q199" s="130"/>
      <c r="R199" s="130"/>
    </row>
    <row r="200" spans="2:18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  <c r="Q200" s="130"/>
      <c r="R200" s="130"/>
    </row>
    <row r="201" spans="2:18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  <c r="Q201" s="130"/>
      <c r="R201" s="130"/>
    </row>
    <row r="202" spans="2:18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  <c r="Q202" s="130"/>
      <c r="R202" s="130"/>
    </row>
    <row r="203" spans="2:18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2:18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  <c r="Q204" s="130"/>
      <c r="R204" s="130"/>
    </row>
    <row r="205" spans="2:18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  <c r="Q205" s="130"/>
      <c r="R205" s="130"/>
    </row>
    <row r="206" spans="2:18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  <c r="Q206" s="130"/>
      <c r="R206" s="130"/>
    </row>
    <row r="207" spans="2:18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  <c r="Q207" s="130"/>
      <c r="R207" s="130"/>
    </row>
    <row r="208" spans="2:18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</row>
    <row r="209" spans="2:18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  <c r="Q209" s="130"/>
      <c r="R209" s="130"/>
    </row>
    <row r="210" spans="2:18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</row>
    <row r="211" spans="2:18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</row>
    <row r="212" spans="2:18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  <c r="Q212" s="130"/>
      <c r="R212" s="130"/>
    </row>
    <row r="213" spans="2:18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  <c r="Q213" s="130"/>
      <c r="R213" s="130"/>
    </row>
    <row r="214" spans="2:18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  <c r="Q214" s="130"/>
      <c r="R214" s="130"/>
    </row>
    <row r="215" spans="2:18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  <c r="Q215" s="130"/>
      <c r="R215" s="130"/>
    </row>
    <row r="216" spans="2:18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  <c r="Q216" s="130"/>
      <c r="R216" s="130"/>
    </row>
    <row r="217" spans="2:18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</row>
    <row r="218" spans="2:18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</row>
    <row r="219" spans="2:18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  <c r="Q219" s="130"/>
      <c r="R219" s="130"/>
    </row>
    <row r="220" spans="2:18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  <c r="Q220" s="130"/>
      <c r="R220" s="130"/>
    </row>
    <row r="221" spans="2:18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  <c r="Q221" s="130"/>
      <c r="R221" s="130"/>
    </row>
    <row r="222" spans="2:18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  <c r="Q222" s="130"/>
      <c r="R222" s="130"/>
    </row>
    <row r="223" spans="2:18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  <c r="Q223" s="130"/>
      <c r="R223" s="130"/>
    </row>
    <row r="224" spans="2:18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  <c r="Q224" s="130"/>
      <c r="R224" s="130"/>
    </row>
    <row r="225" spans="2:18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  <c r="Q225" s="130"/>
      <c r="R225" s="130"/>
    </row>
    <row r="226" spans="2:18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  <c r="Q226" s="130"/>
      <c r="R226" s="130"/>
    </row>
    <row r="227" spans="2:18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  <c r="Q227" s="130"/>
      <c r="R227" s="130"/>
    </row>
    <row r="228" spans="2:18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  <c r="Q228" s="130"/>
      <c r="R228" s="130"/>
    </row>
    <row r="229" spans="2:18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  <c r="Q229" s="130"/>
      <c r="R229" s="130"/>
    </row>
    <row r="230" spans="2:18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  <c r="Q230" s="130"/>
      <c r="R230" s="130"/>
    </row>
    <row r="231" spans="2:18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  <c r="Q231" s="130"/>
      <c r="R231" s="130"/>
    </row>
    <row r="232" spans="2:18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</row>
    <row r="233" spans="2:18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  <c r="Q233" s="130"/>
      <c r="R233" s="130"/>
    </row>
    <row r="234" spans="2:18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  <c r="Q234" s="130"/>
      <c r="R234" s="130"/>
    </row>
    <row r="235" spans="2:18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  <c r="Q235" s="130"/>
      <c r="R235" s="130"/>
    </row>
    <row r="236" spans="2:18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  <c r="Q236" s="130"/>
      <c r="R236" s="130"/>
    </row>
    <row r="237" spans="2:18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  <c r="Q237" s="130"/>
      <c r="R237" s="130"/>
    </row>
    <row r="238" spans="2:18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  <c r="Q238" s="130"/>
      <c r="R238" s="130"/>
    </row>
    <row r="239" spans="2:18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</row>
    <row r="240" spans="2:18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  <c r="Q240" s="130"/>
      <c r="R240" s="130"/>
    </row>
    <row r="241" spans="2:18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  <c r="Q241" s="130"/>
      <c r="R241" s="130"/>
    </row>
    <row r="242" spans="2:18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  <c r="Q242" s="130"/>
      <c r="R242" s="130"/>
    </row>
    <row r="243" spans="2:18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  <c r="Q243" s="130"/>
      <c r="R243" s="130"/>
    </row>
    <row r="244" spans="2:18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  <c r="Q244" s="130"/>
      <c r="R244" s="130"/>
    </row>
    <row r="245" spans="2:18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  <c r="Q245" s="130"/>
      <c r="R245" s="130"/>
    </row>
    <row r="246" spans="2:18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  <c r="Q246" s="130"/>
      <c r="R246" s="130"/>
    </row>
    <row r="247" spans="2:18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  <c r="Q247" s="130"/>
      <c r="R247" s="130"/>
    </row>
    <row r="248" spans="2:18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  <c r="Q248" s="130"/>
      <c r="R248" s="130"/>
    </row>
    <row r="249" spans="2:18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  <c r="Q249" s="130"/>
      <c r="R249" s="130"/>
    </row>
    <row r="250" spans="2:18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  <c r="Q250" s="130"/>
      <c r="R250" s="130"/>
    </row>
    <row r="251" spans="2:18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  <c r="Q251" s="130"/>
      <c r="R251" s="130"/>
    </row>
    <row r="252" spans="2:18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  <c r="Q252" s="130"/>
      <c r="R252" s="130"/>
    </row>
    <row r="253" spans="2:18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  <c r="Q253" s="130"/>
      <c r="R253" s="130"/>
    </row>
    <row r="254" spans="2:18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  <c r="Q254" s="130"/>
      <c r="R254" s="130"/>
    </row>
    <row r="255" spans="2:18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  <c r="Q255" s="130"/>
      <c r="R255" s="130"/>
    </row>
    <row r="256" spans="2:18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  <c r="Q256" s="130"/>
      <c r="R256" s="130"/>
    </row>
    <row r="257" spans="2:18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  <c r="Q257" s="130"/>
      <c r="R257" s="130"/>
    </row>
    <row r="258" spans="2:18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  <c r="Q258" s="130"/>
      <c r="R258" s="130"/>
    </row>
    <row r="259" spans="2:18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  <c r="Q259" s="130"/>
      <c r="R259" s="130"/>
    </row>
    <row r="260" spans="2:18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  <c r="Q260" s="130"/>
      <c r="R260" s="130"/>
    </row>
    <row r="261" spans="2:18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  <c r="Q261" s="130"/>
      <c r="R261" s="130"/>
    </row>
    <row r="262" spans="2:18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  <c r="Q262" s="130"/>
      <c r="R262" s="130"/>
    </row>
    <row r="263" spans="2:18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  <c r="Q263" s="130"/>
      <c r="R263" s="130"/>
    </row>
    <row r="264" spans="2:18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  <c r="Q264" s="130"/>
      <c r="R264" s="130"/>
    </row>
    <row r="265" spans="2:18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  <c r="Q265" s="130"/>
      <c r="R265" s="130"/>
    </row>
    <row r="266" spans="2:18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  <c r="Q266" s="130"/>
      <c r="R266" s="130"/>
    </row>
    <row r="267" spans="2:18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  <c r="Q267" s="130"/>
      <c r="R267" s="130"/>
    </row>
    <row r="268" spans="2:18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  <c r="Q268" s="130"/>
      <c r="R268" s="130"/>
    </row>
    <row r="269" spans="2:18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  <c r="Q269" s="130"/>
      <c r="R269" s="130"/>
    </row>
    <row r="270" spans="2:18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  <c r="Q270" s="130"/>
      <c r="R270" s="130"/>
    </row>
    <row r="271" spans="2:18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  <c r="Q271" s="130"/>
      <c r="R271" s="130"/>
    </row>
    <row r="272" spans="2:18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  <c r="Q272" s="130"/>
      <c r="R272" s="130"/>
    </row>
    <row r="273" spans="2:18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  <c r="Q273" s="130"/>
      <c r="R273" s="130"/>
    </row>
    <row r="274" spans="2:18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  <c r="Q274" s="130"/>
      <c r="R274" s="130"/>
    </row>
    <row r="275" spans="2:18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  <c r="Q275" s="130"/>
      <c r="R275" s="130"/>
    </row>
    <row r="276" spans="2:18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  <c r="Q276" s="130"/>
      <c r="R276" s="130"/>
    </row>
    <row r="277" spans="2:18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  <c r="Q277" s="130"/>
      <c r="R277" s="130"/>
    </row>
    <row r="278" spans="2:18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</row>
    <row r="279" spans="2:18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  <c r="Q279" s="130"/>
      <c r="R279" s="130"/>
    </row>
    <row r="280" spans="2:18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  <c r="Q280" s="130"/>
      <c r="R280" s="130"/>
    </row>
    <row r="281" spans="2:18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  <c r="Q281" s="130"/>
      <c r="R281" s="130"/>
    </row>
    <row r="282" spans="2:18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  <c r="Q282" s="130"/>
      <c r="R282" s="130"/>
    </row>
    <row r="283" spans="2:18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  <c r="Q283" s="130"/>
      <c r="R283" s="130"/>
    </row>
    <row r="284" spans="2:18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  <c r="Q284" s="130"/>
      <c r="R284" s="130"/>
    </row>
    <row r="285" spans="2:18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  <c r="Q285" s="130"/>
      <c r="R285" s="130"/>
    </row>
    <row r="286" spans="2:18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  <c r="Q286" s="130"/>
      <c r="R286" s="130"/>
    </row>
    <row r="287" spans="2:18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  <c r="Q287" s="130"/>
      <c r="R287" s="130"/>
    </row>
    <row r="288" spans="2:18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  <c r="Q288" s="130"/>
      <c r="R288" s="130"/>
    </row>
    <row r="289" spans="2:18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  <c r="Q289" s="130"/>
      <c r="R289" s="130"/>
    </row>
    <row r="290" spans="2:18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  <c r="Q290" s="130"/>
      <c r="R290" s="130"/>
    </row>
    <row r="291" spans="2:18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  <c r="Q291" s="130"/>
      <c r="R291" s="130"/>
    </row>
    <row r="292" spans="2:18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</row>
    <row r="293" spans="2:18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  <c r="Q293" s="130"/>
      <c r="R293" s="130"/>
    </row>
    <row r="294" spans="2:18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  <c r="Q294" s="130"/>
      <c r="R294" s="130"/>
    </row>
    <row r="295" spans="2:18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  <c r="Q295" s="130"/>
      <c r="R295" s="130"/>
    </row>
    <row r="296" spans="2:18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  <c r="Q296" s="130"/>
      <c r="R296" s="130"/>
    </row>
    <row r="297" spans="2:18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</row>
    <row r="298" spans="2:18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  <c r="Q298" s="130"/>
      <c r="R298" s="130"/>
    </row>
    <row r="299" spans="2:18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  <c r="Q299" s="130"/>
      <c r="R299" s="130"/>
    </row>
    <row r="300" spans="2:18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  <c r="Q300" s="130"/>
      <c r="R300" s="130"/>
    </row>
    <row r="301" spans="2:18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</row>
    <row r="302" spans="2:18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  <c r="Q302" s="130"/>
      <c r="R302" s="130"/>
    </row>
    <row r="303" spans="2:18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  <c r="Q303" s="130"/>
      <c r="R303" s="130"/>
    </row>
    <row r="304" spans="2:18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</row>
    <row r="305" spans="2:18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  <c r="Q305" s="130"/>
      <c r="R305" s="130"/>
    </row>
    <row r="306" spans="2:18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  <c r="Q306" s="130"/>
      <c r="R306" s="130"/>
    </row>
    <row r="307" spans="2:18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  <c r="Q307" s="130"/>
      <c r="R307" s="130"/>
    </row>
    <row r="308" spans="2:18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  <c r="Q308" s="130"/>
      <c r="R308" s="130"/>
    </row>
    <row r="309" spans="2:18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  <c r="Q309" s="130"/>
      <c r="R309" s="130"/>
    </row>
    <row r="310" spans="2:18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  <c r="Q310" s="130"/>
      <c r="R310" s="130"/>
    </row>
    <row r="311" spans="2:18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  <c r="Q311" s="130"/>
      <c r="R311" s="130"/>
    </row>
    <row r="312" spans="2:18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  <c r="Q312" s="130"/>
      <c r="R312" s="130"/>
    </row>
    <row r="313" spans="2:18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  <c r="Q313" s="130"/>
      <c r="R313" s="130"/>
    </row>
    <row r="314" spans="2:18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  <c r="Q314" s="130"/>
      <c r="R314" s="130"/>
    </row>
    <row r="315" spans="2:18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  <c r="Q315" s="130"/>
      <c r="R315" s="130"/>
    </row>
    <row r="316" spans="2:18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  <c r="Q316" s="130"/>
      <c r="R316" s="130"/>
    </row>
    <row r="317" spans="2:18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30"/>
    </row>
    <row r="318" spans="2:18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30"/>
    </row>
    <row r="319" spans="2:18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30"/>
    </row>
    <row r="320" spans="2:18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30"/>
    </row>
    <row r="321" spans="2:18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30"/>
    </row>
    <row r="322" spans="2:18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30"/>
    </row>
    <row r="323" spans="2:18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  <c r="Q323" s="130"/>
      <c r="R323" s="130"/>
    </row>
    <row r="324" spans="2:18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</row>
    <row r="325" spans="2:18"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</row>
    <row r="326" spans="2:18"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  <c r="Q326" s="130"/>
      <c r="R326" s="130"/>
    </row>
    <row r="327" spans="2:18"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  <c r="Q327" s="130"/>
      <c r="R327" s="130"/>
    </row>
    <row r="328" spans="2:18"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  <c r="Q328" s="130"/>
      <c r="R328" s="130"/>
    </row>
    <row r="329" spans="2:18"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</row>
    <row r="330" spans="2:18"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</row>
    <row r="331" spans="2:18"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  <c r="Q331" s="130"/>
      <c r="R331" s="130"/>
    </row>
    <row r="332" spans="2:18"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  <c r="Q332" s="130"/>
      <c r="R332" s="130"/>
    </row>
    <row r="333" spans="2:18"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  <c r="Q333" s="130"/>
      <c r="R333" s="130"/>
    </row>
    <row r="334" spans="2:18"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  <c r="Q334" s="130"/>
      <c r="R334" s="130"/>
    </row>
    <row r="335" spans="2:18"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  <c r="Q335" s="130"/>
      <c r="R335" s="130"/>
    </row>
    <row r="336" spans="2:18"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  <c r="Q336" s="130"/>
      <c r="R336" s="130"/>
    </row>
    <row r="337" spans="2:18"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  <c r="Q337" s="130"/>
      <c r="R337" s="130"/>
    </row>
    <row r="338" spans="2:18"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  <c r="Q338" s="130"/>
      <c r="R338" s="130"/>
    </row>
    <row r="339" spans="2:18"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  <c r="Q339" s="130"/>
      <c r="R339" s="130"/>
    </row>
    <row r="340" spans="2:18"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  <c r="Q340" s="130"/>
      <c r="R340" s="130"/>
    </row>
    <row r="341" spans="2:18"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  <c r="Q341" s="130"/>
      <c r="R341" s="130"/>
    </row>
    <row r="342" spans="2:18"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  <c r="Q342" s="130"/>
      <c r="R342" s="130"/>
    </row>
    <row r="343" spans="2:18"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  <c r="Q343" s="130"/>
      <c r="R343" s="130"/>
    </row>
    <row r="344" spans="2:18"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  <c r="Q344" s="130"/>
      <c r="R344" s="130"/>
    </row>
    <row r="345" spans="2:18"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  <c r="Q345" s="130"/>
      <c r="R345" s="130"/>
    </row>
    <row r="346" spans="2:18"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  <c r="Q346" s="130"/>
      <c r="R346" s="130"/>
    </row>
    <row r="347" spans="2:18"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  <c r="Q347" s="130"/>
      <c r="R347" s="130"/>
    </row>
    <row r="348" spans="2:18"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  <c r="Q348" s="130"/>
      <c r="R348" s="130"/>
    </row>
    <row r="349" spans="2:18"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</row>
    <row r="350" spans="2:18"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  <c r="Q350" s="130"/>
      <c r="R350" s="130"/>
    </row>
    <row r="351" spans="2:18"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  <c r="Q351" s="130"/>
      <c r="R351" s="130"/>
    </row>
    <row r="352" spans="2:18"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  <c r="Q352" s="130"/>
      <c r="R352" s="130"/>
    </row>
    <row r="353" spans="2:18"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  <c r="Q353" s="130"/>
      <c r="R353" s="130"/>
    </row>
    <row r="354" spans="2:18"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  <c r="Q354" s="130"/>
      <c r="R354" s="130"/>
    </row>
    <row r="355" spans="2:18"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  <c r="Q355" s="130"/>
      <c r="R355" s="130"/>
    </row>
    <row r="356" spans="2:18"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  <c r="Q356" s="130"/>
      <c r="R356" s="130"/>
    </row>
    <row r="357" spans="2:18"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  <c r="Q357" s="130"/>
      <c r="R357" s="130"/>
    </row>
    <row r="358" spans="2:18"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</row>
    <row r="359" spans="2:18"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</row>
    <row r="360" spans="2:18"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</row>
    <row r="361" spans="2:18"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</row>
    <row r="362" spans="2:18"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  <c r="Q362" s="130"/>
      <c r="R362" s="130"/>
    </row>
    <row r="363" spans="2:18">
      <c r="B363" s="129"/>
      <c r="C363" s="130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  <c r="Q363" s="130"/>
      <c r="R363" s="130"/>
    </row>
    <row r="364" spans="2:18">
      <c r="B364" s="129"/>
      <c r="C364" s="130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  <c r="Q364" s="130"/>
      <c r="R364" s="130"/>
    </row>
    <row r="365" spans="2:18">
      <c r="B365" s="129"/>
      <c r="C365" s="130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  <c r="Q365" s="130"/>
      <c r="R365" s="130"/>
    </row>
    <row r="366" spans="2:18">
      <c r="B366" s="129"/>
      <c r="C366" s="130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  <c r="Q366" s="130"/>
      <c r="R366" s="130"/>
    </row>
    <row r="367" spans="2:18">
      <c r="B367" s="129"/>
      <c r="C367" s="130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</row>
    <row r="368" spans="2:18">
      <c r="B368" s="129"/>
      <c r="C368" s="130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</row>
    <row r="369" spans="2:18">
      <c r="B369" s="129"/>
      <c r="C369" s="130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</row>
    <row r="370" spans="2:18">
      <c r="B370" s="129"/>
      <c r="C370" s="130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</row>
    <row r="371" spans="2:18">
      <c r="B371" s="129"/>
      <c r="C371" s="130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</row>
    <row r="372" spans="2:18">
      <c r="B372" s="129"/>
      <c r="C372" s="130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</row>
    <row r="373" spans="2:18">
      <c r="B373" s="129"/>
      <c r="C373" s="130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  <c r="Q373" s="130"/>
      <c r="R373" s="130"/>
    </row>
    <row r="374" spans="2:18">
      <c r="B374" s="129"/>
      <c r="C374" s="130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  <c r="Q374" s="130"/>
      <c r="R374" s="130"/>
    </row>
    <row r="375" spans="2:18">
      <c r="B375" s="129"/>
      <c r="C375" s="130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  <c r="Q375" s="130"/>
      <c r="R375" s="130"/>
    </row>
    <row r="376" spans="2:18">
      <c r="B376" s="129"/>
      <c r="C376" s="130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  <c r="Q376" s="130"/>
      <c r="R376" s="130"/>
    </row>
    <row r="377" spans="2:18">
      <c r="B377" s="129"/>
      <c r="C377" s="130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  <c r="Q377" s="130"/>
      <c r="R377" s="130"/>
    </row>
    <row r="378" spans="2:18">
      <c r="B378" s="129"/>
      <c r="C378" s="130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  <c r="Q378" s="130"/>
      <c r="R378" s="130"/>
    </row>
    <row r="379" spans="2:18">
      <c r="B379" s="129"/>
      <c r="C379" s="130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  <c r="Q379" s="130"/>
      <c r="R379" s="130"/>
    </row>
    <row r="380" spans="2:18">
      <c r="B380" s="129"/>
      <c r="C380" s="130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  <c r="Q380" s="130"/>
      <c r="R380" s="130"/>
    </row>
    <row r="381" spans="2:18">
      <c r="B381" s="129"/>
      <c r="C381" s="130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  <c r="Q381" s="130"/>
      <c r="R381" s="130"/>
    </row>
    <row r="382" spans="2:18">
      <c r="B382" s="129"/>
      <c r="C382" s="130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  <c r="Q382" s="130"/>
      <c r="R382" s="130"/>
    </row>
    <row r="383" spans="2:18">
      <c r="B383" s="129"/>
      <c r="C383" s="130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</row>
    <row r="384" spans="2:18">
      <c r="B384" s="129"/>
      <c r="C384" s="130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</row>
    <row r="385" spans="2:18">
      <c r="B385" s="129"/>
      <c r="C385" s="130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</row>
    <row r="386" spans="2:18">
      <c r="B386" s="129"/>
      <c r="C386" s="130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</row>
    <row r="387" spans="2:18">
      <c r="B387" s="129"/>
      <c r="C387" s="130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</row>
    <row r="388" spans="2:18">
      <c r="B388" s="129"/>
      <c r="C388" s="130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</row>
    <row r="389" spans="2:18">
      <c r="B389" s="129"/>
      <c r="C389" s="130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  <c r="Q389" s="130"/>
      <c r="R389" s="130"/>
    </row>
    <row r="390" spans="2:18">
      <c r="B390" s="129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</row>
    <row r="391" spans="2:18">
      <c r="B391" s="129"/>
      <c r="C391" s="130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  <c r="Q391" s="130"/>
      <c r="R391" s="130"/>
    </row>
    <row r="392" spans="2:18">
      <c r="B392" s="129"/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</row>
    <row r="393" spans="2:18">
      <c r="B393" s="129"/>
      <c r="C393" s="130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  <c r="Q393" s="130"/>
      <c r="R393" s="130"/>
    </row>
    <row r="394" spans="2:18">
      <c r="B394" s="129"/>
      <c r="C394" s="130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  <c r="Q394" s="130"/>
      <c r="R394" s="130"/>
    </row>
    <row r="395" spans="2:18">
      <c r="B395" s="129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  <c r="Q395" s="130"/>
      <c r="R395" s="130"/>
    </row>
    <row r="396" spans="2:18">
      <c r="B396" s="129"/>
      <c r="C396" s="130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  <c r="Q396" s="130"/>
      <c r="R396" s="130"/>
    </row>
    <row r="397" spans="2:18">
      <c r="B397" s="129"/>
      <c r="C397" s="130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  <c r="Q397" s="130"/>
      <c r="R397" s="130"/>
    </row>
    <row r="398" spans="2:18">
      <c r="B398" s="129"/>
      <c r="C398" s="130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  <c r="Q398" s="130"/>
      <c r="R398" s="130"/>
    </row>
    <row r="399" spans="2:18">
      <c r="B399" s="129"/>
      <c r="C399" s="130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  <c r="Q399" s="130"/>
      <c r="R399" s="130"/>
    </row>
    <row r="400" spans="2:18">
      <c r="B400" s="129"/>
      <c r="C400" s="130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  <c r="Q400" s="130"/>
      <c r="R400" s="130"/>
    </row>
    <row r="401" spans="2:18">
      <c r="B401" s="129"/>
      <c r="C401" s="130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  <c r="Q401" s="130"/>
      <c r="R401" s="130"/>
    </row>
    <row r="402" spans="2:18">
      <c r="B402" s="129"/>
      <c r="C402" s="130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</row>
    <row r="403" spans="2:18">
      <c r="B403" s="129"/>
      <c r="C403" s="130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  <c r="Q403" s="130"/>
      <c r="R403" s="130"/>
    </row>
    <row r="404" spans="2:18">
      <c r="B404" s="129"/>
      <c r="C404" s="130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  <c r="Q404" s="130"/>
      <c r="R404" s="130"/>
    </row>
    <row r="405" spans="2:18">
      <c r="B405" s="129"/>
      <c r="C405" s="130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  <c r="Q405" s="130"/>
      <c r="R405" s="130"/>
    </row>
    <row r="406" spans="2:18">
      <c r="B406" s="129"/>
      <c r="C406" s="130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  <c r="Q406" s="130"/>
      <c r="R406" s="130"/>
    </row>
    <row r="407" spans="2:18">
      <c r="B407" s="129"/>
      <c r="C407" s="130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  <c r="Q407" s="130"/>
      <c r="R407" s="130"/>
    </row>
    <row r="408" spans="2:18">
      <c r="B408" s="129"/>
      <c r="C408" s="130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  <c r="Q408" s="130"/>
      <c r="R408" s="130"/>
    </row>
    <row r="409" spans="2:18">
      <c r="B409" s="129"/>
      <c r="C409" s="130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  <c r="Q409" s="130"/>
      <c r="R409" s="130"/>
    </row>
    <row r="410" spans="2:18">
      <c r="B410" s="129"/>
      <c r="C410" s="130"/>
      <c r="D410" s="130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  <c r="Q410" s="130"/>
      <c r="R410" s="130"/>
    </row>
    <row r="411" spans="2:18">
      <c r="B411" s="129"/>
      <c r="C411" s="130"/>
      <c r="D411" s="130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  <c r="Q411" s="130"/>
      <c r="R411" s="130"/>
    </row>
    <row r="412" spans="2:18">
      <c r="B412" s="129"/>
      <c r="C412" s="130"/>
      <c r="D412" s="130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  <c r="Q412" s="130"/>
      <c r="R412" s="130"/>
    </row>
    <row r="413" spans="2:18">
      <c r="B413" s="129"/>
      <c r="C413" s="130"/>
      <c r="D413" s="130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  <c r="Q413" s="130"/>
      <c r="R413" s="130"/>
    </row>
    <row r="414" spans="2:18">
      <c r="B414" s="129"/>
      <c r="C414" s="130"/>
      <c r="D414" s="130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  <c r="Q414" s="130"/>
      <c r="R414" s="130"/>
    </row>
    <row r="415" spans="2:18">
      <c r="B415" s="129"/>
      <c r="C415" s="130"/>
      <c r="D415" s="130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  <c r="Q415" s="130"/>
      <c r="R415" s="130"/>
    </row>
    <row r="416" spans="2:18">
      <c r="B416" s="129"/>
      <c r="C416" s="130"/>
      <c r="D416" s="130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  <c r="Q416" s="130"/>
      <c r="R416" s="130"/>
    </row>
    <row r="417" spans="2:18">
      <c r="B417" s="129"/>
      <c r="C417" s="130"/>
      <c r="D417" s="130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  <c r="Q417" s="130"/>
      <c r="R417" s="130"/>
    </row>
    <row r="418" spans="2:18">
      <c r="B418" s="129"/>
      <c r="C418" s="130"/>
      <c r="D418" s="130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0"/>
      <c r="R418" s="130"/>
    </row>
    <row r="419" spans="2:18">
      <c r="B419" s="129"/>
      <c r="C419" s="130"/>
      <c r="D419" s="130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  <c r="Q419" s="130"/>
      <c r="R419" s="130"/>
    </row>
    <row r="420" spans="2:18">
      <c r="B420" s="129"/>
      <c r="C420" s="130"/>
      <c r="D420" s="130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  <c r="Q420" s="130"/>
      <c r="R420" s="130"/>
    </row>
    <row r="421" spans="2:18">
      <c r="B421" s="129"/>
      <c r="C421" s="130"/>
      <c r="D421" s="130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  <c r="Q421" s="130"/>
      <c r="R421" s="130"/>
    </row>
    <row r="422" spans="2:18">
      <c r="B422" s="129"/>
      <c r="C422" s="130"/>
      <c r="D422" s="130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  <c r="Q422" s="130"/>
      <c r="R422" s="130"/>
    </row>
    <row r="423" spans="2:18">
      <c r="B423" s="129"/>
      <c r="C423" s="130"/>
      <c r="D423" s="130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  <c r="Q423" s="130"/>
      <c r="R423" s="130"/>
    </row>
    <row r="424" spans="2:18">
      <c r="B424" s="129"/>
      <c r="C424" s="130"/>
      <c r="D424" s="130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  <c r="Q424" s="130"/>
      <c r="R424" s="130"/>
    </row>
    <row r="425" spans="2:18">
      <c r="B425" s="129"/>
      <c r="C425" s="130"/>
      <c r="D425" s="130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  <c r="Q425" s="130"/>
      <c r="R425" s="130"/>
    </row>
    <row r="426" spans="2:18">
      <c r="B426" s="129"/>
      <c r="C426" s="130"/>
      <c r="D426" s="130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  <c r="Q426" s="130"/>
      <c r="R426" s="130"/>
    </row>
    <row r="427" spans="2:18">
      <c r="B427" s="129"/>
      <c r="C427" s="130"/>
      <c r="D427" s="130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  <c r="Q427" s="130"/>
      <c r="R427" s="130"/>
    </row>
    <row r="428" spans="2:18">
      <c r="B428" s="129"/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</row>
    <row r="429" spans="2:18">
      <c r="B429" s="129"/>
      <c r="C429" s="130"/>
      <c r="D429" s="130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  <c r="Q429" s="130"/>
      <c r="R429" s="130"/>
    </row>
    <row r="430" spans="2:18">
      <c r="B430" s="129"/>
      <c r="C430" s="130"/>
      <c r="D430" s="130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  <c r="Q430" s="130"/>
      <c r="R430" s="130"/>
    </row>
    <row r="431" spans="2:18">
      <c r="B431" s="129"/>
      <c r="C431" s="130"/>
      <c r="D431" s="130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  <c r="Q431" s="130"/>
      <c r="R431" s="130"/>
    </row>
    <row r="432" spans="2:18">
      <c r="B432" s="129"/>
      <c r="C432" s="130"/>
      <c r="D432" s="130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  <c r="Q432" s="130"/>
      <c r="R432" s="130"/>
    </row>
    <row r="433" spans="2:18">
      <c r="B433" s="129"/>
      <c r="C433" s="130"/>
      <c r="D433" s="130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  <c r="Q433" s="130"/>
      <c r="R433" s="130"/>
    </row>
    <row r="434" spans="2:18">
      <c r="B434" s="129"/>
      <c r="C434" s="130"/>
      <c r="D434" s="130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  <c r="Q434" s="130"/>
      <c r="R434" s="130"/>
    </row>
    <row r="435" spans="2:18">
      <c r="B435" s="129"/>
      <c r="C435" s="130"/>
      <c r="D435" s="130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  <c r="Q435" s="130"/>
      <c r="R435" s="130"/>
    </row>
    <row r="436" spans="2:18">
      <c r="B436" s="129"/>
      <c r="C436" s="130"/>
      <c r="D436" s="130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  <c r="Q436" s="130"/>
      <c r="R436" s="130"/>
    </row>
    <row r="437" spans="2:18">
      <c r="B437" s="129"/>
      <c r="C437" s="130"/>
      <c r="D437" s="130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  <c r="Q437" s="130"/>
      <c r="R437" s="130"/>
    </row>
    <row r="438" spans="2:18">
      <c r="B438" s="129"/>
      <c r="C438" s="130"/>
      <c r="D438" s="130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  <c r="Q438" s="130"/>
      <c r="R438" s="130"/>
    </row>
    <row r="439" spans="2:18">
      <c r="B439" s="129"/>
      <c r="C439" s="130"/>
      <c r="D439" s="130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  <c r="Q439" s="130"/>
      <c r="R439" s="130"/>
    </row>
    <row r="440" spans="2:18">
      <c r="B440" s="129"/>
      <c r="C440" s="130"/>
      <c r="D440" s="130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  <c r="Q440" s="130"/>
      <c r="R440" s="130"/>
    </row>
    <row r="441" spans="2:18">
      <c r="B441" s="129"/>
      <c r="C441" s="130"/>
      <c r="D441" s="130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  <c r="Q441" s="130"/>
      <c r="R441" s="130"/>
    </row>
    <row r="442" spans="2:18">
      <c r="B442" s="129"/>
      <c r="C442" s="130"/>
      <c r="D442" s="130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  <c r="Q442" s="130"/>
      <c r="R442" s="130"/>
    </row>
    <row r="443" spans="2:18">
      <c r="B443" s="129"/>
      <c r="C443" s="130"/>
      <c r="D443" s="130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  <c r="Q443" s="130"/>
      <c r="R443" s="130"/>
    </row>
    <row r="444" spans="2:18">
      <c r="B444" s="129"/>
      <c r="C444" s="130"/>
      <c r="D444" s="130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  <c r="Q444" s="130"/>
      <c r="R444" s="130"/>
    </row>
    <row r="445" spans="2:18">
      <c r="B445" s="129"/>
      <c r="C445" s="130"/>
      <c r="D445" s="130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  <c r="Q445" s="130"/>
      <c r="R445" s="130"/>
    </row>
    <row r="446" spans="2:18">
      <c r="B446" s="129"/>
      <c r="C446" s="130"/>
      <c r="D446" s="130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  <c r="Q446" s="130"/>
      <c r="R446" s="130"/>
    </row>
    <row r="447" spans="2:18">
      <c r="B447" s="129"/>
      <c r="C447" s="130"/>
      <c r="D447" s="130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  <c r="Q447" s="130"/>
      <c r="R447" s="130"/>
    </row>
    <row r="448" spans="2:18">
      <c r="B448" s="129"/>
      <c r="C448" s="130"/>
      <c r="D448" s="130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  <c r="Q448" s="130"/>
      <c r="R448" s="130"/>
    </row>
    <row r="449" spans="2:18">
      <c r="B449" s="129"/>
      <c r="C449" s="130"/>
      <c r="D449" s="130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  <c r="Q449" s="130"/>
      <c r="R449" s="130"/>
    </row>
    <row r="450" spans="2:18">
      <c r="B450" s="129"/>
      <c r="C450" s="130"/>
      <c r="D450" s="130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  <c r="Q450" s="130"/>
      <c r="R450" s="130"/>
    </row>
    <row r="451" spans="2:18">
      <c r="B451" s="129"/>
      <c r="C451" s="130"/>
      <c r="D451" s="130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  <c r="Q451" s="130"/>
      <c r="R451" s="130"/>
    </row>
    <row r="452" spans="2:18">
      <c r="B452" s="129"/>
      <c r="C452" s="130"/>
      <c r="D452" s="130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  <c r="Q452" s="130"/>
      <c r="R452" s="130"/>
    </row>
    <row r="453" spans="2:18">
      <c r="B453" s="129"/>
      <c r="C453" s="130"/>
      <c r="D453" s="130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  <c r="Q453" s="130"/>
      <c r="R453" s="130"/>
    </row>
    <row r="454" spans="2:18">
      <c r="B454" s="129"/>
      <c r="C454" s="130"/>
      <c r="D454" s="130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  <c r="Q454" s="130"/>
      <c r="R454" s="130"/>
    </row>
    <row r="455" spans="2:18">
      <c r="B455" s="129"/>
      <c r="C455" s="130"/>
      <c r="D455" s="130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  <c r="Q455" s="130"/>
      <c r="R455" s="130"/>
    </row>
    <row r="456" spans="2:18">
      <c r="B456" s="129"/>
      <c r="C456" s="130"/>
      <c r="D456" s="130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  <c r="Q456" s="130"/>
      <c r="R456" s="130"/>
    </row>
    <row r="457" spans="2:18">
      <c r="B457" s="129"/>
      <c r="C457" s="130"/>
      <c r="D457" s="130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  <c r="Q457" s="130"/>
      <c r="R457" s="130"/>
    </row>
    <row r="458" spans="2:18">
      <c r="B458" s="129"/>
      <c r="C458" s="130"/>
      <c r="D458" s="130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  <c r="Q458" s="130"/>
      <c r="R458" s="130"/>
    </row>
    <row r="459" spans="2:18">
      <c r="B459" s="129"/>
      <c r="C459" s="130"/>
      <c r="D459" s="130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  <c r="Q459" s="130"/>
      <c r="R459" s="130"/>
    </row>
    <row r="460" spans="2:18">
      <c r="B460" s="129"/>
      <c r="C460" s="130"/>
      <c r="D460" s="130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  <c r="Q460" s="130"/>
      <c r="R460" s="130"/>
    </row>
    <row r="461" spans="2:18">
      <c r="B461" s="129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</row>
    <row r="462" spans="2:18">
      <c r="B462" s="129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</row>
    <row r="463" spans="2:18">
      <c r="B463" s="129"/>
      <c r="C463" s="130"/>
      <c r="D463" s="130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  <c r="Q463" s="130"/>
      <c r="R463" s="130"/>
    </row>
    <row r="464" spans="2:18">
      <c r="B464" s="129"/>
      <c r="C464" s="130"/>
      <c r="D464" s="130"/>
      <c r="E464" s="130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  <c r="P464" s="130"/>
      <c r="Q464" s="130"/>
      <c r="R464" s="130"/>
    </row>
    <row r="465" spans="2:18">
      <c r="B465" s="129"/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</row>
    <row r="466" spans="2:18">
      <c r="B466" s="129"/>
      <c r="C466" s="130"/>
      <c r="D466" s="130"/>
      <c r="E466" s="130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  <c r="P466" s="130"/>
      <c r="Q466" s="130"/>
      <c r="R466" s="130"/>
    </row>
    <row r="467" spans="2:18">
      <c r="B467" s="129"/>
      <c r="C467" s="130"/>
      <c r="D467" s="130"/>
      <c r="E467" s="130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  <c r="P467" s="130"/>
      <c r="Q467" s="130"/>
      <c r="R467" s="130"/>
    </row>
    <row r="468" spans="2:18">
      <c r="B468" s="129"/>
      <c r="C468" s="130"/>
      <c r="D468" s="130"/>
      <c r="E468" s="130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  <c r="P468" s="130"/>
      <c r="Q468" s="130"/>
      <c r="R468" s="130"/>
    </row>
    <row r="469" spans="2:18">
      <c r="B469" s="129"/>
      <c r="C469" s="130"/>
      <c r="D469" s="130"/>
      <c r="E469" s="130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  <c r="P469" s="130"/>
      <c r="Q469" s="130"/>
      <c r="R469" s="130"/>
    </row>
    <row r="470" spans="2:18">
      <c r="B470" s="129"/>
      <c r="C470" s="130"/>
      <c r="D470" s="130"/>
      <c r="E470" s="130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  <c r="P470" s="130"/>
      <c r="Q470" s="130"/>
      <c r="R470" s="130"/>
    </row>
    <row r="471" spans="2:18">
      <c r="B471" s="129"/>
      <c r="C471" s="130"/>
      <c r="D471" s="130"/>
      <c r="E471" s="130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  <c r="P471" s="130"/>
      <c r="Q471" s="130"/>
      <c r="R471" s="130"/>
    </row>
    <row r="472" spans="2:18">
      <c r="B472" s="129"/>
      <c r="C472" s="130"/>
      <c r="D472" s="130"/>
      <c r="E472" s="130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  <c r="P472" s="130"/>
      <c r="Q472" s="130"/>
      <c r="R472" s="130"/>
    </row>
    <row r="473" spans="2:18">
      <c r="B473" s="129"/>
      <c r="C473" s="130"/>
      <c r="D473" s="130"/>
      <c r="E473" s="130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  <c r="P473" s="130"/>
      <c r="Q473" s="130"/>
      <c r="R473" s="130"/>
    </row>
    <row r="474" spans="2:18">
      <c r="B474" s="129"/>
      <c r="C474" s="130"/>
      <c r="D474" s="130"/>
      <c r="E474" s="130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  <c r="P474" s="130"/>
      <c r="Q474" s="130"/>
      <c r="R474" s="130"/>
    </row>
    <row r="475" spans="2:18">
      <c r="B475" s="129"/>
      <c r="C475" s="130"/>
      <c r="D475" s="130"/>
      <c r="E475" s="130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  <c r="P475" s="130"/>
      <c r="Q475" s="130"/>
      <c r="R475" s="130"/>
    </row>
    <row r="476" spans="2:18">
      <c r="B476" s="129"/>
      <c r="C476" s="130"/>
      <c r="D476" s="130"/>
      <c r="E476" s="130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  <c r="P476" s="130"/>
      <c r="Q476" s="130"/>
      <c r="R476" s="130"/>
    </row>
    <row r="477" spans="2:18">
      <c r="B477" s="129"/>
      <c r="C477" s="130"/>
      <c r="D477" s="130"/>
      <c r="E477" s="130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  <c r="P477" s="130"/>
      <c r="Q477" s="130"/>
      <c r="R477" s="130"/>
    </row>
    <row r="478" spans="2:18">
      <c r="B478" s="129"/>
      <c r="C478" s="130"/>
      <c r="D478" s="130"/>
      <c r="E478" s="130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  <c r="P478" s="130"/>
      <c r="Q478" s="130"/>
      <c r="R478" s="130"/>
    </row>
    <row r="479" spans="2:18">
      <c r="B479" s="129"/>
      <c r="C479" s="130"/>
      <c r="D479" s="130"/>
      <c r="E479" s="130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  <c r="P479" s="130"/>
      <c r="Q479" s="130"/>
      <c r="R479" s="130"/>
    </row>
    <row r="480" spans="2:18">
      <c r="B480" s="129"/>
      <c r="C480" s="130"/>
      <c r="D480" s="130"/>
      <c r="E480" s="130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  <c r="P480" s="130"/>
      <c r="Q480" s="130"/>
      <c r="R480" s="130"/>
    </row>
    <row r="481" spans="2:18">
      <c r="B481" s="129"/>
      <c r="C481" s="130"/>
      <c r="D481" s="130"/>
      <c r="E481" s="130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  <c r="P481" s="130"/>
      <c r="Q481" s="130"/>
      <c r="R481" s="130"/>
    </row>
    <row r="482" spans="2:18">
      <c r="B482" s="129"/>
      <c r="C482" s="130"/>
      <c r="D482" s="130"/>
      <c r="E482" s="130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  <c r="P482" s="130"/>
      <c r="Q482" s="130"/>
      <c r="R482" s="130"/>
    </row>
    <row r="483" spans="2:18">
      <c r="B483" s="129"/>
      <c r="C483" s="130"/>
      <c r="D483" s="130"/>
      <c r="E483" s="130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  <c r="P483" s="130"/>
      <c r="Q483" s="130"/>
      <c r="R483" s="130"/>
    </row>
    <row r="484" spans="2:18">
      <c r="B484" s="129"/>
      <c r="C484" s="130"/>
      <c r="D484" s="130"/>
      <c r="E484" s="130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  <c r="P484" s="130"/>
      <c r="Q484" s="130"/>
      <c r="R484" s="130"/>
    </row>
    <row r="485" spans="2:18">
      <c r="B485" s="129"/>
      <c r="C485" s="130"/>
      <c r="D485" s="130"/>
      <c r="E485" s="130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  <c r="P485" s="130"/>
      <c r="Q485" s="130"/>
      <c r="R485" s="130"/>
    </row>
    <row r="486" spans="2:18">
      <c r="B486" s="129"/>
      <c r="C486" s="130"/>
      <c r="D486" s="130"/>
      <c r="E486" s="130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  <c r="P486" s="130"/>
      <c r="Q486" s="130"/>
      <c r="R486" s="130"/>
    </row>
    <row r="487" spans="2:18">
      <c r="B487" s="129"/>
      <c r="C487" s="130"/>
      <c r="D487" s="130"/>
      <c r="E487" s="130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  <c r="P487" s="130"/>
      <c r="Q487" s="130"/>
      <c r="R487" s="130"/>
    </row>
    <row r="488" spans="2:18">
      <c r="B488" s="129"/>
      <c r="C488" s="130"/>
      <c r="D488" s="130"/>
      <c r="E488" s="130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  <c r="P488" s="130"/>
      <c r="Q488" s="130"/>
      <c r="R488" s="130"/>
    </row>
    <row r="489" spans="2:18">
      <c r="B489" s="129"/>
      <c r="C489" s="130"/>
      <c r="D489" s="130"/>
      <c r="E489" s="130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  <c r="P489" s="130"/>
      <c r="Q489" s="130"/>
      <c r="R489" s="130"/>
    </row>
    <row r="490" spans="2:18">
      <c r="B490" s="129"/>
      <c r="C490" s="130"/>
      <c r="D490" s="130"/>
      <c r="E490" s="130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  <c r="P490" s="130"/>
      <c r="Q490" s="130"/>
      <c r="R490" s="130"/>
    </row>
    <row r="491" spans="2:18">
      <c r="B491" s="129"/>
      <c r="C491" s="130"/>
      <c r="D491" s="130"/>
      <c r="E491" s="130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  <c r="P491" s="130"/>
      <c r="Q491" s="130"/>
      <c r="R491" s="130"/>
    </row>
    <row r="492" spans="2:18">
      <c r="B492" s="129"/>
      <c r="C492" s="130"/>
      <c r="D492" s="130"/>
      <c r="E492" s="130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  <c r="P492" s="130"/>
      <c r="Q492" s="130"/>
      <c r="R492" s="130"/>
    </row>
    <row r="493" spans="2:18">
      <c r="B493" s="129"/>
      <c r="C493" s="130"/>
      <c r="D493" s="130"/>
      <c r="E493" s="130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  <c r="P493" s="130"/>
      <c r="Q493" s="130"/>
      <c r="R493" s="130"/>
    </row>
    <row r="494" spans="2:18">
      <c r="B494" s="129"/>
      <c r="C494" s="130"/>
      <c r="D494" s="130"/>
      <c r="E494" s="130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  <c r="P494" s="130"/>
      <c r="Q494" s="130"/>
      <c r="R494" s="130"/>
    </row>
    <row r="495" spans="2:18">
      <c r="B495" s="129"/>
      <c r="C495" s="130"/>
      <c r="D495" s="130"/>
      <c r="E495" s="130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  <c r="P495" s="130"/>
      <c r="Q495" s="130"/>
      <c r="R495" s="130"/>
    </row>
    <row r="496" spans="2:18">
      <c r="B496" s="129"/>
      <c r="C496" s="130"/>
      <c r="D496" s="130"/>
      <c r="E496" s="130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  <c r="P496" s="130"/>
      <c r="Q496" s="130"/>
      <c r="R496" s="130"/>
    </row>
    <row r="497" spans="2:18">
      <c r="B497" s="129"/>
      <c r="C497" s="130"/>
      <c r="D497" s="130"/>
      <c r="E497" s="130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  <c r="P497" s="130"/>
      <c r="Q497" s="130"/>
      <c r="R497" s="130"/>
    </row>
    <row r="498" spans="2:18">
      <c r="B498" s="129"/>
      <c r="C498" s="130"/>
      <c r="D498" s="130"/>
      <c r="E498" s="130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  <c r="P498" s="130"/>
      <c r="Q498" s="130"/>
      <c r="R498" s="130"/>
    </row>
    <row r="499" spans="2:18">
      <c r="B499" s="129"/>
      <c r="C499" s="130"/>
      <c r="D499" s="130"/>
      <c r="E499" s="130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  <c r="P499" s="130"/>
      <c r="Q499" s="130"/>
      <c r="R499" s="130"/>
    </row>
    <row r="500" spans="2:18">
      <c r="B500" s="129"/>
      <c r="C500" s="130"/>
      <c r="D500" s="130"/>
      <c r="E500" s="130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  <c r="P500" s="130"/>
      <c r="Q500" s="130"/>
      <c r="R500" s="130"/>
    </row>
    <row r="501" spans="2:18">
      <c r="B501" s="129"/>
      <c r="C501" s="130"/>
      <c r="D501" s="130"/>
      <c r="E501" s="130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  <c r="P501" s="130"/>
      <c r="Q501" s="130"/>
      <c r="R501" s="130"/>
    </row>
    <row r="502" spans="2:18">
      <c r="B502" s="129"/>
      <c r="C502" s="130"/>
      <c r="D502" s="130"/>
      <c r="E502" s="130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  <c r="P502" s="130"/>
      <c r="Q502" s="130"/>
      <c r="R502" s="130"/>
    </row>
    <row r="503" spans="2:18">
      <c r="B503" s="129"/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</row>
    <row r="504" spans="2:18">
      <c r="B504" s="129"/>
      <c r="C504" s="130"/>
      <c r="D504" s="130"/>
      <c r="E504" s="130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  <c r="P504" s="130"/>
      <c r="Q504" s="130"/>
      <c r="R504" s="130"/>
    </row>
    <row r="505" spans="2:18">
      <c r="B505" s="129"/>
      <c r="C505" s="130"/>
      <c r="D505" s="130"/>
      <c r="E505" s="130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  <c r="P505" s="130"/>
      <c r="Q505" s="130"/>
      <c r="R505" s="130"/>
    </row>
    <row r="506" spans="2:18">
      <c r="B506" s="129"/>
      <c r="C506" s="130"/>
      <c r="D506" s="130"/>
      <c r="E506" s="130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  <c r="P506" s="130"/>
      <c r="Q506" s="130"/>
      <c r="R506" s="130"/>
    </row>
    <row r="507" spans="2:18">
      <c r="B507" s="129"/>
      <c r="C507" s="130"/>
      <c r="D507" s="130"/>
      <c r="E507" s="130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  <c r="P507" s="130"/>
      <c r="Q507" s="130"/>
      <c r="R507" s="130"/>
    </row>
    <row r="508" spans="2:18">
      <c r="B508" s="129"/>
      <c r="C508" s="130"/>
      <c r="D508" s="130"/>
      <c r="E508" s="130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  <c r="P508" s="130"/>
      <c r="Q508" s="130"/>
      <c r="R508" s="130"/>
    </row>
    <row r="509" spans="2:18">
      <c r="B509" s="129"/>
      <c r="C509" s="130"/>
      <c r="D509" s="130"/>
      <c r="E509" s="130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  <c r="P509" s="130"/>
      <c r="Q509" s="130"/>
      <c r="R509" s="130"/>
    </row>
    <row r="510" spans="2:18">
      <c r="B510" s="129"/>
      <c r="C510" s="130"/>
      <c r="D510" s="130"/>
      <c r="E510" s="130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  <c r="P510" s="130"/>
      <c r="Q510" s="130"/>
      <c r="R510" s="130"/>
    </row>
    <row r="511" spans="2:18">
      <c r="B511" s="129"/>
      <c r="C511" s="130"/>
      <c r="D511" s="130"/>
      <c r="E511" s="130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  <c r="P511" s="130"/>
      <c r="Q511" s="130"/>
      <c r="R511" s="130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</sheetData>
  <sheetProtection sheet="1" objects="1" scenarios="1"/>
  <mergeCells count="3">
    <mergeCell ref="B6:R6"/>
    <mergeCell ref="B7:R7"/>
    <mergeCell ref="B54:D54"/>
  </mergeCells>
  <phoneticPr fontId="3" type="noConversion"/>
  <dataValidations count="1">
    <dataValidation allowBlank="1" showInputMessage="1" showErrorMessage="1" sqref="N10:Q10 N9 N1:N7 C5:C29 O1:Q9 E1:I30 D1:D29 C55:D1048576 C32:D53 E32:I1048576 A1:B1048576 N32:N1048576 J1:M1048576 O11:Q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63"/>
  <sheetViews>
    <sheetView rightToLeft="1" workbookViewId="0">
      <selection activeCell="H23" sqref="H23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3.140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5" t="s">
        <v>146</v>
      </c>
      <c r="C1" s="66" t="s" vm="1">
        <v>233</v>
      </c>
    </row>
    <row r="2" spans="2:16">
      <c r="B2" s="45" t="s">
        <v>145</v>
      </c>
      <c r="C2" s="66" t="s">
        <v>234</v>
      </c>
    </row>
    <row r="3" spans="2:16">
      <c r="B3" s="45" t="s">
        <v>147</v>
      </c>
      <c r="C3" s="66" t="s">
        <v>235</v>
      </c>
    </row>
    <row r="4" spans="2:16">
      <c r="B4" s="45" t="s">
        <v>148</v>
      </c>
      <c r="C4" s="66">
        <v>2102</v>
      </c>
    </row>
    <row r="6" spans="2:16" ht="26.25" customHeight="1">
      <c r="B6" s="190" t="s">
        <v>188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2"/>
    </row>
    <row r="7" spans="2:16" s="3" customFormat="1" ht="78.75">
      <c r="B7" s="21" t="s">
        <v>116</v>
      </c>
      <c r="C7" s="29" t="s">
        <v>46</v>
      </c>
      <c r="D7" s="29" t="s">
        <v>65</v>
      </c>
      <c r="E7" s="29" t="s">
        <v>14</v>
      </c>
      <c r="F7" s="29" t="s">
        <v>66</v>
      </c>
      <c r="G7" s="29" t="s">
        <v>104</v>
      </c>
      <c r="H7" s="29" t="s">
        <v>17</v>
      </c>
      <c r="I7" s="29" t="s">
        <v>103</v>
      </c>
      <c r="J7" s="29" t="s">
        <v>16</v>
      </c>
      <c r="K7" s="29" t="s">
        <v>182</v>
      </c>
      <c r="L7" s="29" t="s">
        <v>209</v>
      </c>
      <c r="M7" s="29" t="s">
        <v>183</v>
      </c>
      <c r="N7" s="29" t="s">
        <v>59</v>
      </c>
      <c r="O7" s="29" t="s">
        <v>149</v>
      </c>
      <c r="P7" s="30" t="s">
        <v>151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216</v>
      </c>
      <c r="M8" s="31" t="s">
        <v>212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8" t="s">
        <v>187</v>
      </c>
      <c r="C10" s="72"/>
      <c r="D10" s="72"/>
      <c r="E10" s="72"/>
      <c r="F10" s="72"/>
      <c r="G10" s="72"/>
      <c r="H10" s="82">
        <v>0.96999999999999986</v>
      </c>
      <c r="I10" s="72"/>
      <c r="J10" s="72"/>
      <c r="K10" s="86">
        <v>8.7899999999999992E-2</v>
      </c>
      <c r="L10" s="82"/>
      <c r="M10" s="82">
        <v>10198.106230000003</v>
      </c>
      <c r="N10" s="72"/>
      <c r="O10" s="83">
        <f>IFERROR(M10/$M$10,0)</f>
        <v>1</v>
      </c>
      <c r="P10" s="83">
        <f>M10/'סכום נכסי הקרן'!$C$42</f>
        <v>1.6444912738707937E-4</v>
      </c>
    </row>
    <row r="11" spans="2:16" ht="20.25" customHeight="1">
      <c r="B11" s="92" t="s">
        <v>29</v>
      </c>
      <c r="C11" s="72"/>
      <c r="D11" s="72"/>
      <c r="E11" s="72"/>
      <c r="F11" s="72"/>
      <c r="G11" s="72"/>
      <c r="H11" s="82">
        <v>0.96999999999999986</v>
      </c>
      <c r="I11" s="72"/>
      <c r="J11" s="72"/>
      <c r="K11" s="86">
        <v>8.7899999999999992E-2</v>
      </c>
      <c r="L11" s="82"/>
      <c r="M11" s="82">
        <v>10198.106230000003</v>
      </c>
      <c r="N11" s="72"/>
      <c r="O11" s="83">
        <f t="shared" ref="O11:O13" si="0">IFERROR(M11/$M$10,0)</f>
        <v>1</v>
      </c>
      <c r="P11" s="83">
        <f>M11/'סכום נכסי הקרן'!$C$42</f>
        <v>1.6444912738707937E-4</v>
      </c>
    </row>
    <row r="12" spans="2:16">
      <c r="B12" s="89" t="s">
        <v>31</v>
      </c>
      <c r="C12" s="70"/>
      <c r="D12" s="70"/>
      <c r="E12" s="70"/>
      <c r="F12" s="70"/>
      <c r="G12" s="70"/>
      <c r="H12" s="79">
        <v>0.96999999999999986</v>
      </c>
      <c r="I12" s="70"/>
      <c r="J12" s="70"/>
      <c r="K12" s="91">
        <v>8.7899999999999992E-2</v>
      </c>
      <c r="L12" s="79"/>
      <c r="M12" s="79">
        <v>10198.106230000003</v>
      </c>
      <c r="N12" s="70"/>
      <c r="O12" s="80">
        <f t="shared" si="0"/>
        <v>1</v>
      </c>
      <c r="P12" s="80">
        <f>M12/'סכום נכסי הקרן'!$C$42</f>
        <v>1.6444912738707937E-4</v>
      </c>
    </row>
    <row r="13" spans="2:16">
      <c r="B13" s="75" t="s">
        <v>3746</v>
      </c>
      <c r="C13" s="72" t="s">
        <v>3507</v>
      </c>
      <c r="D13" s="85" t="s">
        <v>129</v>
      </c>
      <c r="E13" s="72" t="s">
        <v>474</v>
      </c>
      <c r="F13" s="72" t="s">
        <v>131</v>
      </c>
      <c r="G13" s="94">
        <v>40618</v>
      </c>
      <c r="H13" s="82">
        <v>0.96999999999999986</v>
      </c>
      <c r="I13" s="85" t="s">
        <v>133</v>
      </c>
      <c r="J13" s="86">
        <v>7.1500000000000008E-2</v>
      </c>
      <c r="K13" s="86">
        <v>8.7899999999999992E-2</v>
      </c>
      <c r="L13" s="82">
        <v>8661294.1999999993</v>
      </c>
      <c r="M13" s="82">
        <v>10198.106230000003</v>
      </c>
      <c r="N13" s="72"/>
      <c r="O13" s="83">
        <f t="shared" si="0"/>
        <v>1</v>
      </c>
      <c r="P13" s="83">
        <f>M13/'סכום נכסי הקרן'!$C$42</f>
        <v>1.6444912738707937E-4</v>
      </c>
    </row>
    <row r="14" spans="2:16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82"/>
      <c r="M14" s="82"/>
      <c r="N14" s="72"/>
      <c r="O14" s="83"/>
      <c r="P14" s="72"/>
    </row>
    <row r="15" spans="2:16"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</row>
    <row r="16" spans="2:16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</row>
    <row r="17" spans="2:16">
      <c r="B17" s="139" t="s">
        <v>224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2:16">
      <c r="B18" s="139" t="s">
        <v>112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2:16">
      <c r="B19" s="139" t="s">
        <v>215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2:16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2:16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2:16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2:16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2:16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</row>
    <row r="25" spans="2:16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</row>
    <row r="26" spans="2:16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2:16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</row>
    <row r="28" spans="2:16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</row>
    <row r="29" spans="2:16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</row>
    <row r="30" spans="2:16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</row>
    <row r="31" spans="2:16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</row>
    <row r="32" spans="2:16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</row>
    <row r="33" spans="2:16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2:16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2:16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2:16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2:16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2:16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2:16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2:16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2:16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2:16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</row>
    <row r="44" spans="2:16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</row>
    <row r="45" spans="2:16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</row>
    <row r="46" spans="2:16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2:16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2:16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2:16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2:16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</row>
    <row r="51" spans="2:16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</row>
    <row r="52" spans="2:16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</row>
    <row r="53" spans="2:16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</row>
    <row r="54" spans="2:16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2:16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</row>
    <row r="56" spans="2:16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2:16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</row>
    <row r="58" spans="2:16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</row>
    <row r="59" spans="2:16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2:16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</row>
    <row r="61" spans="2:16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</row>
    <row r="62" spans="2:16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2:16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2:16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  <row r="65" spans="2:16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</row>
    <row r="66" spans="2:16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</row>
    <row r="67" spans="2:16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</row>
    <row r="68" spans="2:16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</row>
    <row r="69" spans="2:16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</row>
    <row r="70" spans="2:16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</row>
    <row r="71" spans="2:16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</row>
    <row r="72" spans="2:16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</row>
    <row r="73" spans="2:16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</row>
    <row r="74" spans="2:16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</row>
    <row r="75" spans="2:16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</row>
    <row r="76" spans="2:16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</row>
    <row r="77" spans="2:16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2:16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2:16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2:16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2:16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2:16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2:16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</row>
    <row r="84" spans="2:16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</row>
    <row r="85" spans="2:16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</row>
    <row r="86" spans="2:16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</row>
    <row r="87" spans="2:16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</row>
    <row r="88" spans="2:16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</row>
    <row r="89" spans="2:16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</row>
    <row r="90" spans="2:16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</row>
    <row r="91" spans="2:16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</row>
    <row r="92" spans="2:16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</row>
    <row r="93" spans="2:16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</row>
    <row r="94" spans="2:16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</row>
    <row r="95" spans="2:16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</row>
    <row r="96" spans="2:16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</row>
    <row r="97" spans="2:16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</row>
    <row r="98" spans="2:16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</row>
    <row r="99" spans="2:16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</row>
    <row r="100" spans="2:16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</row>
    <row r="101" spans="2:16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</row>
    <row r="102" spans="2:16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</row>
    <row r="103" spans="2:16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</row>
    <row r="104" spans="2:16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</row>
    <row r="105" spans="2:16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</row>
    <row r="106" spans="2:16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</row>
    <row r="107" spans="2:16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</row>
    <row r="108" spans="2:16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</row>
    <row r="109" spans="2:16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</row>
    <row r="110" spans="2:16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</row>
    <row r="111" spans="2:16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</row>
    <row r="112" spans="2:16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2:16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</row>
    <row r="114" spans="2:16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</row>
    <row r="115" spans="2:16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</row>
    <row r="116" spans="2:16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</row>
    <row r="117" spans="2:16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</row>
    <row r="118" spans="2:16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</row>
    <row r="119" spans="2:16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</row>
    <row r="120" spans="2:16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</row>
    <row r="121" spans="2:16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</row>
    <row r="122" spans="2:16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</row>
    <row r="123" spans="2:16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</row>
    <row r="124" spans="2:16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</row>
    <row r="125" spans="2:16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</row>
    <row r="126" spans="2:16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</row>
    <row r="127" spans="2:16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</row>
    <row r="128" spans="2:16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</row>
    <row r="129" spans="2:16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</row>
    <row r="130" spans="2:16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</row>
    <row r="131" spans="2:16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</row>
    <row r="132" spans="2:16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</row>
    <row r="133" spans="2:16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</row>
    <row r="134" spans="2:16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</row>
    <row r="135" spans="2:16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</row>
    <row r="136" spans="2:16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</row>
    <row r="137" spans="2:16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</row>
    <row r="138" spans="2:16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</row>
    <row r="139" spans="2:16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</row>
    <row r="140" spans="2:16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</row>
    <row r="141" spans="2:16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</row>
    <row r="142" spans="2:16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</row>
    <row r="143" spans="2:16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</row>
    <row r="144" spans="2:16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</row>
    <row r="145" spans="2:16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</row>
    <row r="146" spans="2:16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</row>
    <row r="147" spans="2:16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</row>
    <row r="148" spans="2:16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</row>
    <row r="149" spans="2:16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</row>
    <row r="150" spans="2:16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</row>
    <row r="151" spans="2:16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</row>
    <row r="152" spans="2:16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</row>
    <row r="153" spans="2:16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</row>
    <row r="154" spans="2:16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</row>
    <row r="155" spans="2:16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</row>
    <row r="156" spans="2:16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</row>
    <row r="157" spans="2:16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</row>
    <row r="158" spans="2:16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</row>
    <row r="159" spans="2:16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130"/>
    </row>
    <row r="160" spans="2:16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130"/>
    </row>
    <row r="161" spans="2:16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130"/>
    </row>
    <row r="162" spans="2:16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130"/>
    </row>
    <row r="163" spans="2:16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</row>
    <row r="164" spans="2:16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</row>
    <row r="165" spans="2:16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</row>
    <row r="166" spans="2:16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130"/>
    </row>
    <row r="167" spans="2:16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130"/>
    </row>
    <row r="168" spans="2:16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130"/>
    </row>
    <row r="169" spans="2:16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130"/>
    </row>
    <row r="170" spans="2:16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130"/>
    </row>
    <row r="171" spans="2:16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</row>
    <row r="172" spans="2:16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130"/>
    </row>
    <row r="173" spans="2:16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130"/>
    </row>
    <row r="174" spans="2:16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130"/>
    </row>
    <row r="175" spans="2:16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</row>
    <row r="176" spans="2:16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130"/>
    </row>
    <row r="177" spans="2:16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</row>
    <row r="178" spans="2:16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130"/>
    </row>
    <row r="179" spans="2:16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130"/>
    </row>
    <row r="180" spans="2:16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130"/>
    </row>
    <row r="181" spans="2:16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</row>
    <row r="182" spans="2:16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130"/>
    </row>
    <row r="183" spans="2:16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130"/>
    </row>
    <row r="184" spans="2:16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130"/>
    </row>
    <row r="185" spans="2:16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130"/>
    </row>
    <row r="186" spans="2:16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130"/>
    </row>
    <row r="187" spans="2:16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</row>
    <row r="188" spans="2:16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</row>
    <row r="189" spans="2:16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130"/>
    </row>
    <row r="190" spans="2:16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130"/>
    </row>
    <row r="191" spans="2:16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130"/>
    </row>
    <row r="192" spans="2:16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130"/>
    </row>
    <row r="193" spans="2:16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130"/>
    </row>
    <row r="194" spans="2:16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130"/>
    </row>
    <row r="195" spans="2:16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</row>
    <row r="196" spans="2:16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130"/>
    </row>
    <row r="197" spans="2:16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130"/>
    </row>
    <row r="198" spans="2:16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130"/>
    </row>
    <row r="199" spans="2:16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130"/>
    </row>
    <row r="200" spans="2:16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  <c r="P200" s="130"/>
    </row>
    <row r="201" spans="2:16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  <c r="P201" s="130"/>
    </row>
    <row r="202" spans="2:16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  <c r="P202" s="130"/>
    </row>
    <row r="203" spans="2:16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</row>
    <row r="204" spans="2:16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  <c r="P204" s="130"/>
    </row>
    <row r="205" spans="2:16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  <c r="P205" s="130"/>
    </row>
    <row r="206" spans="2:16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  <c r="P206" s="130"/>
    </row>
    <row r="207" spans="2:16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  <c r="P207" s="130"/>
    </row>
    <row r="208" spans="2:16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  <c r="P208" s="130"/>
    </row>
    <row r="209" spans="2:16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  <c r="P209" s="130"/>
    </row>
    <row r="210" spans="2:16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</row>
    <row r="211" spans="2:16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</row>
    <row r="212" spans="2:16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  <c r="P212" s="130"/>
    </row>
    <row r="213" spans="2:16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  <c r="P213" s="130"/>
    </row>
    <row r="214" spans="2:16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  <c r="P214" s="130"/>
    </row>
    <row r="215" spans="2:16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  <c r="P215" s="130"/>
    </row>
    <row r="216" spans="2:16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  <c r="P216" s="130"/>
    </row>
    <row r="217" spans="2:16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</row>
    <row r="218" spans="2:16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</row>
    <row r="219" spans="2:16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  <c r="P219" s="130"/>
    </row>
    <row r="220" spans="2:16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  <c r="P220" s="130"/>
    </row>
    <row r="221" spans="2:16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  <c r="P221" s="130"/>
    </row>
    <row r="222" spans="2:16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  <c r="P222" s="130"/>
    </row>
    <row r="223" spans="2:16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  <c r="P223" s="130"/>
    </row>
    <row r="224" spans="2:16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  <c r="P224" s="130"/>
    </row>
    <row r="225" spans="2:16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  <c r="P225" s="130"/>
    </row>
    <row r="226" spans="2:16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  <c r="P226" s="130"/>
    </row>
    <row r="227" spans="2:16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  <c r="P227" s="130"/>
    </row>
    <row r="228" spans="2:16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  <c r="P228" s="130"/>
    </row>
    <row r="229" spans="2:16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  <c r="P229" s="130"/>
    </row>
    <row r="230" spans="2:16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  <c r="P230" s="130"/>
    </row>
    <row r="231" spans="2:16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  <c r="P231" s="130"/>
    </row>
    <row r="232" spans="2:16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</row>
    <row r="233" spans="2:16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  <c r="P233" s="130"/>
    </row>
    <row r="234" spans="2:16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  <c r="P234" s="130"/>
    </row>
    <row r="235" spans="2:16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  <c r="P235" s="130"/>
    </row>
    <row r="236" spans="2:16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  <c r="P236" s="130"/>
    </row>
    <row r="237" spans="2:16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  <c r="P237" s="130"/>
    </row>
    <row r="238" spans="2:16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  <c r="P238" s="130"/>
    </row>
    <row r="239" spans="2:16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</row>
    <row r="240" spans="2:16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  <c r="P240" s="130"/>
    </row>
    <row r="241" spans="2:16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  <c r="P241" s="130"/>
    </row>
    <row r="242" spans="2:16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  <c r="P242" s="130"/>
    </row>
    <row r="243" spans="2:16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  <c r="P243" s="130"/>
    </row>
    <row r="244" spans="2:16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  <c r="P244" s="130"/>
    </row>
    <row r="245" spans="2:16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  <c r="P245" s="130"/>
    </row>
    <row r="246" spans="2:16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  <c r="P246" s="130"/>
    </row>
    <row r="247" spans="2:16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  <c r="P247" s="130"/>
    </row>
    <row r="248" spans="2:16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  <c r="P248" s="130"/>
    </row>
    <row r="249" spans="2:16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  <c r="P249" s="130"/>
    </row>
    <row r="250" spans="2:16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  <c r="P250" s="130"/>
    </row>
    <row r="251" spans="2:16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  <c r="P251" s="130"/>
    </row>
    <row r="252" spans="2:16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  <c r="P252" s="130"/>
    </row>
    <row r="253" spans="2:16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  <c r="P253" s="130"/>
    </row>
    <row r="254" spans="2:16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  <c r="P254" s="130"/>
    </row>
    <row r="255" spans="2:16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  <c r="P255" s="130"/>
    </row>
    <row r="256" spans="2:16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  <c r="P256" s="130"/>
    </row>
    <row r="257" spans="2:16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  <c r="P257" s="130"/>
    </row>
    <row r="258" spans="2:16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  <c r="P258" s="130"/>
    </row>
    <row r="259" spans="2:16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  <c r="P259" s="130"/>
    </row>
    <row r="260" spans="2:16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  <c r="P260" s="130"/>
    </row>
    <row r="261" spans="2:16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  <c r="P261" s="130"/>
    </row>
    <row r="262" spans="2:16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  <c r="P262" s="130"/>
    </row>
    <row r="263" spans="2:16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  <c r="P263" s="130"/>
    </row>
    <row r="264" spans="2:16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  <c r="P264" s="130"/>
    </row>
    <row r="265" spans="2:16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  <c r="P265" s="130"/>
    </row>
    <row r="266" spans="2:16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  <c r="P266" s="130"/>
    </row>
    <row r="267" spans="2:16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  <c r="P267" s="130"/>
    </row>
    <row r="268" spans="2:16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  <c r="P268" s="130"/>
    </row>
    <row r="269" spans="2:16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  <c r="P269" s="130"/>
    </row>
    <row r="270" spans="2:16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  <c r="P270" s="130"/>
    </row>
    <row r="271" spans="2:16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  <c r="P271" s="130"/>
    </row>
    <row r="272" spans="2:16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  <c r="P272" s="130"/>
    </row>
    <row r="273" spans="2:16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  <c r="P273" s="130"/>
    </row>
    <row r="274" spans="2:16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  <c r="P274" s="130"/>
    </row>
    <row r="275" spans="2:16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  <c r="P275" s="130"/>
    </row>
    <row r="276" spans="2:16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  <c r="P276" s="130"/>
    </row>
    <row r="277" spans="2:16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  <c r="P277" s="130"/>
    </row>
    <row r="278" spans="2:16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  <c r="P278" s="130"/>
    </row>
    <row r="279" spans="2:16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  <c r="P279" s="130"/>
    </row>
    <row r="280" spans="2:16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  <c r="P280" s="130"/>
    </row>
    <row r="281" spans="2:16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  <c r="P281" s="130"/>
    </row>
    <row r="282" spans="2:16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  <c r="P282" s="130"/>
    </row>
    <row r="283" spans="2:16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  <c r="P283" s="130"/>
    </row>
    <row r="284" spans="2:16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  <c r="P284" s="130"/>
    </row>
    <row r="285" spans="2:16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  <c r="P285" s="130"/>
    </row>
    <row r="286" spans="2:16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  <c r="P286" s="130"/>
    </row>
    <row r="287" spans="2:16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  <c r="P287" s="130"/>
    </row>
    <row r="288" spans="2:16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  <c r="P288" s="130"/>
    </row>
    <row r="289" spans="2:16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  <c r="P289" s="130"/>
    </row>
    <row r="290" spans="2:16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  <c r="P290" s="130"/>
    </row>
    <row r="291" spans="2:16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  <c r="P291" s="130"/>
    </row>
    <row r="292" spans="2:16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</row>
    <row r="293" spans="2:16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  <c r="P293" s="130"/>
    </row>
    <row r="294" spans="2:16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  <c r="P294" s="130"/>
    </row>
    <row r="295" spans="2:16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  <c r="P295" s="130"/>
    </row>
    <row r="296" spans="2:16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  <c r="P296" s="130"/>
    </row>
    <row r="297" spans="2:16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</row>
    <row r="298" spans="2:16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  <c r="P298" s="130"/>
    </row>
    <row r="299" spans="2:16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  <c r="P299" s="130"/>
    </row>
    <row r="300" spans="2:16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  <c r="P300" s="130"/>
    </row>
    <row r="301" spans="2:16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</row>
    <row r="302" spans="2:16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  <c r="P302" s="130"/>
    </row>
    <row r="303" spans="2:16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  <c r="P303" s="130"/>
    </row>
    <row r="304" spans="2:16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</row>
    <row r="305" spans="2:16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  <c r="P305" s="130"/>
    </row>
    <row r="306" spans="2:16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  <c r="P306" s="130"/>
    </row>
    <row r="307" spans="2:16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  <c r="P307" s="130"/>
    </row>
    <row r="308" spans="2:16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  <c r="P308" s="130"/>
    </row>
    <row r="309" spans="2:16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  <c r="P309" s="130"/>
    </row>
    <row r="310" spans="2:16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  <c r="P310" s="130"/>
    </row>
    <row r="311" spans="2:16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  <c r="P311" s="130"/>
    </row>
    <row r="312" spans="2:16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  <c r="P312" s="130"/>
    </row>
    <row r="313" spans="2:16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  <c r="P313" s="130"/>
    </row>
    <row r="314" spans="2:16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  <c r="P314" s="130"/>
    </row>
    <row r="315" spans="2:16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  <c r="P315" s="130"/>
    </row>
    <row r="316" spans="2:16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  <c r="P316" s="130"/>
    </row>
    <row r="317" spans="2:16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</row>
    <row r="318" spans="2:16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</row>
    <row r="319" spans="2:16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</row>
    <row r="320" spans="2:16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</row>
    <row r="321" spans="2:16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</row>
    <row r="322" spans="2:16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</row>
    <row r="323" spans="2:16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  <c r="P323" s="130"/>
    </row>
    <row r="324" spans="2:16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</row>
    <row r="325" spans="2:16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</row>
    <row r="326" spans="2:16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  <c r="P326" s="130"/>
    </row>
    <row r="327" spans="2:16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  <c r="P327" s="130"/>
    </row>
    <row r="328" spans="2:16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  <c r="P328" s="130"/>
    </row>
    <row r="329" spans="2:16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</row>
    <row r="330" spans="2:16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</row>
    <row r="331" spans="2:16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  <c r="P331" s="130"/>
    </row>
    <row r="332" spans="2:16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  <c r="P332" s="130"/>
    </row>
    <row r="333" spans="2:16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  <c r="P333" s="130"/>
    </row>
    <row r="334" spans="2:16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  <c r="P334" s="130"/>
    </row>
    <row r="335" spans="2:16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  <c r="P335" s="130"/>
    </row>
    <row r="336" spans="2:16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  <c r="P336" s="130"/>
    </row>
    <row r="337" spans="2:16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  <c r="P337" s="130"/>
    </row>
    <row r="338" spans="2:16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  <c r="P338" s="130"/>
    </row>
    <row r="339" spans="2:16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  <c r="P339" s="130"/>
    </row>
    <row r="340" spans="2:16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  <c r="P340" s="130"/>
    </row>
    <row r="341" spans="2:16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  <c r="P341" s="130"/>
    </row>
    <row r="342" spans="2:16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  <c r="P342" s="130"/>
    </row>
    <row r="343" spans="2:16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  <c r="P343" s="130"/>
    </row>
    <row r="344" spans="2:16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  <c r="P344" s="130"/>
    </row>
    <row r="345" spans="2:16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  <c r="P345" s="130"/>
    </row>
    <row r="346" spans="2:16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  <c r="P346" s="130"/>
    </row>
    <row r="347" spans="2:16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  <c r="P347" s="130"/>
    </row>
    <row r="348" spans="2:16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  <c r="P348" s="130"/>
    </row>
    <row r="349" spans="2:16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  <c r="P349" s="130"/>
    </row>
    <row r="350" spans="2:16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  <c r="P350" s="130"/>
    </row>
    <row r="351" spans="2:16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  <c r="P351" s="130"/>
    </row>
    <row r="352" spans="2:16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  <c r="P352" s="130"/>
    </row>
    <row r="353" spans="2:16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  <c r="P353" s="130"/>
    </row>
    <row r="354" spans="2:16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  <c r="P354" s="130"/>
    </row>
    <row r="355" spans="2:16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  <c r="P355" s="130"/>
    </row>
    <row r="356" spans="2:16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  <c r="P356" s="130"/>
    </row>
    <row r="357" spans="2:16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  <c r="P357" s="130"/>
    </row>
    <row r="358" spans="2:16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</row>
    <row r="359" spans="2:16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</row>
    <row r="360" spans="2:16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  <c r="P360" s="130"/>
    </row>
    <row r="361" spans="2:16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</row>
    <row r="362" spans="2:16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  <c r="P362" s="130"/>
    </row>
    <row r="363" spans="2:16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  <c r="P363" s="130"/>
    </row>
    <row r="364" spans="2:16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  <c r="P364" s="130"/>
    </row>
    <row r="365" spans="2:16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  <c r="P365" s="130"/>
    </row>
    <row r="366" spans="2:16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  <c r="P366" s="130"/>
    </row>
    <row r="367" spans="2:16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</row>
    <row r="368" spans="2:16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</row>
    <row r="369" spans="2:16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</row>
    <row r="370" spans="2:16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</row>
    <row r="371" spans="2:16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</row>
    <row r="372" spans="2:16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</row>
    <row r="373" spans="2:16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  <c r="P373" s="130"/>
    </row>
    <row r="374" spans="2:16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  <c r="P374" s="130"/>
    </row>
    <row r="375" spans="2:16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  <c r="P375" s="130"/>
    </row>
    <row r="376" spans="2:16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  <c r="P376" s="130"/>
    </row>
    <row r="377" spans="2:16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  <c r="P377" s="130"/>
    </row>
    <row r="378" spans="2:16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  <c r="P378" s="130"/>
    </row>
    <row r="379" spans="2:16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  <c r="P379" s="130"/>
    </row>
    <row r="380" spans="2:16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  <c r="P380" s="130"/>
    </row>
    <row r="381" spans="2:16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  <c r="P381" s="130"/>
    </row>
    <row r="382" spans="2:16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  <c r="P382" s="130"/>
    </row>
    <row r="383" spans="2:16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</row>
    <row r="384" spans="2:16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</row>
    <row r="385" spans="2:16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</row>
    <row r="386" spans="2:16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</row>
    <row r="387" spans="2:16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</row>
    <row r="388" spans="2:16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</row>
    <row r="389" spans="2:16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30"/>
    </row>
    <row r="390" spans="2:16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</row>
    <row r="391" spans="2:16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  <c r="P391" s="130"/>
    </row>
    <row r="392" spans="2:16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</row>
    <row r="393" spans="2:16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  <c r="P393" s="130"/>
    </row>
    <row r="394" spans="2:16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  <c r="P394" s="130"/>
    </row>
    <row r="395" spans="2:16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  <c r="P395" s="130"/>
    </row>
    <row r="396" spans="2:16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  <c r="P396" s="130"/>
    </row>
    <row r="397" spans="2:16">
      <c r="B397" s="141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  <c r="P397" s="130"/>
    </row>
    <row r="398" spans="2:16">
      <c r="B398" s="141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  <c r="P398" s="130"/>
    </row>
    <row r="399" spans="2:16">
      <c r="B399" s="140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  <c r="P399" s="130"/>
    </row>
    <row r="400" spans="2:16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  <c r="P400" s="130"/>
    </row>
    <row r="401" spans="2:16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  <c r="P401" s="130"/>
    </row>
    <row r="402" spans="2:16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  <c r="P402" s="130"/>
    </row>
    <row r="403" spans="2:16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  <c r="P403" s="130"/>
    </row>
    <row r="404" spans="2:16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  <c r="P404" s="130"/>
    </row>
    <row r="405" spans="2:16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  <c r="P405" s="130"/>
    </row>
    <row r="406" spans="2:16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  <c r="P406" s="130"/>
    </row>
    <row r="407" spans="2:16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  <c r="P407" s="130"/>
    </row>
    <row r="408" spans="2:16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  <c r="P408" s="130"/>
    </row>
    <row r="409" spans="2:16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  <c r="P409" s="130"/>
    </row>
    <row r="410" spans="2:16">
      <c r="B410" s="129"/>
      <c r="C410" s="129"/>
      <c r="D410" s="129"/>
      <c r="E410" s="130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  <c r="P410" s="130"/>
    </row>
    <row r="411" spans="2:16">
      <c r="B411" s="129"/>
      <c r="C411" s="129"/>
      <c r="D411" s="129"/>
      <c r="E411" s="130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  <c r="P411" s="130"/>
    </row>
    <row r="412" spans="2:16">
      <c r="B412" s="129"/>
      <c r="C412" s="129"/>
      <c r="D412" s="129"/>
      <c r="E412" s="130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  <c r="P412" s="130"/>
    </row>
    <row r="413" spans="2:16">
      <c r="B413" s="129"/>
      <c r="C413" s="129"/>
      <c r="D413" s="129"/>
      <c r="E413" s="130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  <c r="P413" s="130"/>
    </row>
    <row r="414" spans="2:16">
      <c r="B414" s="129"/>
      <c r="C414" s="129"/>
      <c r="D414" s="129"/>
      <c r="E414" s="130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  <c r="P414" s="130"/>
    </row>
    <row r="415" spans="2:16">
      <c r="B415" s="129"/>
      <c r="C415" s="129"/>
      <c r="D415" s="129"/>
      <c r="E415" s="130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  <c r="P415" s="130"/>
    </row>
    <row r="416" spans="2:16">
      <c r="B416" s="129"/>
      <c r="C416" s="129"/>
      <c r="D416" s="129"/>
      <c r="E416" s="130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  <c r="P416" s="130"/>
    </row>
    <row r="417" spans="2:16">
      <c r="B417" s="129"/>
      <c r="C417" s="129"/>
      <c r="D417" s="129"/>
      <c r="E417" s="130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  <c r="P417" s="130"/>
    </row>
    <row r="418" spans="2:16">
      <c r="B418" s="129"/>
      <c r="C418" s="129"/>
      <c r="D418" s="129"/>
      <c r="E418" s="130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</row>
    <row r="419" spans="2:16">
      <c r="B419" s="129"/>
      <c r="C419" s="129"/>
      <c r="D419" s="129"/>
      <c r="E419" s="130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  <c r="P419" s="130"/>
    </row>
    <row r="420" spans="2:16">
      <c r="B420" s="129"/>
      <c r="C420" s="129"/>
      <c r="D420" s="129"/>
      <c r="E420" s="130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  <c r="P420" s="130"/>
    </row>
    <row r="421" spans="2:16">
      <c r="B421" s="129"/>
      <c r="C421" s="129"/>
      <c r="D421" s="129"/>
      <c r="E421" s="130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  <c r="P421" s="130"/>
    </row>
    <row r="422" spans="2:16">
      <c r="B422" s="129"/>
      <c r="C422" s="129"/>
      <c r="D422" s="129"/>
      <c r="E422" s="130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  <c r="P422" s="130"/>
    </row>
    <row r="423" spans="2:16">
      <c r="B423" s="129"/>
      <c r="C423" s="129"/>
      <c r="D423" s="129"/>
      <c r="E423" s="130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  <c r="P423" s="130"/>
    </row>
    <row r="424" spans="2:16">
      <c r="B424" s="129"/>
      <c r="C424" s="129"/>
      <c r="D424" s="129"/>
      <c r="E424" s="130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  <c r="P424" s="130"/>
    </row>
    <row r="425" spans="2:16">
      <c r="B425" s="129"/>
      <c r="C425" s="129"/>
      <c r="D425" s="129"/>
      <c r="E425" s="130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  <c r="P425" s="130"/>
    </row>
    <row r="426" spans="2:16">
      <c r="B426" s="129"/>
      <c r="C426" s="129"/>
      <c r="D426" s="129"/>
      <c r="E426" s="130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  <c r="P426" s="130"/>
    </row>
    <row r="427" spans="2:16">
      <c r="B427" s="129"/>
      <c r="C427" s="129"/>
      <c r="D427" s="129"/>
      <c r="E427" s="130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  <c r="P427" s="130"/>
    </row>
    <row r="428" spans="2:16">
      <c r="B428" s="129"/>
      <c r="C428" s="129"/>
      <c r="D428" s="129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</row>
    <row r="429" spans="2:16">
      <c r="B429" s="129"/>
      <c r="C429" s="129"/>
      <c r="D429" s="129"/>
      <c r="E429" s="130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  <c r="P429" s="130"/>
    </row>
    <row r="430" spans="2:16">
      <c r="B430" s="129"/>
      <c r="C430" s="129"/>
      <c r="D430" s="129"/>
      <c r="E430" s="130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  <c r="P430" s="130"/>
    </row>
    <row r="431" spans="2:16">
      <c r="B431" s="129"/>
      <c r="C431" s="129"/>
      <c r="D431" s="129"/>
      <c r="E431" s="130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  <c r="P431" s="130"/>
    </row>
    <row r="432" spans="2:16">
      <c r="B432" s="129"/>
      <c r="C432" s="129"/>
      <c r="D432" s="129"/>
      <c r="E432" s="130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  <c r="P432" s="130"/>
    </row>
    <row r="433" spans="2:16">
      <c r="B433" s="129"/>
      <c r="C433" s="129"/>
      <c r="D433" s="129"/>
      <c r="E433" s="130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  <c r="P433" s="130"/>
    </row>
    <row r="434" spans="2:16">
      <c r="B434" s="129"/>
      <c r="C434" s="129"/>
      <c r="D434" s="129"/>
      <c r="E434" s="130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  <c r="P434" s="130"/>
    </row>
    <row r="435" spans="2:16">
      <c r="B435" s="129"/>
      <c r="C435" s="129"/>
      <c r="D435" s="129"/>
      <c r="E435" s="130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  <c r="P435" s="130"/>
    </row>
    <row r="436" spans="2:16">
      <c r="B436" s="129"/>
      <c r="C436" s="129"/>
      <c r="D436" s="129"/>
      <c r="E436" s="130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  <c r="P436" s="130"/>
    </row>
    <row r="437" spans="2:16">
      <c r="B437" s="129"/>
      <c r="C437" s="129"/>
      <c r="D437" s="129"/>
      <c r="E437" s="130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  <c r="P437" s="130"/>
    </row>
    <row r="438" spans="2:16">
      <c r="B438" s="129"/>
      <c r="C438" s="129"/>
      <c r="D438" s="129"/>
      <c r="E438" s="130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  <c r="P438" s="130"/>
    </row>
    <row r="439" spans="2:16">
      <c r="B439" s="129"/>
      <c r="C439" s="129"/>
      <c r="D439" s="129"/>
      <c r="E439" s="130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  <c r="P439" s="130"/>
    </row>
    <row r="440" spans="2:16">
      <c r="B440" s="129"/>
      <c r="C440" s="129"/>
      <c r="D440" s="129"/>
      <c r="E440" s="130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  <c r="P440" s="130"/>
    </row>
    <row r="441" spans="2:16">
      <c r="B441" s="129"/>
      <c r="C441" s="129"/>
      <c r="D441" s="129"/>
      <c r="E441" s="130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  <c r="P441" s="130"/>
    </row>
    <row r="442" spans="2:16">
      <c r="B442" s="129"/>
      <c r="C442" s="129"/>
      <c r="D442" s="129"/>
      <c r="E442" s="130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  <c r="P442" s="130"/>
    </row>
    <row r="443" spans="2:16">
      <c r="B443" s="129"/>
      <c r="C443" s="129"/>
      <c r="D443" s="129"/>
      <c r="E443" s="130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  <c r="P443" s="130"/>
    </row>
    <row r="444" spans="2:16">
      <c r="B444" s="129"/>
      <c r="C444" s="129"/>
      <c r="D444" s="129"/>
      <c r="E444" s="130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  <c r="P444" s="130"/>
    </row>
    <row r="445" spans="2:16">
      <c r="B445" s="129"/>
      <c r="C445" s="129"/>
      <c r="D445" s="129"/>
      <c r="E445" s="130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  <c r="P445" s="130"/>
    </row>
    <row r="446" spans="2:16">
      <c r="B446" s="129"/>
      <c r="C446" s="129"/>
      <c r="D446" s="129"/>
      <c r="E446" s="130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  <c r="P446" s="130"/>
    </row>
    <row r="447" spans="2:16">
      <c r="B447" s="129"/>
      <c r="C447" s="129"/>
      <c r="D447" s="129"/>
      <c r="E447" s="130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  <c r="P447" s="130"/>
    </row>
    <row r="448" spans="2:16">
      <c r="B448" s="129"/>
      <c r="C448" s="129"/>
      <c r="D448" s="129"/>
      <c r="E448" s="130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  <c r="P448" s="130"/>
    </row>
    <row r="449" spans="2:16">
      <c r="B449" s="129"/>
      <c r="C449" s="129"/>
      <c r="D449" s="129"/>
      <c r="E449" s="130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  <c r="P449" s="130"/>
    </row>
    <row r="450" spans="2:16">
      <c r="B450" s="129"/>
      <c r="C450" s="129"/>
      <c r="D450" s="129"/>
      <c r="E450" s="130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  <c r="P450" s="130"/>
    </row>
    <row r="451" spans="2:16">
      <c r="B451" s="129"/>
      <c r="C451" s="129"/>
      <c r="D451" s="129"/>
      <c r="E451" s="130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  <c r="P451" s="130"/>
    </row>
    <row r="452" spans="2:16">
      <c r="B452" s="129"/>
      <c r="C452" s="129"/>
      <c r="D452" s="129"/>
      <c r="E452" s="130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  <c r="P452" s="130"/>
    </row>
    <row r="453" spans="2:16">
      <c r="B453" s="129"/>
      <c r="C453" s="129"/>
      <c r="D453" s="129"/>
      <c r="E453" s="130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  <c r="P453" s="130"/>
    </row>
    <row r="454" spans="2:16">
      <c r="B454" s="129"/>
      <c r="C454" s="129"/>
      <c r="D454" s="129"/>
      <c r="E454" s="130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  <c r="P454" s="130"/>
    </row>
    <row r="455" spans="2:16">
      <c r="B455" s="129"/>
      <c r="C455" s="129"/>
      <c r="D455" s="129"/>
      <c r="E455" s="130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  <c r="P455" s="130"/>
    </row>
    <row r="456" spans="2:16">
      <c r="B456" s="129"/>
      <c r="C456" s="129"/>
      <c r="D456" s="129"/>
      <c r="E456" s="130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  <c r="P456" s="130"/>
    </row>
    <row r="457" spans="2:16">
      <c r="B457" s="129"/>
      <c r="C457" s="129"/>
      <c r="D457" s="129"/>
      <c r="E457" s="130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  <c r="P457" s="130"/>
    </row>
    <row r="458" spans="2:16">
      <c r="B458" s="129"/>
      <c r="C458" s="129"/>
      <c r="D458" s="129"/>
      <c r="E458" s="130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  <c r="P458" s="130"/>
    </row>
    <row r="459" spans="2:16">
      <c r="B459" s="129"/>
      <c r="C459" s="129"/>
      <c r="D459" s="129"/>
      <c r="E459" s="130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  <c r="P459" s="130"/>
    </row>
    <row r="460" spans="2:16">
      <c r="B460" s="129"/>
      <c r="C460" s="129"/>
      <c r="D460" s="129"/>
      <c r="E460" s="130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  <c r="P460" s="130"/>
    </row>
    <row r="461" spans="2:16">
      <c r="B461" s="129"/>
      <c r="C461" s="129"/>
      <c r="D461" s="129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</row>
    <row r="462" spans="2:16">
      <c r="B462" s="129"/>
      <c r="C462" s="129"/>
      <c r="D462" s="129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</row>
    <row r="463" spans="2:16">
      <c r="B463" s="129"/>
      <c r="C463" s="129"/>
      <c r="D463" s="129"/>
      <c r="E463" s="130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  <c r="P463" s="130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5" t="s">
        <v>146</v>
      </c>
      <c r="C1" s="66" t="s" vm="1">
        <v>233</v>
      </c>
    </row>
    <row r="2" spans="2:20">
      <c r="B2" s="45" t="s">
        <v>145</v>
      </c>
      <c r="C2" s="66" t="s">
        <v>234</v>
      </c>
    </row>
    <row r="3" spans="2:20">
      <c r="B3" s="45" t="s">
        <v>147</v>
      </c>
      <c r="C3" s="66" t="s">
        <v>235</v>
      </c>
    </row>
    <row r="4" spans="2:20">
      <c r="B4" s="45" t="s">
        <v>148</v>
      </c>
      <c r="C4" s="66">
        <v>2102</v>
      </c>
    </row>
    <row r="6" spans="2:20" ht="26.25" customHeight="1">
      <c r="B6" s="196" t="s">
        <v>174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</row>
    <row r="7" spans="2:20" ht="26.25" customHeight="1">
      <c r="B7" s="196" t="s">
        <v>90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1"/>
    </row>
    <row r="8" spans="2:20" s="3" customFormat="1" ht="78.75">
      <c r="B8" s="36" t="s">
        <v>115</v>
      </c>
      <c r="C8" s="12" t="s">
        <v>46</v>
      </c>
      <c r="D8" s="12" t="s">
        <v>119</v>
      </c>
      <c r="E8" s="12" t="s">
        <v>191</v>
      </c>
      <c r="F8" s="12" t="s">
        <v>117</v>
      </c>
      <c r="G8" s="12" t="s">
        <v>65</v>
      </c>
      <c r="H8" s="12" t="s">
        <v>14</v>
      </c>
      <c r="I8" s="12" t="s">
        <v>66</v>
      </c>
      <c r="J8" s="12" t="s">
        <v>104</v>
      </c>
      <c r="K8" s="12" t="s">
        <v>17</v>
      </c>
      <c r="L8" s="12" t="s">
        <v>103</v>
      </c>
      <c r="M8" s="12" t="s">
        <v>16</v>
      </c>
      <c r="N8" s="12" t="s">
        <v>18</v>
      </c>
      <c r="O8" s="12" t="s">
        <v>209</v>
      </c>
      <c r="P8" s="12" t="s">
        <v>208</v>
      </c>
      <c r="Q8" s="12" t="s">
        <v>61</v>
      </c>
      <c r="R8" s="12" t="s">
        <v>59</v>
      </c>
      <c r="S8" s="12" t="s">
        <v>149</v>
      </c>
      <c r="T8" s="37" t="s">
        <v>151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216</v>
      </c>
      <c r="P9" s="15"/>
      <c r="Q9" s="15" t="s">
        <v>212</v>
      </c>
      <c r="R9" s="15" t="s">
        <v>19</v>
      </c>
      <c r="S9" s="15" t="s">
        <v>19</v>
      </c>
      <c r="T9" s="60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113</v>
      </c>
      <c r="R10" s="18" t="s">
        <v>114</v>
      </c>
      <c r="S10" s="42" t="s">
        <v>152</v>
      </c>
      <c r="T10" s="59" t="s">
        <v>192</v>
      </c>
    </row>
    <row r="11" spans="2:20" s="4" customFormat="1" ht="18" customHeight="1">
      <c r="B11" s="136" t="s">
        <v>3508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37">
        <v>0</v>
      </c>
      <c r="R11" s="88"/>
      <c r="S11" s="138">
        <v>0</v>
      </c>
      <c r="T11" s="138">
        <v>0</v>
      </c>
    </row>
    <row r="12" spans="2:20">
      <c r="B12" s="139" t="s">
        <v>224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spans="2:20">
      <c r="B13" s="139" t="s">
        <v>112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</row>
    <row r="14" spans="2:20">
      <c r="B14" s="139" t="s">
        <v>207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</row>
    <row r="15" spans="2:20">
      <c r="B15" s="139" t="s">
        <v>215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spans="2:20"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</row>
    <row r="17" spans="2:20"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</row>
    <row r="18" spans="2:20"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</row>
    <row r="19" spans="2:20"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2:20"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2:20"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</row>
    <row r="22" spans="2:20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</row>
    <row r="23" spans="2:20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spans="2:20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spans="2:20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2:20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</row>
    <row r="27" spans="2:20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</row>
    <row r="28" spans="2:20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2:20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</row>
    <row r="30" spans="2:20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</row>
    <row r="31" spans="2:20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</row>
    <row r="32" spans="2:20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</row>
    <row r="33" spans="2:20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</row>
    <row r="34" spans="2:20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</row>
    <row r="35" spans="2:20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</row>
    <row r="36" spans="2:20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</row>
    <row r="38" spans="2:20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</row>
    <row r="39" spans="2:20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</row>
    <row r="40" spans="2:20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</row>
    <row r="41" spans="2:20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</row>
    <row r="42" spans="2:20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</row>
    <row r="43" spans="2:20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</row>
    <row r="44" spans="2:20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</row>
    <row r="45" spans="2:20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</row>
    <row r="46" spans="2:20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</row>
    <row r="47" spans="2:20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</row>
    <row r="48" spans="2:20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</row>
    <row r="49" spans="2:20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</row>
    <row r="50" spans="2:20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</row>
    <row r="51" spans="2:20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</row>
    <row r="52" spans="2:20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</row>
    <row r="53" spans="2:20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</row>
    <row r="54" spans="2:20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2:20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2:20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2:20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2:20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2:20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2:20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2:20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2:20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2:20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2:20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2:20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2:20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2:20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2:20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2:20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2:20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2:20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2:20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2:20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2:20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2:20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2:20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2:20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2:20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2:20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2:20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2:20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2:20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2:20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2:20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2:20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2:20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2:20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2:20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2:20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</row>
    <row r="90" spans="2:20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</row>
    <row r="91" spans="2:20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</row>
    <row r="92" spans="2:20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</row>
    <row r="93" spans="2:20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</row>
    <row r="94" spans="2:20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</row>
    <row r="95" spans="2:20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</row>
    <row r="96" spans="2:20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</row>
    <row r="97" spans="2:20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</row>
    <row r="98" spans="2:20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</row>
    <row r="99" spans="2:20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</row>
    <row r="100" spans="2:20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</row>
    <row r="101" spans="2:20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</row>
    <row r="102" spans="2:20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</row>
    <row r="103" spans="2:20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</row>
    <row r="104" spans="2:20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</row>
    <row r="105" spans="2:20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</row>
    <row r="106" spans="2:20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</row>
    <row r="107" spans="2:20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</row>
    <row r="108" spans="2:20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</row>
    <row r="109" spans="2:20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</row>
    <row r="110" spans="2:20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0"/>
      <c r="C697" s="1"/>
      <c r="D697" s="1"/>
      <c r="E697" s="1"/>
      <c r="F697" s="1"/>
      <c r="G697" s="1"/>
    </row>
    <row r="698" spans="2:7">
      <c r="B698" s="40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3">
    <dataValidation allowBlank="1" showInputMessage="1" showErrorMessage="1" sqref="A1 B31:B33 B14:B15" xr:uid="{00000000-0002-0000-0300-000000000000}"/>
    <dataValidation type="list" allowBlank="1" showInputMessage="1" showErrorMessage="1" sqref="E205:E712" xr:uid="{00000000-0002-0000-0300-000001000000}">
      <formula1>#REF!</formula1>
    </dataValidation>
    <dataValidation type="list" allowBlank="1" showInputMessage="1" showErrorMessage="1" sqref="I12:I32 I34:I487 G12:G32 G34:G705 L12:L487 E12:E32 E34:E204" xr:uid="{00000000-0002-0000-0300-000002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U829"/>
  <sheetViews>
    <sheetView rightToLeft="1" zoomScale="70" zoomScaleNormal="70" workbookViewId="0">
      <selection activeCell="R11" sqref="R11"/>
    </sheetView>
  </sheetViews>
  <sheetFormatPr defaultColWidth="9.140625" defaultRowHeight="18"/>
  <cols>
    <col min="1" max="1" width="9.140625" style="1"/>
    <col min="2" max="2" width="42.140625" style="2" bestFit="1" customWidth="1"/>
    <col min="3" max="3" width="48.42578125" style="2" bestFit="1" customWidth="1"/>
    <col min="4" max="4" width="6.42578125" style="2" bestFit="1" customWidth="1"/>
    <col min="5" max="5" width="8" style="2" bestFit="1" customWidth="1"/>
    <col min="6" max="6" width="16.7109375" style="2" bestFit="1" customWidth="1"/>
    <col min="7" max="7" width="44.710937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/>
    <col min="15" max="15" width="15.7109375" style="1" bestFit="1" customWidth="1"/>
    <col min="16" max="16" width="13" style="1" bestFit="1" customWidth="1"/>
    <col min="17" max="17" width="11.140625" style="1" bestFit="1" customWidth="1"/>
    <col min="18" max="18" width="14.4257812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5" t="s">
        <v>146</v>
      </c>
      <c r="C1" s="45" t="s" vm="1">
        <v>233</v>
      </c>
    </row>
    <row r="2" spans="2:21">
      <c r="B2" s="45" t="s">
        <v>145</v>
      </c>
      <c r="C2" s="45" t="s">
        <v>234</v>
      </c>
    </row>
    <row r="3" spans="2:21">
      <c r="B3" s="45" t="s">
        <v>147</v>
      </c>
      <c r="C3" s="45" t="s">
        <v>235</v>
      </c>
    </row>
    <row r="4" spans="2:21">
      <c r="B4" s="45" t="s">
        <v>148</v>
      </c>
      <c r="C4" s="45">
        <v>2102</v>
      </c>
    </row>
    <row r="6" spans="2:21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2"/>
    </row>
    <row r="7" spans="2:21" ht="26.25" customHeight="1">
      <c r="B7" s="190" t="s">
        <v>91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2"/>
    </row>
    <row r="8" spans="2:21" s="3" customFormat="1" ht="78.7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65</v>
      </c>
      <c r="H8" s="29" t="s">
        <v>14</v>
      </c>
      <c r="I8" s="29" t="s">
        <v>66</v>
      </c>
      <c r="J8" s="29" t="s">
        <v>104</v>
      </c>
      <c r="K8" s="29" t="s">
        <v>17</v>
      </c>
      <c r="L8" s="29" t="s">
        <v>103</v>
      </c>
      <c r="M8" s="29" t="s">
        <v>16</v>
      </c>
      <c r="N8" s="29" t="s">
        <v>18</v>
      </c>
      <c r="O8" s="12" t="s">
        <v>209</v>
      </c>
      <c r="P8" s="29" t="s">
        <v>208</v>
      </c>
      <c r="Q8" s="29" t="s">
        <v>223</v>
      </c>
      <c r="R8" s="29" t="s">
        <v>61</v>
      </c>
      <c r="S8" s="12" t="s">
        <v>59</v>
      </c>
      <c r="T8" s="29" t="s">
        <v>149</v>
      </c>
      <c r="U8" s="13" t="s">
        <v>151</v>
      </c>
    </row>
    <row r="9" spans="2:21" s="3" customFormat="1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216</v>
      </c>
      <c r="P9" s="31"/>
      <c r="Q9" s="15" t="s">
        <v>212</v>
      </c>
      <c r="R9" s="31" t="s">
        <v>212</v>
      </c>
      <c r="S9" s="15" t="s">
        <v>19</v>
      </c>
      <c r="T9" s="31" t="s">
        <v>212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18" t="s">
        <v>113</v>
      </c>
      <c r="R10" s="18" t="s">
        <v>114</v>
      </c>
      <c r="S10" s="18" t="s">
        <v>152</v>
      </c>
      <c r="T10" s="18" t="s">
        <v>192</v>
      </c>
      <c r="U10" s="19" t="s">
        <v>218</v>
      </c>
    </row>
    <row r="11" spans="2:21" s="4" customFormat="1" ht="18" customHeight="1">
      <c r="B11" s="169" t="s">
        <v>32</v>
      </c>
      <c r="C11" s="169"/>
      <c r="D11" s="169"/>
      <c r="E11" s="169"/>
      <c r="F11" s="169"/>
      <c r="G11" s="169"/>
      <c r="H11" s="169"/>
      <c r="I11" s="169"/>
      <c r="J11" s="169"/>
      <c r="K11" s="170">
        <v>4.6111713834081955</v>
      </c>
      <c r="L11" s="169"/>
      <c r="M11" s="169"/>
      <c r="N11" s="171">
        <v>5.1021670062610512E-2</v>
      </c>
      <c r="O11" s="170"/>
      <c r="P11" s="172"/>
      <c r="Q11" s="170">
        <v>15446.666310957005</v>
      </c>
      <c r="R11" s="170">
        <v>3526105.3233688464</v>
      </c>
      <c r="S11" s="169"/>
      <c r="T11" s="173">
        <v>1</v>
      </c>
      <c r="U11" s="173">
        <v>5.6860072721715491E-2</v>
      </c>
    </row>
    <row r="12" spans="2:21">
      <c r="B12" s="164" t="s">
        <v>201</v>
      </c>
      <c r="C12" s="162"/>
      <c r="D12" s="162"/>
      <c r="E12" s="162"/>
      <c r="F12" s="162"/>
      <c r="G12" s="162"/>
      <c r="H12" s="162"/>
      <c r="I12" s="162"/>
      <c r="J12" s="162"/>
      <c r="K12" s="163">
        <v>4.2419242513439235</v>
      </c>
      <c r="L12" s="162"/>
      <c r="M12" s="162"/>
      <c r="N12" s="174">
        <v>3.7100350577053957E-2</v>
      </c>
      <c r="O12" s="163"/>
      <c r="P12" s="175"/>
      <c r="Q12" s="163">
        <v>15446.666310957005</v>
      </c>
      <c r="R12" s="163">
        <v>1986934.7396880146</v>
      </c>
      <c r="S12" s="162"/>
      <c r="T12" s="176">
        <v>0.56349273702059877</v>
      </c>
      <c r="U12" s="176">
        <v>3.2040238005149747E-2</v>
      </c>
    </row>
    <row r="13" spans="2:21">
      <c r="B13" s="177" t="s">
        <v>31</v>
      </c>
      <c r="C13" s="162"/>
      <c r="D13" s="162"/>
      <c r="E13" s="162"/>
      <c r="F13" s="162"/>
      <c r="G13" s="162"/>
      <c r="H13" s="162"/>
      <c r="I13" s="162"/>
      <c r="J13" s="162"/>
      <c r="K13" s="163">
        <v>4.2908451473065572</v>
      </c>
      <c r="L13" s="162"/>
      <c r="M13" s="162"/>
      <c r="N13" s="174">
        <v>3.316619050015155E-2</v>
      </c>
      <c r="O13" s="163"/>
      <c r="P13" s="175"/>
      <c r="Q13" s="163">
        <v>14218.219856096999</v>
      </c>
      <c r="R13" s="163">
        <v>1681105.9988887957</v>
      </c>
      <c r="S13" s="162"/>
      <c r="T13" s="176">
        <v>0.47676000706713562</v>
      </c>
      <c r="U13" s="176">
        <v>2.710860867264292E-2</v>
      </c>
    </row>
    <row r="14" spans="2:21">
      <c r="B14" s="166" t="s">
        <v>297</v>
      </c>
      <c r="C14" s="178">
        <v>6040372</v>
      </c>
      <c r="D14" s="179" t="s">
        <v>120</v>
      </c>
      <c r="E14" s="179" t="s">
        <v>298</v>
      </c>
      <c r="F14" s="178">
        <v>520018078</v>
      </c>
      <c r="G14" s="179" t="s">
        <v>300</v>
      </c>
      <c r="H14" s="178" t="s">
        <v>301</v>
      </c>
      <c r="I14" s="178" t="s">
        <v>131</v>
      </c>
      <c r="J14" s="178"/>
      <c r="K14" s="178">
        <v>1.98</v>
      </c>
      <c r="L14" s="179" t="s">
        <v>133</v>
      </c>
      <c r="M14" s="180">
        <v>8.3000000000000001E-3</v>
      </c>
      <c r="N14" s="180">
        <v>2.1699998653253068E-2</v>
      </c>
      <c r="O14" s="167">
        <v>0.20721800000000004</v>
      </c>
      <c r="P14" s="181">
        <v>107.6</v>
      </c>
      <c r="Q14" s="178"/>
      <c r="R14" s="167">
        <v>2.2275900000000005E-4</v>
      </c>
      <c r="S14" s="182">
        <v>6.8121329591807227E-11</v>
      </c>
      <c r="T14" s="182">
        <v>6.3174233203895272E-11</v>
      </c>
      <c r="U14" s="182">
        <v>3.5920914941120985E-12</v>
      </c>
    </row>
    <row r="15" spans="2:21">
      <c r="B15" s="166" t="s">
        <v>302</v>
      </c>
      <c r="C15" s="178">
        <v>2310217</v>
      </c>
      <c r="D15" s="179" t="s">
        <v>120</v>
      </c>
      <c r="E15" s="179" t="s">
        <v>298</v>
      </c>
      <c r="F15" s="178">
        <v>520032046</v>
      </c>
      <c r="G15" s="179" t="s">
        <v>300</v>
      </c>
      <c r="H15" s="178" t="s">
        <v>301</v>
      </c>
      <c r="I15" s="178" t="s">
        <v>131</v>
      </c>
      <c r="J15" s="178"/>
      <c r="K15" s="167">
        <v>1.2399999999999198</v>
      </c>
      <c r="L15" s="179" t="s">
        <v>133</v>
      </c>
      <c r="M15" s="180">
        <v>8.6E-3</v>
      </c>
      <c r="N15" s="180">
        <v>2.3399999999998734E-2</v>
      </c>
      <c r="O15" s="167">
        <v>5866025.7667180011</v>
      </c>
      <c r="P15" s="181">
        <v>110.27</v>
      </c>
      <c r="Q15" s="178"/>
      <c r="R15" s="167">
        <v>6468.4664646230003</v>
      </c>
      <c r="S15" s="182">
        <v>2.3451429914146398E-3</v>
      </c>
      <c r="T15" s="182">
        <v>1.8344507243598207E-3</v>
      </c>
      <c r="U15" s="182">
        <v>1.0430700159150307E-4</v>
      </c>
    </row>
    <row r="16" spans="2:21">
      <c r="B16" s="166" t="s">
        <v>304</v>
      </c>
      <c r="C16" s="178">
        <v>2310282</v>
      </c>
      <c r="D16" s="179" t="s">
        <v>120</v>
      </c>
      <c r="E16" s="179" t="s">
        <v>298</v>
      </c>
      <c r="F16" s="178">
        <v>520032046</v>
      </c>
      <c r="G16" s="179" t="s">
        <v>300</v>
      </c>
      <c r="H16" s="178" t="s">
        <v>301</v>
      </c>
      <c r="I16" s="178" t="s">
        <v>131</v>
      </c>
      <c r="J16" s="178"/>
      <c r="K16" s="167">
        <v>2.9699999999999478</v>
      </c>
      <c r="L16" s="179" t="s">
        <v>133</v>
      </c>
      <c r="M16" s="180">
        <v>3.8E-3</v>
      </c>
      <c r="N16" s="180">
        <v>1.9899999999999717E-2</v>
      </c>
      <c r="O16" s="167">
        <v>27980416.919647008</v>
      </c>
      <c r="P16" s="181">
        <v>103.8</v>
      </c>
      <c r="Q16" s="178"/>
      <c r="R16" s="167">
        <v>29043.673179516001</v>
      </c>
      <c r="S16" s="182">
        <v>9.3268056398823369E-3</v>
      </c>
      <c r="T16" s="182">
        <v>8.2367571345735163E-3</v>
      </c>
      <c r="U16" s="182">
        <v>4.6834260966295902E-4</v>
      </c>
    </row>
    <row r="17" spans="2:21">
      <c r="B17" s="166" t="s">
        <v>305</v>
      </c>
      <c r="C17" s="178">
        <v>2310381</v>
      </c>
      <c r="D17" s="179" t="s">
        <v>120</v>
      </c>
      <c r="E17" s="179" t="s">
        <v>298</v>
      </c>
      <c r="F17" s="178">
        <v>520032046</v>
      </c>
      <c r="G17" s="179" t="s">
        <v>300</v>
      </c>
      <c r="H17" s="178" t="s">
        <v>301</v>
      </c>
      <c r="I17" s="178" t="s">
        <v>131</v>
      </c>
      <c r="J17" s="178"/>
      <c r="K17" s="167">
        <v>6.9600000000015738</v>
      </c>
      <c r="L17" s="179" t="s">
        <v>133</v>
      </c>
      <c r="M17" s="180">
        <v>2E-3</v>
      </c>
      <c r="N17" s="180">
        <v>2.0100000000006238E-2</v>
      </c>
      <c r="O17" s="167">
        <v>1507329.2601690001</v>
      </c>
      <c r="P17" s="181">
        <v>97.6</v>
      </c>
      <c r="Q17" s="167">
        <v>3.3332540740000005</v>
      </c>
      <c r="R17" s="167">
        <v>1474.4866180080003</v>
      </c>
      <c r="S17" s="182">
        <v>1.5727362138297518E-3</v>
      </c>
      <c r="T17" s="182">
        <v>4.181629539639711E-4</v>
      </c>
      <c r="U17" s="182">
        <v>2.3776775971918761E-5</v>
      </c>
    </row>
    <row r="18" spans="2:21">
      <c r="B18" s="166" t="s">
        <v>306</v>
      </c>
      <c r="C18" s="178">
        <v>1158476</v>
      </c>
      <c r="D18" s="179" t="s">
        <v>120</v>
      </c>
      <c r="E18" s="179" t="s">
        <v>298</v>
      </c>
      <c r="F18" s="178">
        <v>520010869</v>
      </c>
      <c r="G18" s="179" t="s">
        <v>129</v>
      </c>
      <c r="H18" s="178" t="s">
        <v>308</v>
      </c>
      <c r="I18" s="178" t="s">
        <v>309</v>
      </c>
      <c r="J18" s="178"/>
      <c r="K18" s="167">
        <v>12.640000000000027</v>
      </c>
      <c r="L18" s="179" t="s">
        <v>133</v>
      </c>
      <c r="M18" s="180">
        <v>2.07E-2</v>
      </c>
      <c r="N18" s="180">
        <v>2.3600000000000079E-2</v>
      </c>
      <c r="O18" s="167">
        <v>27133302.861502003</v>
      </c>
      <c r="P18" s="181">
        <v>105.04</v>
      </c>
      <c r="Q18" s="178"/>
      <c r="R18" s="167">
        <v>28500.821366141005</v>
      </c>
      <c r="S18" s="182">
        <v>9.6705868982427928E-3</v>
      </c>
      <c r="T18" s="182">
        <v>8.0828048944695946E-3</v>
      </c>
      <c r="U18" s="182">
        <v>4.5958887409497905E-4</v>
      </c>
    </row>
    <row r="19" spans="2:21">
      <c r="B19" s="166" t="s">
        <v>310</v>
      </c>
      <c r="C19" s="178">
        <v>1171297</v>
      </c>
      <c r="D19" s="179" t="s">
        <v>120</v>
      </c>
      <c r="E19" s="179" t="s">
        <v>298</v>
      </c>
      <c r="F19" s="178">
        <v>513686154</v>
      </c>
      <c r="G19" s="179" t="s">
        <v>300</v>
      </c>
      <c r="H19" s="178" t="s">
        <v>308</v>
      </c>
      <c r="I19" s="178" t="s">
        <v>309</v>
      </c>
      <c r="J19" s="178"/>
      <c r="K19" s="178">
        <v>0.09</v>
      </c>
      <c r="L19" s="179" t="s">
        <v>133</v>
      </c>
      <c r="M19" s="180">
        <v>3.5499999999999997E-2</v>
      </c>
      <c r="N19" s="180">
        <v>3.0399989325315461E-2</v>
      </c>
      <c r="O19" s="167">
        <v>0.18235100000000004</v>
      </c>
      <c r="P19" s="181">
        <v>123.1</v>
      </c>
      <c r="Q19" s="178"/>
      <c r="R19" s="167">
        <v>2.2483100000000004E-4</v>
      </c>
      <c r="S19" s="182">
        <v>2.5584729220413659E-9</v>
      </c>
      <c r="T19" s="182">
        <v>6.3761850365035647E-11</v>
      </c>
      <c r="U19" s="182">
        <v>3.6255034486270686E-12</v>
      </c>
    </row>
    <row r="20" spans="2:21">
      <c r="B20" s="166" t="s">
        <v>311</v>
      </c>
      <c r="C20" s="178">
        <v>1145564</v>
      </c>
      <c r="D20" s="179" t="s">
        <v>120</v>
      </c>
      <c r="E20" s="179" t="s">
        <v>298</v>
      </c>
      <c r="F20" s="178">
        <v>513569780</v>
      </c>
      <c r="G20" s="179" t="s">
        <v>312</v>
      </c>
      <c r="H20" s="178" t="s">
        <v>301</v>
      </c>
      <c r="I20" s="178" t="s">
        <v>131</v>
      </c>
      <c r="J20" s="178"/>
      <c r="K20" s="178">
        <v>2.39</v>
      </c>
      <c r="L20" s="179" t="s">
        <v>133</v>
      </c>
      <c r="M20" s="180">
        <v>8.3000000000000001E-3</v>
      </c>
      <c r="N20" s="180">
        <v>2.0400025737859897E-2</v>
      </c>
      <c r="O20" s="167">
        <v>0.18649600000000002</v>
      </c>
      <c r="P20" s="181">
        <v>108.31</v>
      </c>
      <c r="Q20" s="178"/>
      <c r="R20" s="167">
        <v>2.0203700000000002E-4</v>
      </c>
      <c r="S20" s="182">
        <v>1.3531069671049377E-10</v>
      </c>
      <c r="T20" s="182">
        <v>5.7297494394459428E-11</v>
      </c>
      <c r="U20" s="182">
        <v>3.2579396980410485E-12</v>
      </c>
    </row>
    <row r="21" spans="2:21">
      <c r="B21" s="166" t="s">
        <v>313</v>
      </c>
      <c r="C21" s="178">
        <v>6620496</v>
      </c>
      <c r="D21" s="179" t="s">
        <v>120</v>
      </c>
      <c r="E21" s="179" t="s">
        <v>298</v>
      </c>
      <c r="F21" s="178">
        <v>520000118</v>
      </c>
      <c r="G21" s="179" t="s">
        <v>300</v>
      </c>
      <c r="H21" s="178" t="s">
        <v>301</v>
      </c>
      <c r="I21" s="178" t="s">
        <v>131</v>
      </c>
      <c r="J21" s="178"/>
      <c r="K21" s="178">
        <v>4.3099999999999996</v>
      </c>
      <c r="L21" s="179" t="s">
        <v>133</v>
      </c>
      <c r="M21" s="180">
        <v>1E-3</v>
      </c>
      <c r="N21" s="180">
        <v>0.02</v>
      </c>
      <c r="O21" s="167">
        <v>9.3248000000000011E-2</v>
      </c>
      <c r="P21" s="181">
        <v>99.3</v>
      </c>
      <c r="Q21" s="178"/>
      <c r="R21" s="167">
        <v>9.2212000000000018E-5</v>
      </c>
      <c r="S21" s="182">
        <v>3.1419026193483626E-11</v>
      </c>
      <c r="T21" s="182">
        <v>2.6151232462875083E-11</v>
      </c>
      <c r="U21" s="182">
        <v>1.4869609796015641E-12</v>
      </c>
    </row>
    <row r="22" spans="2:21">
      <c r="B22" s="166" t="s">
        <v>315</v>
      </c>
      <c r="C22" s="178">
        <v>1940535</v>
      </c>
      <c r="D22" s="179" t="s">
        <v>120</v>
      </c>
      <c r="E22" s="179" t="s">
        <v>298</v>
      </c>
      <c r="F22" s="178">
        <v>520032640</v>
      </c>
      <c r="G22" s="179" t="s">
        <v>300</v>
      </c>
      <c r="H22" s="178" t="s">
        <v>301</v>
      </c>
      <c r="I22" s="178" t="s">
        <v>131</v>
      </c>
      <c r="J22" s="178"/>
      <c r="K22" s="167">
        <v>0.11000019377909481</v>
      </c>
      <c r="L22" s="179" t="s">
        <v>133</v>
      </c>
      <c r="M22" s="180">
        <v>0.05</v>
      </c>
      <c r="N22" s="180">
        <v>4.2599993739444626E-2</v>
      </c>
      <c r="O22" s="167">
        <v>1.1521300000000003</v>
      </c>
      <c r="P22" s="181">
        <v>116.4</v>
      </c>
      <c r="Q22" s="178"/>
      <c r="R22" s="167">
        <v>1.3417340000000002E-3</v>
      </c>
      <c r="S22" s="182">
        <v>1.0967049792889553E-9</v>
      </c>
      <c r="T22" s="182">
        <v>3.8051444212622257E-10</v>
      </c>
      <c r="U22" s="182">
        <v>2.1636078850960016E-11</v>
      </c>
    </row>
    <row r="23" spans="2:21">
      <c r="B23" s="166" t="s">
        <v>316</v>
      </c>
      <c r="C23" s="178">
        <v>1940618</v>
      </c>
      <c r="D23" s="179" t="s">
        <v>120</v>
      </c>
      <c r="E23" s="179" t="s">
        <v>298</v>
      </c>
      <c r="F23" s="178">
        <v>520032640</v>
      </c>
      <c r="G23" s="179" t="s">
        <v>300</v>
      </c>
      <c r="H23" s="178" t="s">
        <v>301</v>
      </c>
      <c r="I23" s="178" t="s">
        <v>131</v>
      </c>
      <c r="J23" s="178"/>
      <c r="K23" s="178">
        <v>2.78</v>
      </c>
      <c r="L23" s="179" t="s">
        <v>133</v>
      </c>
      <c r="M23" s="180">
        <v>6.0000000000000001E-3</v>
      </c>
      <c r="N23" s="180">
        <v>2.0100012312874102E-2</v>
      </c>
      <c r="O23" s="167">
        <v>0.23519200000000004</v>
      </c>
      <c r="P23" s="181">
        <v>107.3</v>
      </c>
      <c r="Q23" s="178"/>
      <c r="R23" s="167">
        <v>2.517690000000001E-4</v>
      </c>
      <c r="S23" s="182">
        <v>2.1148980825306823E-10</v>
      </c>
      <c r="T23" s="182">
        <v>7.1401440657892657E-11</v>
      </c>
      <c r="U23" s="182">
        <v>4.0598911082430295E-12</v>
      </c>
    </row>
    <row r="24" spans="2:21">
      <c r="B24" s="166" t="s">
        <v>317</v>
      </c>
      <c r="C24" s="178">
        <v>1940659</v>
      </c>
      <c r="D24" s="179" t="s">
        <v>120</v>
      </c>
      <c r="E24" s="179" t="s">
        <v>298</v>
      </c>
      <c r="F24" s="178">
        <v>520032640</v>
      </c>
      <c r="G24" s="179" t="s">
        <v>300</v>
      </c>
      <c r="H24" s="178" t="s">
        <v>301</v>
      </c>
      <c r="I24" s="178" t="s">
        <v>131</v>
      </c>
      <c r="J24" s="178"/>
      <c r="K24" s="178">
        <v>3.74</v>
      </c>
      <c r="L24" s="179" t="s">
        <v>133</v>
      </c>
      <c r="M24" s="180">
        <v>1.7500000000000002E-2</v>
      </c>
      <c r="N24" s="180">
        <v>2.0199988911905081E-2</v>
      </c>
      <c r="O24" s="167">
        <v>0.36159500000000011</v>
      </c>
      <c r="P24" s="181">
        <v>109.82</v>
      </c>
      <c r="Q24" s="178"/>
      <c r="R24" s="167">
        <v>3.9682200000000007E-4</v>
      </c>
      <c r="S24" s="182">
        <v>1.0951000690719696E-10</v>
      </c>
      <c r="T24" s="182">
        <v>1.1253832872492752E-10</v>
      </c>
      <c r="U24" s="182">
        <v>6.3989375552797016E-12</v>
      </c>
    </row>
    <row r="25" spans="2:21">
      <c r="B25" s="166" t="s">
        <v>318</v>
      </c>
      <c r="C25" s="178">
        <v>6000210</v>
      </c>
      <c r="D25" s="179" t="s">
        <v>120</v>
      </c>
      <c r="E25" s="179" t="s">
        <v>298</v>
      </c>
      <c r="F25" s="178">
        <v>520000472</v>
      </c>
      <c r="G25" s="179" t="s">
        <v>320</v>
      </c>
      <c r="H25" s="178" t="s">
        <v>321</v>
      </c>
      <c r="I25" s="178" t="s">
        <v>131</v>
      </c>
      <c r="J25" s="178"/>
      <c r="K25" s="167">
        <v>4.4500000000000934</v>
      </c>
      <c r="L25" s="179" t="s">
        <v>133</v>
      </c>
      <c r="M25" s="180">
        <v>3.85E-2</v>
      </c>
      <c r="N25" s="180">
        <v>2.2100000000000515E-2</v>
      </c>
      <c r="O25" s="167">
        <v>21295485.519199003</v>
      </c>
      <c r="P25" s="181">
        <v>120.55</v>
      </c>
      <c r="Q25" s="178"/>
      <c r="R25" s="167">
        <v>25671.708461408005</v>
      </c>
      <c r="S25" s="182">
        <v>8.2456542393860854E-3</v>
      </c>
      <c r="T25" s="182">
        <v>7.2804712585502734E-3</v>
      </c>
      <c r="U25" s="182">
        <v>4.1396812520952804E-4</v>
      </c>
    </row>
    <row r="26" spans="2:21">
      <c r="B26" s="166" t="s">
        <v>322</v>
      </c>
      <c r="C26" s="178">
        <v>6000236</v>
      </c>
      <c r="D26" s="179" t="s">
        <v>120</v>
      </c>
      <c r="E26" s="179" t="s">
        <v>298</v>
      </c>
      <c r="F26" s="178">
        <v>520000472</v>
      </c>
      <c r="G26" s="179" t="s">
        <v>320</v>
      </c>
      <c r="H26" s="178" t="s">
        <v>321</v>
      </c>
      <c r="I26" s="178" t="s">
        <v>131</v>
      </c>
      <c r="J26" s="178"/>
      <c r="K26" s="167">
        <v>2.0699999999999523</v>
      </c>
      <c r="L26" s="179" t="s">
        <v>133</v>
      </c>
      <c r="M26" s="180">
        <v>4.4999999999999998E-2</v>
      </c>
      <c r="N26" s="180">
        <v>2.2099999999999457E-2</v>
      </c>
      <c r="O26" s="167">
        <v>18892152.541464005</v>
      </c>
      <c r="P26" s="181">
        <v>119.1</v>
      </c>
      <c r="Q26" s="178"/>
      <c r="R26" s="167">
        <v>22500.553505101001</v>
      </c>
      <c r="S26" s="182">
        <v>6.3919764079861672E-3</v>
      </c>
      <c r="T26" s="182">
        <v>6.3811348333758615E-3</v>
      </c>
      <c r="U26" s="182">
        <v>3.6283179067282331E-4</v>
      </c>
    </row>
    <row r="27" spans="2:21">
      <c r="B27" s="166" t="s">
        <v>323</v>
      </c>
      <c r="C27" s="178">
        <v>6000285</v>
      </c>
      <c r="D27" s="179" t="s">
        <v>120</v>
      </c>
      <c r="E27" s="179" t="s">
        <v>298</v>
      </c>
      <c r="F27" s="178">
        <v>520000472</v>
      </c>
      <c r="G27" s="179" t="s">
        <v>320</v>
      </c>
      <c r="H27" s="178" t="s">
        <v>321</v>
      </c>
      <c r="I27" s="178" t="s">
        <v>131</v>
      </c>
      <c r="J27" s="178"/>
      <c r="K27" s="167">
        <v>6.8400000000000238</v>
      </c>
      <c r="L27" s="179" t="s">
        <v>133</v>
      </c>
      <c r="M27" s="180">
        <v>2.3900000000000001E-2</v>
      </c>
      <c r="N27" s="180">
        <v>2.4099999999999976E-2</v>
      </c>
      <c r="O27" s="167">
        <v>31286790.420883004</v>
      </c>
      <c r="P27" s="181">
        <v>110.8</v>
      </c>
      <c r="Q27" s="178"/>
      <c r="R27" s="167">
        <v>34665.762250649008</v>
      </c>
      <c r="S27" s="182">
        <v>8.0446386768729308E-3</v>
      </c>
      <c r="T27" s="182">
        <v>9.8311760629796741E-3</v>
      </c>
      <c r="U27" s="182">
        <v>5.5900138588101285E-4</v>
      </c>
    </row>
    <row r="28" spans="2:21">
      <c r="B28" s="166" t="s">
        <v>324</v>
      </c>
      <c r="C28" s="178">
        <v>6000384</v>
      </c>
      <c r="D28" s="179" t="s">
        <v>120</v>
      </c>
      <c r="E28" s="179" t="s">
        <v>298</v>
      </c>
      <c r="F28" s="178">
        <v>520000472</v>
      </c>
      <c r="G28" s="179" t="s">
        <v>320</v>
      </c>
      <c r="H28" s="178" t="s">
        <v>321</v>
      </c>
      <c r="I28" s="178" t="s">
        <v>131</v>
      </c>
      <c r="J28" s="178"/>
      <c r="K28" s="167">
        <v>3.96</v>
      </c>
      <c r="L28" s="179" t="s">
        <v>133</v>
      </c>
      <c r="M28" s="180">
        <v>0.01</v>
      </c>
      <c r="N28" s="180">
        <v>2.0599999999999997E-2</v>
      </c>
      <c r="O28" s="167">
        <v>4627161.7803760013</v>
      </c>
      <c r="P28" s="181">
        <v>105.39</v>
      </c>
      <c r="Q28" s="178"/>
      <c r="R28" s="167">
        <v>4876.5657725500005</v>
      </c>
      <c r="S28" s="182">
        <v>3.8503818879242709E-3</v>
      </c>
      <c r="T28" s="182">
        <v>1.382989254527123E-3</v>
      </c>
      <c r="U28" s="182">
        <v>7.8636869585763298E-5</v>
      </c>
    </row>
    <row r="29" spans="2:21">
      <c r="B29" s="166" t="s">
        <v>325</v>
      </c>
      <c r="C29" s="178">
        <v>6000392</v>
      </c>
      <c r="D29" s="179" t="s">
        <v>120</v>
      </c>
      <c r="E29" s="179" t="s">
        <v>298</v>
      </c>
      <c r="F29" s="178">
        <v>520000472</v>
      </c>
      <c r="G29" s="179" t="s">
        <v>320</v>
      </c>
      <c r="H29" s="178" t="s">
        <v>321</v>
      </c>
      <c r="I29" s="178" t="s">
        <v>131</v>
      </c>
      <c r="J29" s="178"/>
      <c r="K29" s="167">
        <v>11.910000000000355</v>
      </c>
      <c r="L29" s="179" t="s">
        <v>133</v>
      </c>
      <c r="M29" s="180">
        <v>1.2500000000000001E-2</v>
      </c>
      <c r="N29" s="180">
        <v>2.5600000000001098E-2</v>
      </c>
      <c r="O29" s="167">
        <v>14403195.344269002</v>
      </c>
      <c r="P29" s="181">
        <v>93.45</v>
      </c>
      <c r="Q29" s="178"/>
      <c r="R29" s="167">
        <v>13459.785846042001</v>
      </c>
      <c r="S29" s="182">
        <v>3.3559261348072369E-3</v>
      </c>
      <c r="T29" s="182">
        <v>3.8171820214327862E-3</v>
      </c>
      <c r="U29" s="182">
        <v>2.1704524733069314E-4</v>
      </c>
    </row>
    <row r="30" spans="2:21">
      <c r="B30" s="166" t="s">
        <v>326</v>
      </c>
      <c r="C30" s="178">
        <v>1196799</v>
      </c>
      <c r="D30" s="179" t="s">
        <v>120</v>
      </c>
      <c r="E30" s="179" t="s">
        <v>298</v>
      </c>
      <c r="F30" s="178">
        <v>520000472</v>
      </c>
      <c r="G30" s="179" t="s">
        <v>320</v>
      </c>
      <c r="H30" s="178" t="s">
        <v>321</v>
      </c>
      <c r="I30" s="178" t="s">
        <v>131</v>
      </c>
      <c r="J30" s="178"/>
      <c r="K30" s="167">
        <v>11.460000000000424</v>
      </c>
      <c r="L30" s="179" t="s">
        <v>133</v>
      </c>
      <c r="M30" s="180">
        <v>3.2000000000000001E-2</v>
      </c>
      <c r="N30" s="180">
        <v>2.5800000000001284E-2</v>
      </c>
      <c r="O30" s="167">
        <v>6671887.5168900006</v>
      </c>
      <c r="P30" s="181">
        <v>107.79</v>
      </c>
      <c r="Q30" s="178"/>
      <c r="R30" s="167">
        <v>7191.6276311260008</v>
      </c>
      <c r="S30" s="182">
        <v>4.892783401869146E-3</v>
      </c>
      <c r="T30" s="182">
        <v>2.0395385195854298E-3</v>
      </c>
      <c r="U30" s="182">
        <v>1.1596830854236749E-4</v>
      </c>
    </row>
    <row r="31" spans="2:21">
      <c r="B31" s="166" t="s">
        <v>327</v>
      </c>
      <c r="C31" s="178">
        <v>1147503</v>
      </c>
      <c r="D31" s="179" t="s">
        <v>120</v>
      </c>
      <c r="E31" s="179" t="s">
        <v>298</v>
      </c>
      <c r="F31" s="178">
        <v>513436394</v>
      </c>
      <c r="G31" s="179" t="s">
        <v>129</v>
      </c>
      <c r="H31" s="178" t="s">
        <v>321</v>
      </c>
      <c r="I31" s="178" t="s">
        <v>131</v>
      </c>
      <c r="J31" s="178"/>
      <c r="K31" s="167">
        <v>6.5099999999995131</v>
      </c>
      <c r="L31" s="179" t="s">
        <v>133</v>
      </c>
      <c r="M31" s="180">
        <v>2.6499999999999999E-2</v>
      </c>
      <c r="N31" s="180">
        <v>2.3099999999998989E-2</v>
      </c>
      <c r="O31" s="167">
        <v>3201042.3175190003</v>
      </c>
      <c r="P31" s="181">
        <v>113.62</v>
      </c>
      <c r="Q31" s="178"/>
      <c r="R31" s="167">
        <v>3637.0242925270004</v>
      </c>
      <c r="S31" s="182">
        <v>2.1404726983621811E-3</v>
      </c>
      <c r="T31" s="182">
        <v>1.031456510508365E-3</v>
      </c>
      <c r="U31" s="182">
        <v>5.8648692196792531E-5</v>
      </c>
    </row>
    <row r="32" spans="2:21">
      <c r="B32" s="166" t="s">
        <v>329</v>
      </c>
      <c r="C32" s="178">
        <v>1134436</v>
      </c>
      <c r="D32" s="179" t="s">
        <v>120</v>
      </c>
      <c r="E32" s="179" t="s">
        <v>298</v>
      </c>
      <c r="F32" s="178">
        <v>510960719</v>
      </c>
      <c r="G32" s="179" t="s">
        <v>312</v>
      </c>
      <c r="H32" s="178" t="s">
        <v>331</v>
      </c>
      <c r="I32" s="178" t="s">
        <v>309</v>
      </c>
      <c r="J32" s="178"/>
      <c r="K32" s="167">
        <v>1.2500000000005174</v>
      </c>
      <c r="L32" s="179" t="s">
        <v>133</v>
      </c>
      <c r="M32" s="180">
        <v>6.5000000000000006E-3</v>
      </c>
      <c r="N32" s="180">
        <v>2.6500000000009315E-2</v>
      </c>
      <c r="O32" s="167">
        <v>1342350.7503519999</v>
      </c>
      <c r="P32" s="181">
        <v>107.94</v>
      </c>
      <c r="Q32" s="178"/>
      <c r="R32" s="167">
        <v>1448.9333675610003</v>
      </c>
      <c r="S32" s="182">
        <v>4.4459402987142927E-3</v>
      </c>
      <c r="T32" s="182">
        <v>4.1091607728174355E-4</v>
      </c>
      <c r="U32" s="182">
        <v>2.3364718036762002E-5</v>
      </c>
    </row>
    <row r="33" spans="2:21">
      <c r="B33" s="166" t="s">
        <v>332</v>
      </c>
      <c r="C33" s="178">
        <v>1138650</v>
      </c>
      <c r="D33" s="179" t="s">
        <v>120</v>
      </c>
      <c r="E33" s="179" t="s">
        <v>298</v>
      </c>
      <c r="F33" s="178">
        <v>510960719</v>
      </c>
      <c r="G33" s="179" t="s">
        <v>312</v>
      </c>
      <c r="H33" s="178" t="s">
        <v>321</v>
      </c>
      <c r="I33" s="178" t="s">
        <v>131</v>
      </c>
      <c r="J33" s="178"/>
      <c r="K33" s="167">
        <v>3.6100000000000265</v>
      </c>
      <c r="L33" s="179" t="s">
        <v>133</v>
      </c>
      <c r="M33" s="180">
        <v>1.34E-2</v>
      </c>
      <c r="N33" s="180">
        <v>2.620000000000032E-2</v>
      </c>
      <c r="O33" s="167">
        <v>40447710.973414995</v>
      </c>
      <c r="P33" s="181">
        <v>106.9</v>
      </c>
      <c r="Q33" s="167">
        <v>3557.797764159001</v>
      </c>
      <c r="R33" s="167">
        <v>46796.400794675006</v>
      </c>
      <c r="S33" s="182">
        <v>1.4013789888424926E-2</v>
      </c>
      <c r="T33" s="182">
        <v>1.3271413217449119E-2</v>
      </c>
      <c r="U33" s="182">
        <v>7.5461352066409301E-4</v>
      </c>
    </row>
    <row r="34" spans="2:21">
      <c r="B34" s="166" t="s">
        <v>333</v>
      </c>
      <c r="C34" s="178">
        <v>1156603</v>
      </c>
      <c r="D34" s="179" t="s">
        <v>120</v>
      </c>
      <c r="E34" s="179" t="s">
        <v>298</v>
      </c>
      <c r="F34" s="178">
        <v>510960719</v>
      </c>
      <c r="G34" s="179" t="s">
        <v>312</v>
      </c>
      <c r="H34" s="178" t="s">
        <v>321</v>
      </c>
      <c r="I34" s="178" t="s">
        <v>131</v>
      </c>
      <c r="J34" s="178"/>
      <c r="K34" s="167">
        <v>3.5899999999999759</v>
      </c>
      <c r="L34" s="179" t="s">
        <v>133</v>
      </c>
      <c r="M34" s="180">
        <v>1.77E-2</v>
      </c>
      <c r="N34" s="180">
        <v>2.5499999999999998E-2</v>
      </c>
      <c r="O34" s="167">
        <v>22599468.901488002</v>
      </c>
      <c r="P34" s="181">
        <v>107.51</v>
      </c>
      <c r="Q34" s="178"/>
      <c r="R34" s="167">
        <v>24296.689102640004</v>
      </c>
      <c r="S34" s="182">
        <v>8.1974730990925313E-3</v>
      </c>
      <c r="T34" s="182">
        <v>6.8905171214304261E-3</v>
      </c>
      <c r="U34" s="182">
        <v>3.917953046147597E-4</v>
      </c>
    </row>
    <row r="35" spans="2:21">
      <c r="B35" s="166" t="s">
        <v>334</v>
      </c>
      <c r="C35" s="178">
        <v>1156611</v>
      </c>
      <c r="D35" s="179" t="s">
        <v>120</v>
      </c>
      <c r="E35" s="179" t="s">
        <v>298</v>
      </c>
      <c r="F35" s="178">
        <v>510960719</v>
      </c>
      <c r="G35" s="179" t="s">
        <v>312</v>
      </c>
      <c r="H35" s="178" t="s">
        <v>321</v>
      </c>
      <c r="I35" s="178" t="s">
        <v>131</v>
      </c>
      <c r="J35" s="178"/>
      <c r="K35" s="167">
        <v>6.589999999999975</v>
      </c>
      <c r="L35" s="179" t="s">
        <v>133</v>
      </c>
      <c r="M35" s="180">
        <v>2.4799999999999999E-2</v>
      </c>
      <c r="N35" s="180">
        <v>2.8099999999999889E-2</v>
      </c>
      <c r="O35" s="167">
        <v>40922060.368290007</v>
      </c>
      <c r="P35" s="181">
        <v>108.2</v>
      </c>
      <c r="Q35" s="178"/>
      <c r="R35" s="167">
        <v>44277.669150229005</v>
      </c>
      <c r="S35" s="182">
        <v>1.2421364268305568E-2</v>
      </c>
      <c r="T35" s="182">
        <v>1.255710340153029E-2</v>
      </c>
      <c r="U35" s="182">
        <v>7.139978125851132E-4</v>
      </c>
    </row>
    <row r="36" spans="2:21">
      <c r="B36" s="166" t="s">
        <v>335</v>
      </c>
      <c r="C36" s="178">
        <v>1178672</v>
      </c>
      <c r="D36" s="179" t="s">
        <v>120</v>
      </c>
      <c r="E36" s="179" t="s">
        <v>298</v>
      </c>
      <c r="F36" s="178">
        <v>510960719</v>
      </c>
      <c r="G36" s="179" t="s">
        <v>312</v>
      </c>
      <c r="H36" s="178" t="s">
        <v>331</v>
      </c>
      <c r="I36" s="178" t="s">
        <v>309</v>
      </c>
      <c r="J36" s="178"/>
      <c r="K36" s="167">
        <v>7.9699999999997688</v>
      </c>
      <c r="L36" s="179" t="s">
        <v>133</v>
      </c>
      <c r="M36" s="180">
        <v>9.0000000000000011E-3</v>
      </c>
      <c r="N36" s="180">
        <v>2.8899999999999211E-2</v>
      </c>
      <c r="O36" s="167">
        <v>19847608.484613005</v>
      </c>
      <c r="P36" s="181">
        <v>92.96</v>
      </c>
      <c r="Q36" s="167">
        <v>97.195582817999991</v>
      </c>
      <c r="R36" s="167">
        <v>18547.532250623004</v>
      </c>
      <c r="S36" s="182">
        <v>1.0426376439440409E-2</v>
      </c>
      <c r="T36" s="182">
        <v>5.2600618954009755E-3</v>
      </c>
      <c r="U36" s="182">
        <v>2.990875018932241E-4</v>
      </c>
    </row>
    <row r="37" spans="2:21">
      <c r="B37" s="166" t="s">
        <v>336</v>
      </c>
      <c r="C37" s="178">
        <v>1178680</v>
      </c>
      <c r="D37" s="179" t="s">
        <v>120</v>
      </c>
      <c r="E37" s="179" t="s">
        <v>298</v>
      </c>
      <c r="F37" s="178">
        <v>510960719</v>
      </c>
      <c r="G37" s="179" t="s">
        <v>312</v>
      </c>
      <c r="H37" s="178" t="s">
        <v>331</v>
      </c>
      <c r="I37" s="178" t="s">
        <v>309</v>
      </c>
      <c r="J37" s="178"/>
      <c r="K37" s="167">
        <v>11.469999999999965</v>
      </c>
      <c r="L37" s="179" t="s">
        <v>133</v>
      </c>
      <c r="M37" s="180">
        <v>1.6899999999999998E-2</v>
      </c>
      <c r="N37" s="180">
        <v>3.049999999999975E-2</v>
      </c>
      <c r="O37" s="167">
        <v>25674412.421643004</v>
      </c>
      <c r="P37" s="181">
        <v>93.4</v>
      </c>
      <c r="Q37" s="167">
        <v>236.09296891300005</v>
      </c>
      <c r="R37" s="167">
        <v>24215.991995772005</v>
      </c>
      <c r="S37" s="182">
        <v>9.587481439496847E-3</v>
      </c>
      <c r="T37" s="182">
        <v>6.8676315013290667E-3</v>
      </c>
      <c r="U37" s="182">
        <v>3.9049402659151487E-4</v>
      </c>
    </row>
    <row r="38" spans="2:21">
      <c r="B38" s="166" t="s">
        <v>337</v>
      </c>
      <c r="C38" s="178">
        <v>1133149</v>
      </c>
      <c r="D38" s="179" t="s">
        <v>120</v>
      </c>
      <c r="E38" s="179" t="s">
        <v>298</v>
      </c>
      <c r="F38" s="178">
        <v>520026683</v>
      </c>
      <c r="G38" s="179" t="s">
        <v>312</v>
      </c>
      <c r="H38" s="178" t="s">
        <v>339</v>
      </c>
      <c r="I38" s="178" t="s">
        <v>131</v>
      </c>
      <c r="J38" s="178"/>
      <c r="K38" s="167">
        <v>2.7799999999999732</v>
      </c>
      <c r="L38" s="179" t="s">
        <v>133</v>
      </c>
      <c r="M38" s="180">
        <v>3.2000000000000001E-2</v>
      </c>
      <c r="N38" s="180">
        <v>2.6199999999999956E-2</v>
      </c>
      <c r="O38" s="167">
        <v>13603990.064625999</v>
      </c>
      <c r="P38" s="181">
        <v>111.95</v>
      </c>
      <c r="Q38" s="167">
        <v>4348.8167305480001</v>
      </c>
      <c r="R38" s="167">
        <v>19578.483607234004</v>
      </c>
      <c r="S38" s="182">
        <v>1.2121781314196658E-2</v>
      </c>
      <c r="T38" s="182">
        <v>5.5524386856739411E-3</v>
      </c>
      <c r="U38" s="182">
        <v>3.1571206745028662E-4</v>
      </c>
    </row>
    <row r="39" spans="2:21">
      <c r="B39" s="166" t="s">
        <v>340</v>
      </c>
      <c r="C39" s="178">
        <v>1158609</v>
      </c>
      <c r="D39" s="179" t="s">
        <v>120</v>
      </c>
      <c r="E39" s="179" t="s">
        <v>298</v>
      </c>
      <c r="F39" s="178">
        <v>520026683</v>
      </c>
      <c r="G39" s="179" t="s">
        <v>312</v>
      </c>
      <c r="H39" s="178" t="s">
        <v>339</v>
      </c>
      <c r="I39" s="178" t="s">
        <v>131</v>
      </c>
      <c r="J39" s="178"/>
      <c r="K39" s="167">
        <v>4.4999999999999343</v>
      </c>
      <c r="L39" s="179" t="s">
        <v>133</v>
      </c>
      <c r="M39" s="180">
        <v>1.1399999999999999E-2</v>
      </c>
      <c r="N39" s="180">
        <v>2.7899999999999592E-2</v>
      </c>
      <c r="O39" s="167">
        <v>14815130.910403002</v>
      </c>
      <c r="P39" s="181">
        <v>102</v>
      </c>
      <c r="Q39" s="178"/>
      <c r="R39" s="167">
        <v>15111.433039578002</v>
      </c>
      <c r="S39" s="182">
        <v>6.2696730828799875E-3</v>
      </c>
      <c r="T39" s="182">
        <v>4.2855875402894985E-3</v>
      </c>
      <c r="U39" s="182">
        <v>2.4367881919613871E-4</v>
      </c>
    </row>
    <row r="40" spans="2:21">
      <c r="B40" s="166" t="s">
        <v>341</v>
      </c>
      <c r="C40" s="178">
        <v>1172782</v>
      </c>
      <c r="D40" s="179" t="s">
        <v>120</v>
      </c>
      <c r="E40" s="179" t="s">
        <v>298</v>
      </c>
      <c r="F40" s="178">
        <v>520026683</v>
      </c>
      <c r="G40" s="179" t="s">
        <v>312</v>
      </c>
      <c r="H40" s="178" t="s">
        <v>339</v>
      </c>
      <c r="I40" s="178" t="s">
        <v>131</v>
      </c>
      <c r="J40" s="178"/>
      <c r="K40" s="167">
        <v>6.7600000000001037</v>
      </c>
      <c r="L40" s="179" t="s">
        <v>133</v>
      </c>
      <c r="M40" s="180">
        <v>9.1999999999999998E-3</v>
      </c>
      <c r="N40" s="180">
        <v>2.9300000000000569E-2</v>
      </c>
      <c r="O40" s="167">
        <v>21112835.103883002</v>
      </c>
      <c r="P40" s="181">
        <v>97.25</v>
      </c>
      <c r="Q40" s="178"/>
      <c r="R40" s="167">
        <v>20532.233218388003</v>
      </c>
      <c r="S40" s="182">
        <v>1.0548442929087111E-2</v>
      </c>
      <c r="T40" s="182">
        <v>5.8229211369022508E-3</v>
      </c>
      <c r="U40" s="182">
        <v>3.3109171929707621E-4</v>
      </c>
    </row>
    <row r="41" spans="2:21">
      <c r="B41" s="166" t="s">
        <v>342</v>
      </c>
      <c r="C41" s="178">
        <v>1133487</v>
      </c>
      <c r="D41" s="179" t="s">
        <v>120</v>
      </c>
      <c r="E41" s="179" t="s">
        <v>298</v>
      </c>
      <c r="F41" s="178">
        <v>511659401</v>
      </c>
      <c r="G41" s="179" t="s">
        <v>312</v>
      </c>
      <c r="H41" s="178" t="s">
        <v>344</v>
      </c>
      <c r="I41" s="178" t="s">
        <v>309</v>
      </c>
      <c r="J41" s="178"/>
      <c r="K41" s="167">
        <v>2.8700000000000125</v>
      </c>
      <c r="L41" s="179" t="s">
        <v>133</v>
      </c>
      <c r="M41" s="180">
        <v>2.3399999999999997E-2</v>
      </c>
      <c r="N41" s="180">
        <v>2.7300000000000674E-2</v>
      </c>
      <c r="O41" s="167">
        <v>11383751.285560003</v>
      </c>
      <c r="P41" s="181">
        <v>109.87</v>
      </c>
      <c r="Q41" s="178"/>
      <c r="R41" s="167">
        <v>12507.327617855</v>
      </c>
      <c r="S41" s="182">
        <v>4.3969651566718119E-3</v>
      </c>
      <c r="T41" s="182">
        <v>3.5470658051431885E-3</v>
      </c>
      <c r="U41" s="182">
        <v>2.01686419629152E-4</v>
      </c>
    </row>
    <row r="42" spans="2:21">
      <c r="B42" s="166" t="s">
        <v>345</v>
      </c>
      <c r="C42" s="178">
        <v>1160944</v>
      </c>
      <c r="D42" s="179" t="s">
        <v>120</v>
      </c>
      <c r="E42" s="179" t="s">
        <v>298</v>
      </c>
      <c r="F42" s="178">
        <v>511659401</v>
      </c>
      <c r="G42" s="179" t="s">
        <v>312</v>
      </c>
      <c r="H42" s="178" t="s">
        <v>344</v>
      </c>
      <c r="I42" s="178" t="s">
        <v>309</v>
      </c>
      <c r="J42" s="178"/>
      <c r="K42" s="167">
        <v>5.6999999999999549</v>
      </c>
      <c r="L42" s="179" t="s">
        <v>133</v>
      </c>
      <c r="M42" s="180">
        <v>6.5000000000000006E-3</v>
      </c>
      <c r="N42" s="180">
        <v>2.8199999999999857E-2</v>
      </c>
      <c r="O42" s="167">
        <v>32092531.250282004</v>
      </c>
      <c r="P42" s="181">
        <v>97.17</v>
      </c>
      <c r="Q42" s="178"/>
      <c r="R42" s="167">
        <v>31184.313746142008</v>
      </c>
      <c r="S42" s="182">
        <v>1.4020290218637989E-2</v>
      </c>
      <c r="T42" s="182">
        <v>8.8438406928663341E-3</v>
      </c>
      <c r="U42" s="182">
        <v>5.0286142493564641E-4</v>
      </c>
    </row>
    <row r="43" spans="2:21">
      <c r="B43" s="166" t="s">
        <v>346</v>
      </c>
      <c r="C43" s="178">
        <v>1195999</v>
      </c>
      <c r="D43" s="179" t="s">
        <v>120</v>
      </c>
      <c r="E43" s="179" t="s">
        <v>298</v>
      </c>
      <c r="F43" s="178">
        <v>511659401</v>
      </c>
      <c r="G43" s="179" t="s">
        <v>312</v>
      </c>
      <c r="H43" s="178" t="s">
        <v>344</v>
      </c>
      <c r="I43" s="178" t="s">
        <v>309</v>
      </c>
      <c r="J43" s="178"/>
      <c r="K43" s="167">
        <v>9.1000000000001524</v>
      </c>
      <c r="L43" s="179" t="s">
        <v>133</v>
      </c>
      <c r="M43" s="180">
        <v>2.64E-2</v>
      </c>
      <c r="N43" s="180">
        <v>2.7900000000000612E-2</v>
      </c>
      <c r="O43" s="167">
        <v>1310651.0923000001</v>
      </c>
      <c r="P43" s="181">
        <v>100.11</v>
      </c>
      <c r="Q43" s="178"/>
      <c r="R43" s="167">
        <v>1312.0928385480001</v>
      </c>
      <c r="S43" s="182">
        <v>4.3688369743333337E-3</v>
      </c>
      <c r="T43" s="182">
        <v>3.7210823790550439E-4</v>
      </c>
      <c r="U43" s="182">
        <v>2.1158101467656386E-5</v>
      </c>
    </row>
    <row r="44" spans="2:21">
      <c r="B44" s="166" t="s">
        <v>347</v>
      </c>
      <c r="C44" s="178">
        <v>1138924</v>
      </c>
      <c r="D44" s="179" t="s">
        <v>120</v>
      </c>
      <c r="E44" s="179" t="s">
        <v>298</v>
      </c>
      <c r="F44" s="178">
        <v>513623314</v>
      </c>
      <c r="G44" s="179" t="s">
        <v>312</v>
      </c>
      <c r="H44" s="178" t="s">
        <v>339</v>
      </c>
      <c r="I44" s="178" t="s">
        <v>131</v>
      </c>
      <c r="J44" s="178"/>
      <c r="K44" s="167">
        <v>2.5100000000000917</v>
      </c>
      <c r="L44" s="179" t="s">
        <v>133</v>
      </c>
      <c r="M44" s="180">
        <v>1.34E-2</v>
      </c>
      <c r="N44" s="180">
        <v>2.4800000000001033E-2</v>
      </c>
      <c r="O44" s="167">
        <v>3214244.8945050007</v>
      </c>
      <c r="P44" s="181">
        <v>108.78</v>
      </c>
      <c r="Q44" s="178"/>
      <c r="R44" s="167">
        <v>3496.4555299680005</v>
      </c>
      <c r="S44" s="182">
        <v>6.0284096446151375E-3</v>
      </c>
      <c r="T44" s="182">
        <v>9.9159134776708293E-4</v>
      </c>
      <c r="U44" s="182">
        <v>5.638195614426021E-5</v>
      </c>
    </row>
    <row r="45" spans="2:21">
      <c r="B45" s="166" t="s">
        <v>349</v>
      </c>
      <c r="C45" s="178">
        <v>1151117</v>
      </c>
      <c r="D45" s="179" t="s">
        <v>120</v>
      </c>
      <c r="E45" s="179" t="s">
        <v>298</v>
      </c>
      <c r="F45" s="178">
        <v>513623314</v>
      </c>
      <c r="G45" s="179" t="s">
        <v>312</v>
      </c>
      <c r="H45" s="178" t="s">
        <v>344</v>
      </c>
      <c r="I45" s="178" t="s">
        <v>309</v>
      </c>
      <c r="J45" s="178"/>
      <c r="K45" s="167">
        <v>3.8400000000001882</v>
      </c>
      <c r="L45" s="179" t="s">
        <v>133</v>
      </c>
      <c r="M45" s="180">
        <v>1.8200000000000001E-2</v>
      </c>
      <c r="N45" s="180">
        <v>2.5200000000001374E-2</v>
      </c>
      <c r="O45" s="167">
        <v>8644131.8712150026</v>
      </c>
      <c r="P45" s="181">
        <v>107.89</v>
      </c>
      <c r="Q45" s="178"/>
      <c r="R45" s="167">
        <v>9326.1539337360027</v>
      </c>
      <c r="S45" s="182">
        <v>2.2843900293908568E-2</v>
      </c>
      <c r="T45" s="182">
        <v>2.6448880786197788E-3</v>
      </c>
      <c r="U45" s="182">
        <v>1.5038852849111897E-4</v>
      </c>
    </row>
    <row r="46" spans="2:21">
      <c r="B46" s="166" t="s">
        <v>350</v>
      </c>
      <c r="C46" s="178">
        <v>1161512</v>
      </c>
      <c r="D46" s="179" t="s">
        <v>120</v>
      </c>
      <c r="E46" s="179" t="s">
        <v>298</v>
      </c>
      <c r="F46" s="178">
        <v>513623314</v>
      </c>
      <c r="G46" s="179" t="s">
        <v>312</v>
      </c>
      <c r="H46" s="178" t="s">
        <v>344</v>
      </c>
      <c r="I46" s="178" t="s">
        <v>309</v>
      </c>
      <c r="J46" s="178"/>
      <c r="K46" s="167">
        <v>2.2799999999998661</v>
      </c>
      <c r="L46" s="179" t="s">
        <v>133</v>
      </c>
      <c r="M46" s="180">
        <v>2E-3</v>
      </c>
      <c r="N46" s="180">
        <v>2.4399999999998492E-2</v>
      </c>
      <c r="O46" s="167">
        <v>6901540.1753110019</v>
      </c>
      <c r="P46" s="181">
        <v>104</v>
      </c>
      <c r="Q46" s="178"/>
      <c r="R46" s="167">
        <v>7177.6021196320007</v>
      </c>
      <c r="S46" s="182">
        <v>2.0913758107003036E-2</v>
      </c>
      <c r="T46" s="182">
        <v>2.0355608983269134E-3</v>
      </c>
      <c r="U46" s="182">
        <v>1.1574214070834881E-4</v>
      </c>
    </row>
    <row r="47" spans="2:21">
      <c r="B47" s="166" t="s">
        <v>351</v>
      </c>
      <c r="C47" s="178">
        <v>7590128</v>
      </c>
      <c r="D47" s="179" t="s">
        <v>120</v>
      </c>
      <c r="E47" s="179" t="s">
        <v>298</v>
      </c>
      <c r="F47" s="178">
        <v>520001736</v>
      </c>
      <c r="G47" s="179" t="s">
        <v>312</v>
      </c>
      <c r="H47" s="178" t="s">
        <v>339</v>
      </c>
      <c r="I47" s="178" t="s">
        <v>131</v>
      </c>
      <c r="J47" s="178"/>
      <c r="K47" s="167">
        <v>1.680000000000212</v>
      </c>
      <c r="L47" s="179" t="s">
        <v>133</v>
      </c>
      <c r="M47" s="180">
        <v>4.7500000000000001E-2</v>
      </c>
      <c r="N47" s="180">
        <v>2.8500000000001059E-2</v>
      </c>
      <c r="O47" s="167">
        <v>3367042.9984240006</v>
      </c>
      <c r="P47" s="181">
        <v>139.94</v>
      </c>
      <c r="Q47" s="178"/>
      <c r="R47" s="167">
        <v>4711.8398008500008</v>
      </c>
      <c r="S47" s="182">
        <v>2.608706117847838E-3</v>
      </c>
      <c r="T47" s="182">
        <v>1.3362731310442824E-3</v>
      </c>
      <c r="U47" s="182">
        <v>7.5980587407252357E-5</v>
      </c>
    </row>
    <row r="48" spans="2:21">
      <c r="B48" s="166" t="s">
        <v>353</v>
      </c>
      <c r="C48" s="178">
        <v>7590219</v>
      </c>
      <c r="D48" s="179" t="s">
        <v>120</v>
      </c>
      <c r="E48" s="179" t="s">
        <v>298</v>
      </c>
      <c r="F48" s="178">
        <v>520001736</v>
      </c>
      <c r="G48" s="179" t="s">
        <v>312</v>
      </c>
      <c r="H48" s="178" t="s">
        <v>339</v>
      </c>
      <c r="I48" s="178" t="s">
        <v>131</v>
      </c>
      <c r="J48" s="178"/>
      <c r="K48" s="167">
        <v>4.5600000000000929</v>
      </c>
      <c r="L48" s="179" t="s">
        <v>133</v>
      </c>
      <c r="M48" s="180">
        <v>5.0000000000000001E-3</v>
      </c>
      <c r="N48" s="180">
        <v>2.8300000000000675E-2</v>
      </c>
      <c r="O48" s="167">
        <v>7387466.1337400023</v>
      </c>
      <c r="P48" s="181">
        <v>99.1</v>
      </c>
      <c r="Q48" s="178"/>
      <c r="R48" s="167">
        <v>7320.9788987970005</v>
      </c>
      <c r="S48" s="182">
        <v>4.1389452084280099E-3</v>
      </c>
      <c r="T48" s="182">
        <v>2.0762224118145529E-3</v>
      </c>
      <c r="U48" s="182">
        <v>1.18054157322231E-4</v>
      </c>
    </row>
    <row r="49" spans="2:21">
      <c r="B49" s="166" t="s">
        <v>354</v>
      </c>
      <c r="C49" s="178">
        <v>7590284</v>
      </c>
      <c r="D49" s="179" t="s">
        <v>120</v>
      </c>
      <c r="E49" s="179" t="s">
        <v>298</v>
      </c>
      <c r="F49" s="178">
        <v>520001736</v>
      </c>
      <c r="G49" s="179" t="s">
        <v>312</v>
      </c>
      <c r="H49" s="178" t="s">
        <v>339</v>
      </c>
      <c r="I49" s="178" t="s">
        <v>131</v>
      </c>
      <c r="J49" s="178"/>
      <c r="K49" s="167">
        <v>6.3799999999999901</v>
      </c>
      <c r="L49" s="179" t="s">
        <v>133</v>
      </c>
      <c r="M49" s="180">
        <v>5.8999999999999999E-3</v>
      </c>
      <c r="N49" s="180">
        <v>3.0600000000000165E-2</v>
      </c>
      <c r="O49" s="167">
        <v>21909882.544144005</v>
      </c>
      <c r="P49" s="181">
        <v>91.73</v>
      </c>
      <c r="Q49" s="178"/>
      <c r="R49" s="167">
        <v>20097.935226961006</v>
      </c>
      <c r="S49" s="182">
        <v>1.9929036009936379E-2</v>
      </c>
      <c r="T49" s="182">
        <v>5.6997546538852129E-3</v>
      </c>
      <c r="U49" s="182">
        <v>3.2408846411584948E-4</v>
      </c>
    </row>
    <row r="50" spans="2:21">
      <c r="B50" s="166" t="s">
        <v>355</v>
      </c>
      <c r="C50" s="178">
        <v>6130207</v>
      </c>
      <c r="D50" s="179" t="s">
        <v>120</v>
      </c>
      <c r="E50" s="179" t="s">
        <v>298</v>
      </c>
      <c r="F50" s="178">
        <v>520017807</v>
      </c>
      <c r="G50" s="179" t="s">
        <v>312</v>
      </c>
      <c r="H50" s="178" t="s">
        <v>339</v>
      </c>
      <c r="I50" s="178" t="s">
        <v>131</v>
      </c>
      <c r="J50" s="178"/>
      <c r="K50" s="167">
        <v>3.3199999999997996</v>
      </c>
      <c r="L50" s="179" t="s">
        <v>133</v>
      </c>
      <c r="M50" s="180">
        <v>1.5800000000000002E-2</v>
      </c>
      <c r="N50" s="180">
        <v>2.4499999999999141E-2</v>
      </c>
      <c r="O50" s="167">
        <v>8631428.6502230018</v>
      </c>
      <c r="P50" s="181">
        <v>108.66</v>
      </c>
      <c r="Q50" s="178"/>
      <c r="R50" s="167">
        <v>9378.9101661840032</v>
      </c>
      <c r="S50" s="182">
        <v>1.8556149876805306E-2</v>
      </c>
      <c r="T50" s="182">
        <v>2.6598496942296036E-3</v>
      </c>
      <c r="U50" s="182">
        <v>1.5123924704272797E-4</v>
      </c>
    </row>
    <row r="51" spans="2:21">
      <c r="B51" s="166" t="s">
        <v>357</v>
      </c>
      <c r="C51" s="178">
        <v>6130280</v>
      </c>
      <c r="D51" s="179" t="s">
        <v>120</v>
      </c>
      <c r="E51" s="179" t="s">
        <v>298</v>
      </c>
      <c r="F51" s="178">
        <v>520017807</v>
      </c>
      <c r="G51" s="179" t="s">
        <v>312</v>
      </c>
      <c r="H51" s="178" t="s">
        <v>339</v>
      </c>
      <c r="I51" s="178" t="s">
        <v>131</v>
      </c>
      <c r="J51" s="178"/>
      <c r="K51" s="167">
        <v>5.7499999999995275</v>
      </c>
      <c r="L51" s="179" t="s">
        <v>133</v>
      </c>
      <c r="M51" s="180">
        <v>8.3999999999999995E-3</v>
      </c>
      <c r="N51" s="180">
        <v>2.6699999999998298E-2</v>
      </c>
      <c r="O51" s="167">
        <v>6946591.7074940018</v>
      </c>
      <c r="P51" s="181">
        <v>98.94</v>
      </c>
      <c r="Q51" s="178"/>
      <c r="R51" s="167">
        <v>6872.9575066510015</v>
      </c>
      <c r="S51" s="182">
        <v>1.5578810736698815E-2</v>
      </c>
      <c r="T51" s="182">
        <v>1.949163985857509E-3</v>
      </c>
      <c r="U51" s="182">
        <v>1.1082960598240678E-4</v>
      </c>
    </row>
    <row r="52" spans="2:21">
      <c r="B52" s="166" t="s">
        <v>358</v>
      </c>
      <c r="C52" s="178">
        <v>6040380</v>
      </c>
      <c r="D52" s="179" t="s">
        <v>120</v>
      </c>
      <c r="E52" s="179" t="s">
        <v>298</v>
      </c>
      <c r="F52" s="178">
        <v>520018078</v>
      </c>
      <c r="G52" s="179" t="s">
        <v>300</v>
      </c>
      <c r="H52" s="178" t="s">
        <v>344</v>
      </c>
      <c r="I52" s="178" t="s">
        <v>309</v>
      </c>
      <c r="J52" s="178"/>
      <c r="K52" s="167">
        <v>7.9999999999997948E-2</v>
      </c>
      <c r="L52" s="179" t="s">
        <v>133</v>
      </c>
      <c r="M52" s="180">
        <v>1.6399999999999998E-2</v>
      </c>
      <c r="N52" s="180">
        <v>6.5199999999998579E-2</v>
      </c>
      <c r="O52" s="167">
        <v>354.07319200000006</v>
      </c>
      <c r="P52" s="181">
        <v>5516000</v>
      </c>
      <c r="Q52" s="178"/>
      <c r="R52" s="167">
        <v>19530.678003813002</v>
      </c>
      <c r="S52" s="182">
        <v>2.8842716845878143E-2</v>
      </c>
      <c r="T52" s="182">
        <v>5.5388810635847267E-3</v>
      </c>
      <c r="U52" s="182">
        <v>3.1494118007236035E-4</v>
      </c>
    </row>
    <row r="53" spans="2:21">
      <c r="B53" s="166" t="s">
        <v>359</v>
      </c>
      <c r="C53" s="178">
        <v>6040398</v>
      </c>
      <c r="D53" s="179" t="s">
        <v>120</v>
      </c>
      <c r="E53" s="179" t="s">
        <v>298</v>
      </c>
      <c r="F53" s="178">
        <v>520018078</v>
      </c>
      <c r="G53" s="179" t="s">
        <v>300</v>
      </c>
      <c r="H53" s="178" t="s">
        <v>344</v>
      </c>
      <c r="I53" s="178" t="s">
        <v>309</v>
      </c>
      <c r="J53" s="178"/>
      <c r="K53" s="167">
        <v>4.7400000000001317</v>
      </c>
      <c r="L53" s="179" t="s">
        <v>133</v>
      </c>
      <c r="M53" s="180">
        <v>2.7799999999999998E-2</v>
      </c>
      <c r="N53" s="180">
        <v>3.4700000000001091E-2</v>
      </c>
      <c r="O53" s="167">
        <v>129.58874800000004</v>
      </c>
      <c r="P53" s="181">
        <v>5381286</v>
      </c>
      <c r="Q53" s="178"/>
      <c r="R53" s="167">
        <v>6973.5417027920012</v>
      </c>
      <c r="S53" s="182">
        <v>3.0987266379722631E-2</v>
      </c>
      <c r="T53" s="182">
        <v>1.9776895649076835E-3</v>
      </c>
      <c r="U53" s="182">
        <v>1.1245157248162875E-4</v>
      </c>
    </row>
    <row r="54" spans="2:21">
      <c r="B54" s="166" t="s">
        <v>360</v>
      </c>
      <c r="C54" s="178">
        <v>6040430</v>
      </c>
      <c r="D54" s="179" t="s">
        <v>120</v>
      </c>
      <c r="E54" s="179" t="s">
        <v>298</v>
      </c>
      <c r="F54" s="178">
        <v>520018078</v>
      </c>
      <c r="G54" s="179" t="s">
        <v>300</v>
      </c>
      <c r="H54" s="178" t="s">
        <v>344</v>
      </c>
      <c r="I54" s="178" t="s">
        <v>309</v>
      </c>
      <c r="J54" s="178"/>
      <c r="K54" s="167">
        <v>1.640000000000003</v>
      </c>
      <c r="L54" s="179" t="s">
        <v>133</v>
      </c>
      <c r="M54" s="180">
        <v>2.4199999999999999E-2</v>
      </c>
      <c r="N54" s="180">
        <v>3.4900000000000368E-2</v>
      </c>
      <c r="O54" s="167">
        <v>516.95196299999998</v>
      </c>
      <c r="P54" s="181">
        <v>5473005</v>
      </c>
      <c r="Q54" s="178"/>
      <c r="R54" s="167">
        <v>28292.805580353004</v>
      </c>
      <c r="S54" s="182">
        <v>1.7935397529750544E-2</v>
      </c>
      <c r="T54" s="182">
        <v>8.023811822308817E-3</v>
      </c>
      <c r="U54" s="182">
        <v>4.5623452372183979E-4</v>
      </c>
    </row>
    <row r="55" spans="2:21">
      <c r="B55" s="166" t="s">
        <v>361</v>
      </c>
      <c r="C55" s="178">
        <v>6040471</v>
      </c>
      <c r="D55" s="179" t="s">
        <v>120</v>
      </c>
      <c r="E55" s="179" t="s">
        <v>298</v>
      </c>
      <c r="F55" s="178">
        <v>520018078</v>
      </c>
      <c r="G55" s="179" t="s">
        <v>300</v>
      </c>
      <c r="H55" s="178" t="s">
        <v>344</v>
      </c>
      <c r="I55" s="178" t="s">
        <v>309</v>
      </c>
      <c r="J55" s="178"/>
      <c r="K55" s="167">
        <v>1.2400000000000218</v>
      </c>
      <c r="L55" s="179" t="s">
        <v>133</v>
      </c>
      <c r="M55" s="180">
        <v>1.95E-2</v>
      </c>
      <c r="N55" s="180">
        <v>3.1700000000000277E-2</v>
      </c>
      <c r="O55" s="167">
        <v>438.63750300000009</v>
      </c>
      <c r="P55" s="181">
        <v>5440000</v>
      </c>
      <c r="Q55" s="178"/>
      <c r="R55" s="167">
        <v>23861.880199402003</v>
      </c>
      <c r="S55" s="182">
        <v>1.7673455941012939E-2</v>
      </c>
      <c r="T55" s="182">
        <v>6.7672057443265267E-3</v>
      </c>
      <c r="U55" s="182">
        <v>3.8478381074521709E-4</v>
      </c>
    </row>
    <row r="56" spans="2:21">
      <c r="B56" s="166" t="s">
        <v>362</v>
      </c>
      <c r="C56" s="178">
        <v>6040620</v>
      </c>
      <c r="D56" s="179" t="s">
        <v>120</v>
      </c>
      <c r="E56" s="179" t="s">
        <v>298</v>
      </c>
      <c r="F56" s="178">
        <v>520018078</v>
      </c>
      <c r="G56" s="179" t="s">
        <v>300</v>
      </c>
      <c r="H56" s="178" t="s">
        <v>339</v>
      </c>
      <c r="I56" s="178" t="s">
        <v>131</v>
      </c>
      <c r="J56" s="178"/>
      <c r="K56" s="167">
        <v>4.5899999999998977</v>
      </c>
      <c r="L56" s="179" t="s">
        <v>133</v>
      </c>
      <c r="M56" s="180">
        <v>1.4999999999999999E-2</v>
      </c>
      <c r="N56" s="180">
        <v>3.3799999999999338E-2</v>
      </c>
      <c r="O56" s="167">
        <v>420.90833400000008</v>
      </c>
      <c r="P56" s="181">
        <v>4917657</v>
      </c>
      <c r="Q56" s="178"/>
      <c r="R56" s="167">
        <v>20698.827728351003</v>
      </c>
      <c r="S56" s="182">
        <v>1.4990680746491918E-2</v>
      </c>
      <c r="T56" s="182">
        <v>5.8701671759978265E-3</v>
      </c>
      <c r="U56" s="182">
        <v>3.3377813251586364E-4</v>
      </c>
    </row>
    <row r="57" spans="2:21">
      <c r="B57" s="166" t="s">
        <v>363</v>
      </c>
      <c r="C57" s="178">
        <v>2260446</v>
      </c>
      <c r="D57" s="179" t="s">
        <v>120</v>
      </c>
      <c r="E57" s="179" t="s">
        <v>298</v>
      </c>
      <c r="F57" s="178">
        <v>520024126</v>
      </c>
      <c r="G57" s="179" t="s">
        <v>312</v>
      </c>
      <c r="H57" s="178" t="s">
        <v>339</v>
      </c>
      <c r="I57" s="178" t="s">
        <v>131</v>
      </c>
      <c r="J57" s="178"/>
      <c r="K57" s="167">
        <v>2.8599999999997356</v>
      </c>
      <c r="L57" s="179" t="s">
        <v>133</v>
      </c>
      <c r="M57" s="180">
        <v>3.7000000000000005E-2</v>
      </c>
      <c r="N57" s="180">
        <v>2.6500000000008076E-2</v>
      </c>
      <c r="O57" s="167">
        <v>597850.74390300014</v>
      </c>
      <c r="P57" s="181">
        <v>113.91</v>
      </c>
      <c r="Q57" s="178"/>
      <c r="R57" s="167">
        <v>681.01178261300015</v>
      </c>
      <c r="S57" s="182">
        <v>1.5903206433635823E-3</v>
      </c>
      <c r="T57" s="182">
        <v>1.9313427142963514E-4</v>
      </c>
      <c r="U57" s="182">
        <v>1.0981628718544592E-5</v>
      </c>
    </row>
    <row r="58" spans="2:21">
      <c r="B58" s="166" t="s">
        <v>365</v>
      </c>
      <c r="C58" s="178">
        <v>2260495</v>
      </c>
      <c r="D58" s="179" t="s">
        <v>120</v>
      </c>
      <c r="E58" s="179" t="s">
        <v>298</v>
      </c>
      <c r="F58" s="178">
        <v>520024126</v>
      </c>
      <c r="G58" s="179" t="s">
        <v>312</v>
      </c>
      <c r="H58" s="178" t="s">
        <v>339</v>
      </c>
      <c r="I58" s="178" t="s">
        <v>131</v>
      </c>
      <c r="J58" s="178"/>
      <c r="K58" s="167">
        <v>4.340000000000388</v>
      </c>
      <c r="L58" s="179" t="s">
        <v>133</v>
      </c>
      <c r="M58" s="180">
        <v>2.81E-2</v>
      </c>
      <c r="N58" s="180">
        <v>2.7400000000000008E-2</v>
      </c>
      <c r="O58" s="167">
        <v>2305990.8195730005</v>
      </c>
      <c r="P58" s="181">
        <v>112.17</v>
      </c>
      <c r="Q58" s="178"/>
      <c r="R58" s="167">
        <v>2586.6299118499996</v>
      </c>
      <c r="S58" s="182">
        <v>1.727356202321858E-3</v>
      </c>
      <c r="T58" s="182">
        <v>7.3356569774232652E-4</v>
      </c>
      <c r="U58" s="182">
        <v>4.1710598919784649E-5</v>
      </c>
    </row>
    <row r="59" spans="2:21">
      <c r="B59" s="166" t="s">
        <v>366</v>
      </c>
      <c r="C59" s="178">
        <v>2260545</v>
      </c>
      <c r="D59" s="179" t="s">
        <v>120</v>
      </c>
      <c r="E59" s="179" t="s">
        <v>298</v>
      </c>
      <c r="F59" s="178">
        <v>520024126</v>
      </c>
      <c r="G59" s="179" t="s">
        <v>312</v>
      </c>
      <c r="H59" s="178" t="s">
        <v>344</v>
      </c>
      <c r="I59" s="178" t="s">
        <v>309</v>
      </c>
      <c r="J59" s="178"/>
      <c r="K59" s="167">
        <v>2.7699999999987335</v>
      </c>
      <c r="L59" s="179" t="s">
        <v>133</v>
      </c>
      <c r="M59" s="180">
        <v>2.4E-2</v>
      </c>
      <c r="N59" s="180">
        <v>2.5299999999989331E-2</v>
      </c>
      <c r="O59" s="167">
        <v>538504.91107000003</v>
      </c>
      <c r="P59" s="181">
        <v>111.43</v>
      </c>
      <c r="Q59" s="178"/>
      <c r="R59" s="167">
        <v>600.05600398800004</v>
      </c>
      <c r="S59" s="182">
        <v>8.734521143466561E-4</v>
      </c>
      <c r="T59" s="182">
        <v>1.7017529227252509E-4</v>
      </c>
      <c r="U59" s="182">
        <v>9.676179494054965E-6</v>
      </c>
    </row>
    <row r="60" spans="2:21">
      <c r="B60" s="166" t="s">
        <v>367</v>
      </c>
      <c r="C60" s="178">
        <v>2260552</v>
      </c>
      <c r="D60" s="179" t="s">
        <v>120</v>
      </c>
      <c r="E60" s="179" t="s">
        <v>298</v>
      </c>
      <c r="F60" s="178">
        <v>520024126</v>
      </c>
      <c r="G60" s="179" t="s">
        <v>312</v>
      </c>
      <c r="H60" s="178" t="s">
        <v>339</v>
      </c>
      <c r="I60" s="178" t="s">
        <v>131</v>
      </c>
      <c r="J60" s="178"/>
      <c r="K60" s="167">
        <v>4.1300000000000692</v>
      </c>
      <c r="L60" s="179" t="s">
        <v>133</v>
      </c>
      <c r="M60" s="180">
        <v>2.6000000000000002E-2</v>
      </c>
      <c r="N60" s="180">
        <v>2.6100000000000231E-2</v>
      </c>
      <c r="O60" s="167">
        <v>7847352.2389330007</v>
      </c>
      <c r="P60" s="181">
        <v>111.02</v>
      </c>
      <c r="Q60" s="178"/>
      <c r="R60" s="167">
        <v>8712.1304422800022</v>
      </c>
      <c r="S60" s="182">
        <v>1.6006903116245249E-2</v>
      </c>
      <c r="T60" s="182">
        <v>2.470751620645415E-3</v>
      </c>
      <c r="U60" s="182">
        <v>1.4048711682719469E-4</v>
      </c>
    </row>
    <row r="61" spans="2:21">
      <c r="B61" s="166" t="s">
        <v>368</v>
      </c>
      <c r="C61" s="178">
        <v>2260636</v>
      </c>
      <c r="D61" s="179" t="s">
        <v>120</v>
      </c>
      <c r="E61" s="179" t="s">
        <v>298</v>
      </c>
      <c r="F61" s="178">
        <v>520024126</v>
      </c>
      <c r="G61" s="179" t="s">
        <v>312</v>
      </c>
      <c r="H61" s="178" t="s">
        <v>339</v>
      </c>
      <c r="I61" s="178" t="s">
        <v>131</v>
      </c>
      <c r="J61" s="178"/>
      <c r="K61" s="167">
        <v>6.6700000000000328</v>
      </c>
      <c r="L61" s="179" t="s">
        <v>133</v>
      </c>
      <c r="M61" s="180">
        <v>3.4999999999999996E-3</v>
      </c>
      <c r="N61" s="180">
        <v>2.9900000000000152E-2</v>
      </c>
      <c r="O61" s="167">
        <v>37443205.494134009</v>
      </c>
      <c r="P61" s="181">
        <v>90.55</v>
      </c>
      <c r="Q61" s="178"/>
      <c r="R61" s="167">
        <v>33904.823514255011</v>
      </c>
      <c r="S61" s="182">
        <v>1.2213973329279974E-2</v>
      </c>
      <c r="T61" s="182">
        <v>9.6153745861063192E-3</v>
      </c>
      <c r="U61" s="182">
        <v>5.4673089821254031E-4</v>
      </c>
    </row>
    <row r="62" spans="2:21">
      <c r="B62" s="166" t="s">
        <v>369</v>
      </c>
      <c r="C62" s="178">
        <v>3230125</v>
      </c>
      <c r="D62" s="179" t="s">
        <v>120</v>
      </c>
      <c r="E62" s="179" t="s">
        <v>298</v>
      </c>
      <c r="F62" s="178">
        <v>520037789</v>
      </c>
      <c r="G62" s="179" t="s">
        <v>312</v>
      </c>
      <c r="H62" s="178" t="s">
        <v>344</v>
      </c>
      <c r="I62" s="178" t="s">
        <v>309</v>
      </c>
      <c r="J62" s="178"/>
      <c r="K62" s="167">
        <v>0.27999999999989555</v>
      </c>
      <c r="L62" s="179" t="s">
        <v>133</v>
      </c>
      <c r="M62" s="180">
        <v>4.9000000000000002E-2</v>
      </c>
      <c r="N62" s="180">
        <v>3.1200000000006268E-2</v>
      </c>
      <c r="O62" s="167">
        <v>1655791.8090180003</v>
      </c>
      <c r="P62" s="181">
        <v>115.64</v>
      </c>
      <c r="Q62" s="178"/>
      <c r="R62" s="167">
        <v>1914.7576391400003</v>
      </c>
      <c r="S62" s="182">
        <v>1.2449313955559762E-2</v>
      </c>
      <c r="T62" s="182">
        <v>5.4302338232785341E-4</v>
      </c>
      <c r="U62" s="182">
        <v>3.087634900875366E-5</v>
      </c>
    </row>
    <row r="63" spans="2:21">
      <c r="B63" s="166" t="s">
        <v>371</v>
      </c>
      <c r="C63" s="178">
        <v>3230265</v>
      </c>
      <c r="D63" s="179" t="s">
        <v>120</v>
      </c>
      <c r="E63" s="179" t="s">
        <v>298</v>
      </c>
      <c r="F63" s="178">
        <v>520037789</v>
      </c>
      <c r="G63" s="179" t="s">
        <v>312</v>
      </c>
      <c r="H63" s="178" t="s">
        <v>344</v>
      </c>
      <c r="I63" s="178" t="s">
        <v>309</v>
      </c>
      <c r="J63" s="178"/>
      <c r="K63" s="167">
        <v>3.4400000000000839</v>
      </c>
      <c r="L63" s="179" t="s">
        <v>133</v>
      </c>
      <c r="M63" s="180">
        <v>2.35E-2</v>
      </c>
      <c r="N63" s="180">
        <v>2.470000000000042E-2</v>
      </c>
      <c r="O63" s="167">
        <v>14503500.714632003</v>
      </c>
      <c r="P63" s="181">
        <v>112.01</v>
      </c>
      <c r="Q63" s="178"/>
      <c r="R63" s="167">
        <v>16245.371234356002</v>
      </c>
      <c r="S63" s="182">
        <v>1.9753527142197563E-2</v>
      </c>
      <c r="T63" s="182">
        <v>4.6071712965269993E-3</v>
      </c>
      <c r="U63" s="182">
        <v>2.6196409496192542E-4</v>
      </c>
    </row>
    <row r="64" spans="2:21">
      <c r="B64" s="166" t="s">
        <v>372</v>
      </c>
      <c r="C64" s="178">
        <v>3230190</v>
      </c>
      <c r="D64" s="179" t="s">
        <v>120</v>
      </c>
      <c r="E64" s="179" t="s">
        <v>298</v>
      </c>
      <c r="F64" s="178">
        <v>520037789</v>
      </c>
      <c r="G64" s="179" t="s">
        <v>312</v>
      </c>
      <c r="H64" s="178" t="s">
        <v>344</v>
      </c>
      <c r="I64" s="178" t="s">
        <v>309</v>
      </c>
      <c r="J64" s="178"/>
      <c r="K64" s="167">
        <v>1.9699999999999322</v>
      </c>
      <c r="L64" s="179" t="s">
        <v>133</v>
      </c>
      <c r="M64" s="180">
        <v>1.7600000000000001E-2</v>
      </c>
      <c r="N64" s="180">
        <v>2.4799999999999413E-2</v>
      </c>
      <c r="O64" s="167">
        <v>10865073.631723002</v>
      </c>
      <c r="P64" s="181">
        <v>110.64</v>
      </c>
      <c r="Q64" s="167">
        <v>253.77036982100003</v>
      </c>
      <c r="R64" s="167">
        <v>12274.887835539002</v>
      </c>
      <c r="S64" s="182">
        <v>8.2318749687938769E-3</v>
      </c>
      <c r="T64" s="182">
        <v>3.4811461116004204E-3</v>
      </c>
      <c r="U64" s="182">
        <v>1.9793822106051699E-4</v>
      </c>
    </row>
    <row r="65" spans="2:21">
      <c r="B65" s="166" t="s">
        <v>373</v>
      </c>
      <c r="C65" s="178">
        <v>3230232</v>
      </c>
      <c r="D65" s="179" t="s">
        <v>120</v>
      </c>
      <c r="E65" s="179" t="s">
        <v>298</v>
      </c>
      <c r="F65" s="178">
        <v>520037789</v>
      </c>
      <c r="G65" s="179" t="s">
        <v>312</v>
      </c>
      <c r="H65" s="178" t="s">
        <v>344</v>
      </c>
      <c r="I65" s="178" t="s">
        <v>309</v>
      </c>
      <c r="J65" s="178"/>
      <c r="K65" s="167">
        <v>2.6599999999999717</v>
      </c>
      <c r="L65" s="179" t="s">
        <v>133</v>
      </c>
      <c r="M65" s="180">
        <v>2.1499999999999998E-2</v>
      </c>
      <c r="N65" s="180">
        <v>2.4899999999999572E-2</v>
      </c>
      <c r="O65" s="167">
        <v>15114463.905205002</v>
      </c>
      <c r="P65" s="181">
        <v>111.92</v>
      </c>
      <c r="Q65" s="178"/>
      <c r="R65" s="167">
        <v>16916.109138028005</v>
      </c>
      <c r="S65" s="182">
        <v>1.2375784459699392E-2</v>
      </c>
      <c r="T65" s="182">
        <v>4.7973919059985217E-3</v>
      </c>
      <c r="U65" s="182">
        <v>2.7278005264964525E-4</v>
      </c>
    </row>
    <row r="66" spans="2:21">
      <c r="B66" s="166" t="s">
        <v>374</v>
      </c>
      <c r="C66" s="178">
        <v>3230273</v>
      </c>
      <c r="D66" s="179" t="s">
        <v>120</v>
      </c>
      <c r="E66" s="179" t="s">
        <v>298</v>
      </c>
      <c r="F66" s="178">
        <v>520037789</v>
      </c>
      <c r="G66" s="179" t="s">
        <v>312</v>
      </c>
      <c r="H66" s="178" t="s">
        <v>344</v>
      </c>
      <c r="I66" s="178" t="s">
        <v>309</v>
      </c>
      <c r="J66" s="178"/>
      <c r="K66" s="167">
        <v>4.4900000000000055</v>
      </c>
      <c r="L66" s="179" t="s">
        <v>133</v>
      </c>
      <c r="M66" s="180">
        <v>2.2499999999999999E-2</v>
      </c>
      <c r="N66" s="180">
        <v>2.7200000000000033E-2</v>
      </c>
      <c r="O66" s="167">
        <v>20208882.023239005</v>
      </c>
      <c r="P66" s="181">
        <v>109.63</v>
      </c>
      <c r="Q66" s="167">
        <v>1739.3107818780004</v>
      </c>
      <c r="R66" s="167">
        <v>23894.308142561003</v>
      </c>
      <c r="S66" s="182">
        <v>2.1666045730432956E-2</v>
      </c>
      <c r="T66" s="182">
        <v>6.7764022770971412E-3</v>
      </c>
      <c r="U66" s="182">
        <v>3.8530672626734192E-4</v>
      </c>
    </row>
    <row r="67" spans="2:21">
      <c r="B67" s="166" t="s">
        <v>375</v>
      </c>
      <c r="C67" s="178">
        <v>3230372</v>
      </c>
      <c r="D67" s="179" t="s">
        <v>120</v>
      </c>
      <c r="E67" s="179" t="s">
        <v>298</v>
      </c>
      <c r="F67" s="178">
        <v>520037789</v>
      </c>
      <c r="G67" s="179" t="s">
        <v>312</v>
      </c>
      <c r="H67" s="178" t="s">
        <v>344</v>
      </c>
      <c r="I67" s="178" t="s">
        <v>309</v>
      </c>
      <c r="J67" s="178"/>
      <c r="K67" s="167">
        <v>4.6800000000002457</v>
      </c>
      <c r="L67" s="179" t="s">
        <v>133</v>
      </c>
      <c r="M67" s="180">
        <v>6.5000000000000006E-3</v>
      </c>
      <c r="N67" s="180">
        <v>2.4800000000001661E-2</v>
      </c>
      <c r="O67" s="167">
        <v>7264339.6247070013</v>
      </c>
      <c r="P67" s="181">
        <v>101.31</v>
      </c>
      <c r="Q67" s="167">
        <v>112.41416808699999</v>
      </c>
      <c r="R67" s="167">
        <v>7471.9166417620008</v>
      </c>
      <c r="S67" s="182">
        <v>1.4579641264628589E-2</v>
      </c>
      <c r="T67" s="182">
        <v>2.1190282071958419E-3</v>
      </c>
      <c r="U67" s="182">
        <v>1.2048809796052197E-4</v>
      </c>
    </row>
    <row r="68" spans="2:21">
      <c r="B68" s="166" t="s">
        <v>376</v>
      </c>
      <c r="C68" s="178">
        <v>3230398</v>
      </c>
      <c r="D68" s="179" t="s">
        <v>120</v>
      </c>
      <c r="E68" s="179" t="s">
        <v>298</v>
      </c>
      <c r="F68" s="178">
        <v>520037789</v>
      </c>
      <c r="G68" s="179" t="s">
        <v>312</v>
      </c>
      <c r="H68" s="178" t="s">
        <v>344</v>
      </c>
      <c r="I68" s="178" t="s">
        <v>309</v>
      </c>
      <c r="J68" s="178"/>
      <c r="K68" s="167">
        <v>5.420000000017521</v>
      </c>
      <c r="L68" s="179" t="s">
        <v>133</v>
      </c>
      <c r="M68" s="180">
        <v>1.43E-2</v>
      </c>
      <c r="N68" s="180">
        <v>2.810000000006304E-2</v>
      </c>
      <c r="O68" s="167">
        <v>116767.89303000004</v>
      </c>
      <c r="P68" s="181">
        <v>102.63</v>
      </c>
      <c r="Q68" s="167">
        <v>2.3041329080000006</v>
      </c>
      <c r="R68" s="167">
        <v>122.14302028300003</v>
      </c>
      <c r="S68" s="182">
        <v>2.933239816688209E-4</v>
      </c>
      <c r="T68" s="182">
        <v>3.4639640362842137E-5</v>
      </c>
      <c r="U68" s="182">
        <v>1.9696124700852753E-6</v>
      </c>
    </row>
    <row r="69" spans="2:21">
      <c r="B69" s="166" t="s">
        <v>377</v>
      </c>
      <c r="C69" s="178">
        <v>3230422</v>
      </c>
      <c r="D69" s="179" t="s">
        <v>120</v>
      </c>
      <c r="E69" s="179" t="s">
        <v>298</v>
      </c>
      <c r="F69" s="178">
        <v>520037789</v>
      </c>
      <c r="G69" s="179" t="s">
        <v>312</v>
      </c>
      <c r="H69" s="178" t="s">
        <v>344</v>
      </c>
      <c r="I69" s="178" t="s">
        <v>309</v>
      </c>
      <c r="J69" s="178"/>
      <c r="K69" s="167">
        <v>6.2600000000001099</v>
      </c>
      <c r="L69" s="179" t="s">
        <v>133</v>
      </c>
      <c r="M69" s="180">
        <v>2.5000000000000001E-3</v>
      </c>
      <c r="N69" s="180">
        <v>2.7200000000000363E-2</v>
      </c>
      <c r="O69" s="167">
        <v>17052507.503095001</v>
      </c>
      <c r="P69" s="181">
        <v>92.99</v>
      </c>
      <c r="Q69" s="167">
        <v>425.44137908600004</v>
      </c>
      <c r="R69" s="167">
        <v>16282.568107070003</v>
      </c>
      <c r="S69" s="182">
        <v>1.3427087022593867E-2</v>
      </c>
      <c r="T69" s="182">
        <v>4.6177202930267587E-3</v>
      </c>
      <c r="U69" s="182">
        <v>2.6256391167004284E-4</v>
      </c>
    </row>
    <row r="70" spans="2:21">
      <c r="B70" s="166" t="s">
        <v>378</v>
      </c>
      <c r="C70" s="178">
        <v>1194638</v>
      </c>
      <c r="D70" s="179" t="s">
        <v>120</v>
      </c>
      <c r="E70" s="179" t="s">
        <v>298</v>
      </c>
      <c r="F70" s="178">
        <v>520037789</v>
      </c>
      <c r="G70" s="179" t="s">
        <v>312</v>
      </c>
      <c r="H70" s="178" t="s">
        <v>344</v>
      </c>
      <c r="I70" s="178" t="s">
        <v>309</v>
      </c>
      <c r="J70" s="178"/>
      <c r="K70" s="167">
        <v>7.0100000000001286</v>
      </c>
      <c r="L70" s="179" t="s">
        <v>133</v>
      </c>
      <c r="M70" s="180">
        <v>3.61E-2</v>
      </c>
      <c r="N70" s="180">
        <v>3.1500000000000306E-2</v>
      </c>
      <c r="O70" s="167">
        <v>11088950.580256002</v>
      </c>
      <c r="P70" s="181">
        <v>104.74</v>
      </c>
      <c r="Q70" s="167">
        <v>106.72117634200004</v>
      </c>
      <c r="R70" s="167">
        <v>11721.287972451</v>
      </c>
      <c r="S70" s="182">
        <v>2.413616475145669E-2</v>
      </c>
      <c r="T70" s="182">
        <v>3.3241457351740316E-3</v>
      </c>
      <c r="U70" s="182">
        <v>1.8901116823957583E-4</v>
      </c>
    </row>
    <row r="71" spans="2:21">
      <c r="B71" s="166" t="s">
        <v>379</v>
      </c>
      <c r="C71" s="178">
        <v>1940626</v>
      </c>
      <c r="D71" s="179" t="s">
        <v>120</v>
      </c>
      <c r="E71" s="179" t="s">
        <v>298</v>
      </c>
      <c r="F71" s="178">
        <v>520032640</v>
      </c>
      <c r="G71" s="179" t="s">
        <v>300</v>
      </c>
      <c r="H71" s="178" t="s">
        <v>339</v>
      </c>
      <c r="I71" s="178" t="s">
        <v>131</v>
      </c>
      <c r="J71" s="178"/>
      <c r="K71" s="167">
        <v>0.5</v>
      </c>
      <c r="L71" s="179" t="s">
        <v>133</v>
      </c>
      <c r="M71" s="180">
        <v>1.5900000000000001E-2</v>
      </c>
      <c r="N71" s="180">
        <v>3.2000000000000556E-2</v>
      </c>
      <c r="O71" s="167">
        <v>398.07724600000006</v>
      </c>
      <c r="P71" s="181">
        <v>5522400</v>
      </c>
      <c r="Q71" s="178"/>
      <c r="R71" s="167">
        <v>21983.417396654</v>
      </c>
      <c r="S71" s="182">
        <v>2.6591666399465603E-2</v>
      </c>
      <c r="T71" s="182">
        <v>6.2344755418851216E-3</v>
      </c>
      <c r="U71" s="182">
        <v>3.5449273269334456E-4</v>
      </c>
    </row>
    <row r="72" spans="2:21">
      <c r="B72" s="166" t="s">
        <v>380</v>
      </c>
      <c r="C72" s="178">
        <v>1940725</v>
      </c>
      <c r="D72" s="179" t="s">
        <v>120</v>
      </c>
      <c r="E72" s="179" t="s">
        <v>298</v>
      </c>
      <c r="F72" s="178">
        <v>520032640</v>
      </c>
      <c r="G72" s="179" t="s">
        <v>300</v>
      </c>
      <c r="H72" s="178" t="s">
        <v>339</v>
      </c>
      <c r="I72" s="178" t="s">
        <v>131</v>
      </c>
      <c r="J72" s="178"/>
      <c r="K72" s="167">
        <v>2.8099999999999854</v>
      </c>
      <c r="L72" s="179" t="s">
        <v>133</v>
      </c>
      <c r="M72" s="180">
        <v>2.5899999999999999E-2</v>
      </c>
      <c r="N72" s="180">
        <v>3.1499999999999806E-2</v>
      </c>
      <c r="O72" s="167">
        <v>644.75503900000012</v>
      </c>
      <c r="P72" s="181">
        <v>5445000</v>
      </c>
      <c r="Q72" s="178"/>
      <c r="R72" s="167">
        <v>35106.910049271013</v>
      </c>
      <c r="S72" s="182">
        <v>3.0523838422572558E-2</v>
      </c>
      <c r="T72" s="182">
        <v>9.9562851445769689E-3</v>
      </c>
      <c r="U72" s="182">
        <v>5.6611509735878202E-4</v>
      </c>
    </row>
    <row r="73" spans="2:21">
      <c r="B73" s="166" t="s">
        <v>381</v>
      </c>
      <c r="C73" s="178">
        <v>1940691</v>
      </c>
      <c r="D73" s="179" t="s">
        <v>120</v>
      </c>
      <c r="E73" s="179" t="s">
        <v>298</v>
      </c>
      <c r="F73" s="178">
        <v>520032640</v>
      </c>
      <c r="G73" s="179" t="s">
        <v>300</v>
      </c>
      <c r="H73" s="178" t="s">
        <v>339</v>
      </c>
      <c r="I73" s="178" t="s">
        <v>131</v>
      </c>
      <c r="J73" s="178"/>
      <c r="K73" s="167">
        <v>1.7400000000000666</v>
      </c>
      <c r="L73" s="179" t="s">
        <v>133</v>
      </c>
      <c r="M73" s="180">
        <v>2.0199999999999999E-2</v>
      </c>
      <c r="N73" s="180">
        <v>3.2400000000000664E-2</v>
      </c>
      <c r="O73" s="167">
        <v>330.09417200000001</v>
      </c>
      <c r="P73" s="181">
        <v>5436000</v>
      </c>
      <c r="Q73" s="178"/>
      <c r="R73" s="167">
        <v>17943.918947870006</v>
      </c>
      <c r="S73" s="182">
        <v>1.5685159040152056E-2</v>
      </c>
      <c r="T73" s="182">
        <v>5.0888777566990987E-3</v>
      </c>
      <c r="U73" s="182">
        <v>2.8935395931783113E-4</v>
      </c>
    </row>
    <row r="74" spans="2:21">
      <c r="B74" s="166" t="s">
        <v>382</v>
      </c>
      <c r="C74" s="178">
        <v>6620462</v>
      </c>
      <c r="D74" s="179" t="s">
        <v>120</v>
      </c>
      <c r="E74" s="179" t="s">
        <v>298</v>
      </c>
      <c r="F74" s="178">
        <v>520000118</v>
      </c>
      <c r="G74" s="179" t="s">
        <v>300</v>
      </c>
      <c r="H74" s="178" t="s">
        <v>339</v>
      </c>
      <c r="I74" s="178" t="s">
        <v>131</v>
      </c>
      <c r="J74" s="178"/>
      <c r="K74" s="167">
        <v>2.9599999999999631</v>
      </c>
      <c r="L74" s="179" t="s">
        <v>133</v>
      </c>
      <c r="M74" s="180">
        <v>2.9700000000000001E-2</v>
      </c>
      <c r="N74" s="180">
        <v>2.8399999999999842E-2</v>
      </c>
      <c r="O74" s="167">
        <v>264.40696300000008</v>
      </c>
      <c r="P74" s="181">
        <v>5686000</v>
      </c>
      <c r="Q74" s="178"/>
      <c r="R74" s="167">
        <v>15034.180053286002</v>
      </c>
      <c r="S74" s="182">
        <v>1.8886211642857149E-2</v>
      </c>
      <c r="T74" s="182">
        <v>4.263678669394459E-3</v>
      </c>
      <c r="U74" s="182">
        <v>2.4243307920379607E-4</v>
      </c>
    </row>
    <row r="75" spans="2:21">
      <c r="B75" s="166" t="s">
        <v>383</v>
      </c>
      <c r="C75" s="178">
        <v>6620553</v>
      </c>
      <c r="D75" s="179" t="s">
        <v>120</v>
      </c>
      <c r="E75" s="179" t="s">
        <v>298</v>
      </c>
      <c r="F75" s="178">
        <v>520000118</v>
      </c>
      <c r="G75" s="179" t="s">
        <v>300</v>
      </c>
      <c r="H75" s="178" t="s">
        <v>339</v>
      </c>
      <c r="I75" s="178" t="s">
        <v>131</v>
      </c>
      <c r="J75" s="178"/>
      <c r="K75" s="167">
        <v>4.6200000000000356</v>
      </c>
      <c r="L75" s="179" t="s">
        <v>133</v>
      </c>
      <c r="M75" s="180">
        <v>8.3999999999999995E-3</v>
      </c>
      <c r="N75" s="180">
        <v>3.379999999999965E-2</v>
      </c>
      <c r="O75" s="167">
        <v>164.91953800000002</v>
      </c>
      <c r="P75" s="181">
        <v>4796011</v>
      </c>
      <c r="Q75" s="178"/>
      <c r="R75" s="167">
        <v>7909.5593561560008</v>
      </c>
      <c r="S75" s="182">
        <v>2.0736770778322648E-2</v>
      </c>
      <c r="T75" s="182">
        <v>2.243143250355096E-3</v>
      </c>
      <c r="U75" s="182">
        <v>1.2754528834041601E-4</v>
      </c>
    </row>
    <row r="76" spans="2:21">
      <c r="B76" s="166" t="s">
        <v>384</v>
      </c>
      <c r="C76" s="178">
        <v>1191329</v>
      </c>
      <c r="D76" s="179" t="s">
        <v>120</v>
      </c>
      <c r="E76" s="179" t="s">
        <v>298</v>
      </c>
      <c r="F76" s="178">
        <v>520000118</v>
      </c>
      <c r="G76" s="179" t="s">
        <v>300</v>
      </c>
      <c r="H76" s="178" t="s">
        <v>339</v>
      </c>
      <c r="I76" s="178" t="s">
        <v>131</v>
      </c>
      <c r="J76" s="178"/>
      <c r="K76" s="167">
        <v>4.9900000000000651</v>
      </c>
      <c r="L76" s="179" t="s">
        <v>133</v>
      </c>
      <c r="M76" s="180">
        <v>3.0899999999999997E-2</v>
      </c>
      <c r="N76" s="180">
        <v>3.3400000000000214E-2</v>
      </c>
      <c r="O76" s="167">
        <v>392.33758599999999</v>
      </c>
      <c r="P76" s="181">
        <v>5154899</v>
      </c>
      <c r="Q76" s="178"/>
      <c r="R76" s="167">
        <v>20224.605398634005</v>
      </c>
      <c r="S76" s="182">
        <v>2.0649346631578948E-2</v>
      </c>
      <c r="T76" s="182">
        <v>5.7356781899275166E-3</v>
      </c>
      <c r="U76" s="182">
        <v>3.2613107898763605E-4</v>
      </c>
    </row>
    <row r="77" spans="2:21">
      <c r="B77" s="166" t="s">
        <v>385</v>
      </c>
      <c r="C77" s="178">
        <v>1157569</v>
      </c>
      <c r="D77" s="179" t="s">
        <v>120</v>
      </c>
      <c r="E77" s="179" t="s">
        <v>298</v>
      </c>
      <c r="F77" s="178">
        <v>513765859</v>
      </c>
      <c r="G77" s="179" t="s">
        <v>312</v>
      </c>
      <c r="H77" s="178" t="s">
        <v>344</v>
      </c>
      <c r="I77" s="178" t="s">
        <v>309</v>
      </c>
      <c r="J77" s="178"/>
      <c r="K77" s="167">
        <v>3.2299999999999494</v>
      </c>
      <c r="L77" s="179" t="s">
        <v>133</v>
      </c>
      <c r="M77" s="180">
        <v>1.4199999999999999E-2</v>
      </c>
      <c r="N77" s="180">
        <v>2.6799999999999349E-2</v>
      </c>
      <c r="O77" s="167">
        <v>6265022.3138140012</v>
      </c>
      <c r="P77" s="181">
        <v>106.38</v>
      </c>
      <c r="Q77" s="178"/>
      <c r="R77" s="167">
        <v>6664.7305589579992</v>
      </c>
      <c r="S77" s="182">
        <v>6.5070930263636867E-3</v>
      </c>
      <c r="T77" s="182">
        <v>1.8901110283882573E-3</v>
      </c>
      <c r="U77" s="182">
        <v>1.0747185052627276E-4</v>
      </c>
    </row>
    <row r="78" spans="2:21">
      <c r="B78" s="166" t="s">
        <v>387</v>
      </c>
      <c r="C78" s="178">
        <v>1129899</v>
      </c>
      <c r="D78" s="179" t="s">
        <v>120</v>
      </c>
      <c r="E78" s="179" t="s">
        <v>298</v>
      </c>
      <c r="F78" s="178">
        <v>513821488</v>
      </c>
      <c r="G78" s="179" t="s">
        <v>312</v>
      </c>
      <c r="H78" s="178" t="s">
        <v>344</v>
      </c>
      <c r="I78" s="178" t="s">
        <v>309</v>
      </c>
      <c r="J78" s="178"/>
      <c r="K78" s="167">
        <v>0.70999999999898833</v>
      </c>
      <c r="L78" s="179" t="s">
        <v>133</v>
      </c>
      <c r="M78" s="180">
        <v>0.04</v>
      </c>
      <c r="N78" s="180">
        <v>2.8400000000002583E-2</v>
      </c>
      <c r="O78" s="167">
        <v>413447.09704100003</v>
      </c>
      <c r="P78" s="181">
        <v>112.36</v>
      </c>
      <c r="Q78" s="178"/>
      <c r="R78" s="167">
        <v>464.54918005700006</v>
      </c>
      <c r="S78" s="182">
        <v>2.5392608725717048E-3</v>
      </c>
      <c r="T78" s="182">
        <v>1.3174569034516786E-4</v>
      </c>
      <c r="U78" s="182">
        <v>7.4910695337988551E-6</v>
      </c>
    </row>
    <row r="79" spans="2:21">
      <c r="B79" s="166" t="s">
        <v>389</v>
      </c>
      <c r="C79" s="178">
        <v>1136753</v>
      </c>
      <c r="D79" s="179" t="s">
        <v>120</v>
      </c>
      <c r="E79" s="179" t="s">
        <v>298</v>
      </c>
      <c r="F79" s="178">
        <v>513821488</v>
      </c>
      <c r="G79" s="179" t="s">
        <v>312</v>
      </c>
      <c r="H79" s="178" t="s">
        <v>344</v>
      </c>
      <c r="I79" s="178" t="s">
        <v>309</v>
      </c>
      <c r="J79" s="178"/>
      <c r="K79" s="167">
        <v>3.0500000000000513</v>
      </c>
      <c r="L79" s="179" t="s">
        <v>133</v>
      </c>
      <c r="M79" s="180">
        <v>0.04</v>
      </c>
      <c r="N79" s="180">
        <v>2.5300000000000041E-2</v>
      </c>
      <c r="O79" s="167">
        <v>15682105.871698003</v>
      </c>
      <c r="P79" s="181">
        <v>117.41</v>
      </c>
      <c r="Q79" s="178"/>
      <c r="R79" s="167">
        <v>18412.360881881003</v>
      </c>
      <c r="S79" s="182">
        <v>1.6849130029267245E-2</v>
      </c>
      <c r="T79" s="182">
        <v>5.2217274282351286E-3</v>
      </c>
      <c r="U79" s="182">
        <v>2.9690780130242579E-4</v>
      </c>
    </row>
    <row r="80" spans="2:21">
      <c r="B80" s="166" t="s">
        <v>390</v>
      </c>
      <c r="C80" s="178">
        <v>1138544</v>
      </c>
      <c r="D80" s="179" t="s">
        <v>120</v>
      </c>
      <c r="E80" s="179" t="s">
        <v>298</v>
      </c>
      <c r="F80" s="178">
        <v>513821488</v>
      </c>
      <c r="G80" s="179" t="s">
        <v>312</v>
      </c>
      <c r="H80" s="178" t="s">
        <v>344</v>
      </c>
      <c r="I80" s="178" t="s">
        <v>309</v>
      </c>
      <c r="J80" s="178"/>
      <c r="K80" s="167">
        <v>4.4199999999998196</v>
      </c>
      <c r="L80" s="179" t="s">
        <v>133</v>
      </c>
      <c r="M80" s="180">
        <v>3.5000000000000003E-2</v>
      </c>
      <c r="N80" s="180">
        <v>2.6899999999998429E-2</v>
      </c>
      <c r="O80" s="167">
        <v>4810276.5339890011</v>
      </c>
      <c r="P80" s="181">
        <v>117.45</v>
      </c>
      <c r="Q80" s="178"/>
      <c r="R80" s="167">
        <v>5649.6698086810002</v>
      </c>
      <c r="S80" s="182">
        <v>5.3935127210261585E-3</v>
      </c>
      <c r="T80" s="182">
        <v>1.6022407984351689E-3</v>
      </c>
      <c r="U80" s="182">
        <v>9.1103528316723199E-5</v>
      </c>
    </row>
    <row r="81" spans="2:21">
      <c r="B81" s="166" t="s">
        <v>391</v>
      </c>
      <c r="C81" s="178">
        <v>1171271</v>
      </c>
      <c r="D81" s="179" t="s">
        <v>120</v>
      </c>
      <c r="E81" s="179" t="s">
        <v>298</v>
      </c>
      <c r="F81" s="178">
        <v>513821488</v>
      </c>
      <c r="G81" s="179" t="s">
        <v>312</v>
      </c>
      <c r="H81" s="178" t="s">
        <v>344</v>
      </c>
      <c r="I81" s="178" t="s">
        <v>309</v>
      </c>
      <c r="J81" s="178"/>
      <c r="K81" s="167">
        <v>6.7000000000002515</v>
      </c>
      <c r="L81" s="179" t="s">
        <v>133</v>
      </c>
      <c r="M81" s="180">
        <v>2.5000000000000001E-2</v>
      </c>
      <c r="N81" s="180">
        <v>2.8000000000000632E-2</v>
      </c>
      <c r="O81" s="167">
        <v>8705116.781510001</v>
      </c>
      <c r="P81" s="181">
        <v>109.15</v>
      </c>
      <c r="Q81" s="178"/>
      <c r="R81" s="167">
        <v>9501.634883468003</v>
      </c>
      <c r="S81" s="182">
        <v>1.4024270244861248E-2</v>
      </c>
      <c r="T81" s="182">
        <v>2.6946543032895362E-3</v>
      </c>
      <c r="U81" s="182">
        <v>1.5321823964492659E-4</v>
      </c>
    </row>
    <row r="82" spans="2:21">
      <c r="B82" s="166" t="s">
        <v>392</v>
      </c>
      <c r="C82" s="178">
        <v>1410307</v>
      </c>
      <c r="D82" s="179" t="s">
        <v>120</v>
      </c>
      <c r="E82" s="179" t="s">
        <v>298</v>
      </c>
      <c r="F82" s="178">
        <v>520034372</v>
      </c>
      <c r="G82" s="179" t="s">
        <v>129</v>
      </c>
      <c r="H82" s="178" t="s">
        <v>344</v>
      </c>
      <c r="I82" s="178" t="s">
        <v>309</v>
      </c>
      <c r="J82" s="178"/>
      <c r="K82" s="167">
        <v>1.5699999999999612</v>
      </c>
      <c r="L82" s="179" t="s">
        <v>133</v>
      </c>
      <c r="M82" s="180">
        <v>1.8000000000000002E-2</v>
      </c>
      <c r="N82" s="180">
        <v>2.8699999999999014E-2</v>
      </c>
      <c r="O82" s="167">
        <v>6163633.5416440014</v>
      </c>
      <c r="P82" s="181">
        <v>109.27</v>
      </c>
      <c r="Q82" s="178"/>
      <c r="R82" s="167">
        <v>6735.0026517180022</v>
      </c>
      <c r="S82" s="182">
        <v>6.3235983719775509E-3</v>
      </c>
      <c r="T82" s="182">
        <v>1.9100401247468611E-3</v>
      </c>
      <c r="U82" s="182">
        <v>1.0860502039450104E-4</v>
      </c>
    </row>
    <row r="83" spans="2:21">
      <c r="B83" s="166" t="s">
        <v>394</v>
      </c>
      <c r="C83" s="178">
        <v>1192749</v>
      </c>
      <c r="D83" s="179" t="s">
        <v>120</v>
      </c>
      <c r="E83" s="179" t="s">
        <v>298</v>
      </c>
      <c r="F83" s="178">
        <v>520034372</v>
      </c>
      <c r="G83" s="179" t="s">
        <v>129</v>
      </c>
      <c r="H83" s="178" t="s">
        <v>344</v>
      </c>
      <c r="I83" s="178" t="s">
        <v>309</v>
      </c>
      <c r="J83" s="178"/>
      <c r="K83" s="167">
        <v>4.0599999999995644</v>
      </c>
      <c r="L83" s="179" t="s">
        <v>133</v>
      </c>
      <c r="M83" s="180">
        <v>2.2000000000000002E-2</v>
      </c>
      <c r="N83" s="180">
        <v>2.8899999999997306E-2</v>
      </c>
      <c r="O83" s="167">
        <v>3914110.1879350008</v>
      </c>
      <c r="P83" s="181">
        <v>99.54</v>
      </c>
      <c r="Q83" s="178"/>
      <c r="R83" s="167">
        <v>3896.1052589450005</v>
      </c>
      <c r="S83" s="182">
        <v>1.3881226743650575E-2</v>
      </c>
      <c r="T83" s="182">
        <v>1.1049316176473865E-3</v>
      </c>
      <c r="U83" s="182">
        <v>6.2826492131953134E-5</v>
      </c>
    </row>
    <row r="84" spans="2:21">
      <c r="B84" s="166" t="s">
        <v>395</v>
      </c>
      <c r="C84" s="178">
        <v>1110915</v>
      </c>
      <c r="D84" s="179" t="s">
        <v>120</v>
      </c>
      <c r="E84" s="179" t="s">
        <v>298</v>
      </c>
      <c r="F84" s="178">
        <v>520043605</v>
      </c>
      <c r="G84" s="179" t="s">
        <v>396</v>
      </c>
      <c r="H84" s="178" t="s">
        <v>397</v>
      </c>
      <c r="I84" s="178" t="s">
        <v>309</v>
      </c>
      <c r="J84" s="178"/>
      <c r="K84" s="167">
        <v>5.9199999999999529</v>
      </c>
      <c r="L84" s="179" t="s">
        <v>133</v>
      </c>
      <c r="M84" s="180">
        <v>5.1500000000000004E-2</v>
      </c>
      <c r="N84" s="180">
        <v>2.9199999999999796E-2</v>
      </c>
      <c r="O84" s="167">
        <v>24513796.875009004</v>
      </c>
      <c r="P84" s="181">
        <v>151.80000000000001</v>
      </c>
      <c r="Q84" s="178"/>
      <c r="R84" s="167">
        <v>37211.942352203005</v>
      </c>
      <c r="S84" s="182">
        <v>7.8384696925603292E-3</v>
      </c>
      <c r="T84" s="182">
        <v>1.0553270234324895E-2</v>
      </c>
      <c r="U84" s="182">
        <v>6.0005971297562896E-4</v>
      </c>
    </row>
    <row r="85" spans="2:21">
      <c r="B85" s="166" t="s">
        <v>398</v>
      </c>
      <c r="C85" s="178">
        <v>2300184</v>
      </c>
      <c r="D85" s="179" t="s">
        <v>120</v>
      </c>
      <c r="E85" s="179" t="s">
        <v>298</v>
      </c>
      <c r="F85" s="178">
        <v>520031931</v>
      </c>
      <c r="G85" s="179" t="s">
        <v>157</v>
      </c>
      <c r="H85" s="178" t="s">
        <v>400</v>
      </c>
      <c r="I85" s="178" t="s">
        <v>131</v>
      </c>
      <c r="J85" s="178"/>
      <c r="K85" s="167">
        <v>1.3999999999999606</v>
      </c>
      <c r="L85" s="179" t="s">
        <v>133</v>
      </c>
      <c r="M85" s="180">
        <v>2.2000000000000002E-2</v>
      </c>
      <c r="N85" s="180">
        <v>2.439999999999819E-2</v>
      </c>
      <c r="O85" s="167">
        <v>4605451.0988730006</v>
      </c>
      <c r="P85" s="181">
        <v>110.51</v>
      </c>
      <c r="Q85" s="178"/>
      <c r="R85" s="167">
        <v>5089.483950793001</v>
      </c>
      <c r="S85" s="182">
        <v>5.8038583021436342E-3</v>
      </c>
      <c r="T85" s="182">
        <v>1.4433726403641569E-3</v>
      </c>
      <c r="U85" s="182">
        <v>8.207027329564045E-5</v>
      </c>
    </row>
    <row r="86" spans="2:21">
      <c r="B86" s="166" t="s">
        <v>401</v>
      </c>
      <c r="C86" s="178">
        <v>2300242</v>
      </c>
      <c r="D86" s="179" t="s">
        <v>120</v>
      </c>
      <c r="E86" s="179" t="s">
        <v>298</v>
      </c>
      <c r="F86" s="178">
        <v>520031931</v>
      </c>
      <c r="G86" s="179" t="s">
        <v>157</v>
      </c>
      <c r="H86" s="178" t="s">
        <v>400</v>
      </c>
      <c r="I86" s="178" t="s">
        <v>131</v>
      </c>
      <c r="J86" s="178"/>
      <c r="K86" s="167">
        <v>4.7099999999994377</v>
      </c>
      <c r="L86" s="179" t="s">
        <v>133</v>
      </c>
      <c r="M86" s="180">
        <v>1.7000000000000001E-2</v>
      </c>
      <c r="N86" s="180">
        <v>2.2899999999998446E-2</v>
      </c>
      <c r="O86" s="167">
        <v>3948935.067096001</v>
      </c>
      <c r="P86" s="181">
        <v>106.05</v>
      </c>
      <c r="Q86" s="178"/>
      <c r="R86" s="167">
        <v>4187.8458332850014</v>
      </c>
      <c r="S86" s="182">
        <v>3.1112595467334791E-3</v>
      </c>
      <c r="T86" s="182">
        <v>1.1876689574558503E-3</v>
      </c>
      <c r="U86" s="182">
        <v>6.7530943290263661E-5</v>
      </c>
    </row>
    <row r="87" spans="2:21">
      <c r="B87" s="166" t="s">
        <v>402</v>
      </c>
      <c r="C87" s="178">
        <v>2300317</v>
      </c>
      <c r="D87" s="179" t="s">
        <v>120</v>
      </c>
      <c r="E87" s="179" t="s">
        <v>298</v>
      </c>
      <c r="F87" s="178">
        <v>520031931</v>
      </c>
      <c r="G87" s="179" t="s">
        <v>157</v>
      </c>
      <c r="H87" s="178" t="s">
        <v>400</v>
      </c>
      <c r="I87" s="178" t="s">
        <v>131</v>
      </c>
      <c r="J87" s="178"/>
      <c r="K87" s="167">
        <v>9.5799999999996359</v>
      </c>
      <c r="L87" s="179" t="s">
        <v>133</v>
      </c>
      <c r="M87" s="180">
        <v>5.7999999999999996E-3</v>
      </c>
      <c r="N87" s="180">
        <v>2.5099999999999539E-2</v>
      </c>
      <c r="O87" s="167">
        <v>1950746.1474960002</v>
      </c>
      <c r="P87" s="181">
        <v>89.93</v>
      </c>
      <c r="Q87" s="178"/>
      <c r="R87" s="167">
        <v>1754.3059721080001</v>
      </c>
      <c r="S87" s="182">
        <v>4.0779620236013241E-3</v>
      </c>
      <c r="T87" s="182">
        <v>4.9751944744291798E-4</v>
      </c>
      <c r="U87" s="182">
        <v>2.8288991962072024E-5</v>
      </c>
    </row>
    <row r="88" spans="2:21">
      <c r="B88" s="166" t="s">
        <v>403</v>
      </c>
      <c r="C88" s="178">
        <v>1136084</v>
      </c>
      <c r="D88" s="179" t="s">
        <v>120</v>
      </c>
      <c r="E88" s="179" t="s">
        <v>298</v>
      </c>
      <c r="F88" s="178">
        <v>513623314</v>
      </c>
      <c r="G88" s="179" t="s">
        <v>312</v>
      </c>
      <c r="H88" s="178" t="s">
        <v>400</v>
      </c>
      <c r="I88" s="178" t="s">
        <v>131</v>
      </c>
      <c r="J88" s="178"/>
      <c r="K88" s="178">
        <v>1.34</v>
      </c>
      <c r="L88" s="179" t="s">
        <v>133</v>
      </c>
      <c r="M88" s="180">
        <v>2.5000000000000001E-2</v>
      </c>
      <c r="N88" s="180">
        <v>2.7499980462186522E-2</v>
      </c>
      <c r="O88" s="167">
        <v>0.23208400000000004</v>
      </c>
      <c r="P88" s="181">
        <v>110.7</v>
      </c>
      <c r="Q88" s="178"/>
      <c r="R88" s="167">
        <v>2.5591399999999999E-4</v>
      </c>
      <c r="S88" s="182">
        <v>4.9283678810150779E-10</v>
      </c>
      <c r="T88" s="182">
        <v>7.2576958579189394E-11</v>
      </c>
      <c r="U88" s="182">
        <v>4.126731142733642E-12</v>
      </c>
    </row>
    <row r="89" spans="2:21">
      <c r="B89" s="166" t="s">
        <v>404</v>
      </c>
      <c r="C89" s="178">
        <v>1141050</v>
      </c>
      <c r="D89" s="179" t="s">
        <v>120</v>
      </c>
      <c r="E89" s="179" t="s">
        <v>298</v>
      </c>
      <c r="F89" s="178">
        <v>513623314</v>
      </c>
      <c r="G89" s="179" t="s">
        <v>312</v>
      </c>
      <c r="H89" s="178" t="s">
        <v>400</v>
      </c>
      <c r="I89" s="178" t="s">
        <v>131</v>
      </c>
      <c r="J89" s="178"/>
      <c r="K89" s="167">
        <v>2.1900000000001238</v>
      </c>
      <c r="L89" s="179" t="s">
        <v>133</v>
      </c>
      <c r="M89" s="180">
        <v>1.95E-2</v>
      </c>
      <c r="N89" s="180">
        <v>2.9300000000001592E-2</v>
      </c>
      <c r="O89" s="167">
        <v>5171346.8481339999</v>
      </c>
      <c r="P89" s="181">
        <v>109.19</v>
      </c>
      <c r="Q89" s="178"/>
      <c r="R89" s="167">
        <v>5646.593937470001</v>
      </c>
      <c r="S89" s="182">
        <v>9.0872437223570215E-3</v>
      </c>
      <c r="T89" s="182">
        <v>1.6013684843864042E-3</v>
      </c>
      <c r="U89" s="182">
        <v>9.105392847647425E-5</v>
      </c>
    </row>
    <row r="90" spans="2:21">
      <c r="B90" s="166" t="s">
        <v>405</v>
      </c>
      <c r="C90" s="178">
        <v>1162221</v>
      </c>
      <c r="D90" s="179" t="s">
        <v>120</v>
      </c>
      <c r="E90" s="179" t="s">
        <v>298</v>
      </c>
      <c r="F90" s="178">
        <v>513623314</v>
      </c>
      <c r="G90" s="179" t="s">
        <v>312</v>
      </c>
      <c r="H90" s="178" t="s">
        <v>400</v>
      </c>
      <c r="I90" s="178" t="s">
        <v>131</v>
      </c>
      <c r="J90" s="178"/>
      <c r="K90" s="167">
        <v>5.3700000000002035</v>
      </c>
      <c r="L90" s="179" t="s">
        <v>133</v>
      </c>
      <c r="M90" s="180">
        <v>1.1699999999999999E-2</v>
      </c>
      <c r="N90" s="180">
        <v>3.6699999999996756E-2</v>
      </c>
      <c r="O90" s="167">
        <v>1372993.6309460001</v>
      </c>
      <c r="P90" s="181">
        <v>96.7</v>
      </c>
      <c r="Q90" s="178"/>
      <c r="R90" s="167">
        <v>1327.6848029290002</v>
      </c>
      <c r="S90" s="182">
        <v>1.9033387113358447E-3</v>
      </c>
      <c r="T90" s="182">
        <v>3.7653010366137563E-4</v>
      </c>
      <c r="U90" s="182">
        <v>2.1409529076100891E-5</v>
      </c>
    </row>
    <row r="91" spans="2:21">
      <c r="B91" s="166" t="s">
        <v>406</v>
      </c>
      <c r="C91" s="178">
        <v>1156231</v>
      </c>
      <c r="D91" s="179" t="s">
        <v>120</v>
      </c>
      <c r="E91" s="179" t="s">
        <v>298</v>
      </c>
      <c r="F91" s="178">
        <v>513623314</v>
      </c>
      <c r="G91" s="179" t="s">
        <v>312</v>
      </c>
      <c r="H91" s="178" t="s">
        <v>400</v>
      </c>
      <c r="I91" s="178" t="s">
        <v>131</v>
      </c>
      <c r="J91" s="178"/>
      <c r="K91" s="167">
        <v>3.700000000000188</v>
      </c>
      <c r="L91" s="179" t="s">
        <v>133</v>
      </c>
      <c r="M91" s="180">
        <v>3.3500000000000002E-2</v>
      </c>
      <c r="N91" s="180">
        <v>3.1000000000001873E-2</v>
      </c>
      <c r="O91" s="167">
        <v>4726000.8492090013</v>
      </c>
      <c r="P91" s="181">
        <v>112.51</v>
      </c>
      <c r="Q91" s="178"/>
      <c r="R91" s="167">
        <v>5317.2239320400013</v>
      </c>
      <c r="S91" s="182">
        <v>1.1362118312973847E-2</v>
      </c>
      <c r="T91" s="182">
        <v>1.5079594749483878E-3</v>
      </c>
      <c r="U91" s="182">
        <v>8.574268540696524E-5</v>
      </c>
    </row>
    <row r="92" spans="2:21">
      <c r="B92" s="166" t="s">
        <v>407</v>
      </c>
      <c r="C92" s="178">
        <v>1174226</v>
      </c>
      <c r="D92" s="179" t="s">
        <v>120</v>
      </c>
      <c r="E92" s="179" t="s">
        <v>298</v>
      </c>
      <c r="F92" s="178">
        <v>513623314</v>
      </c>
      <c r="G92" s="179" t="s">
        <v>312</v>
      </c>
      <c r="H92" s="178" t="s">
        <v>400</v>
      </c>
      <c r="I92" s="178" t="s">
        <v>131</v>
      </c>
      <c r="J92" s="178"/>
      <c r="K92" s="167">
        <v>5.3800000000001296</v>
      </c>
      <c r="L92" s="179" t="s">
        <v>133</v>
      </c>
      <c r="M92" s="180">
        <v>1.3300000000000001E-2</v>
      </c>
      <c r="N92" s="180">
        <v>3.6900000000000911E-2</v>
      </c>
      <c r="O92" s="167">
        <v>19685342.663035005</v>
      </c>
      <c r="P92" s="181">
        <v>97.7</v>
      </c>
      <c r="Q92" s="178"/>
      <c r="R92" s="167">
        <v>19232.579205725004</v>
      </c>
      <c r="S92" s="182">
        <v>1.6577130663608424E-2</v>
      </c>
      <c r="T92" s="182">
        <v>5.4543405377778589E-3</v>
      </c>
      <c r="U92" s="182">
        <v>3.101341996270498E-4</v>
      </c>
    </row>
    <row r="93" spans="2:21">
      <c r="B93" s="166" t="s">
        <v>408</v>
      </c>
      <c r="C93" s="178">
        <v>1186188</v>
      </c>
      <c r="D93" s="179" t="s">
        <v>120</v>
      </c>
      <c r="E93" s="179" t="s">
        <v>298</v>
      </c>
      <c r="F93" s="178">
        <v>513623314</v>
      </c>
      <c r="G93" s="179" t="s">
        <v>312</v>
      </c>
      <c r="H93" s="178" t="s">
        <v>397</v>
      </c>
      <c r="I93" s="178" t="s">
        <v>309</v>
      </c>
      <c r="J93" s="178"/>
      <c r="K93" s="167">
        <v>6.0199999999998139</v>
      </c>
      <c r="L93" s="179" t="s">
        <v>133</v>
      </c>
      <c r="M93" s="180">
        <v>1.8700000000000001E-2</v>
      </c>
      <c r="N93" s="180">
        <v>3.7499999999999312E-2</v>
      </c>
      <c r="O93" s="167">
        <v>11416714.796689002</v>
      </c>
      <c r="P93" s="181">
        <v>95.12</v>
      </c>
      <c r="Q93" s="178"/>
      <c r="R93" s="167">
        <v>10859.578964801003</v>
      </c>
      <c r="S93" s="182">
        <v>2.0418168522486749E-2</v>
      </c>
      <c r="T93" s="182">
        <v>3.0797659085309865E-3</v>
      </c>
      <c r="U93" s="182">
        <v>1.7511571352493206E-4</v>
      </c>
    </row>
    <row r="94" spans="2:21">
      <c r="B94" s="166" t="s">
        <v>409</v>
      </c>
      <c r="C94" s="178">
        <v>1185537</v>
      </c>
      <c r="D94" s="179" t="s">
        <v>120</v>
      </c>
      <c r="E94" s="179" t="s">
        <v>298</v>
      </c>
      <c r="F94" s="178">
        <v>513141879</v>
      </c>
      <c r="G94" s="179" t="s">
        <v>300</v>
      </c>
      <c r="H94" s="178" t="s">
        <v>400</v>
      </c>
      <c r="I94" s="178" t="s">
        <v>131</v>
      </c>
      <c r="J94" s="178"/>
      <c r="K94" s="167">
        <v>4.639999999999989</v>
      </c>
      <c r="L94" s="179" t="s">
        <v>133</v>
      </c>
      <c r="M94" s="180">
        <v>1.09E-2</v>
      </c>
      <c r="N94" s="180">
        <v>3.4599999999999832E-2</v>
      </c>
      <c r="O94" s="167">
        <v>516.31422300000008</v>
      </c>
      <c r="P94" s="181">
        <v>4800000</v>
      </c>
      <c r="Q94" s="178"/>
      <c r="R94" s="167">
        <v>24783.081860277005</v>
      </c>
      <c r="S94" s="182">
        <v>2.8432965636874283E-2</v>
      </c>
      <c r="T94" s="182">
        <v>7.0284576288830794E-3</v>
      </c>
      <c r="U94" s="182">
        <v>3.996386118997879E-4</v>
      </c>
    </row>
    <row r="95" spans="2:21">
      <c r="B95" s="166" t="s">
        <v>411</v>
      </c>
      <c r="C95" s="178">
        <v>1151000</v>
      </c>
      <c r="D95" s="179" t="s">
        <v>120</v>
      </c>
      <c r="E95" s="179" t="s">
        <v>298</v>
      </c>
      <c r="F95" s="178">
        <v>513141879</v>
      </c>
      <c r="G95" s="179" t="s">
        <v>300</v>
      </c>
      <c r="H95" s="178" t="s">
        <v>400</v>
      </c>
      <c r="I95" s="178" t="s">
        <v>131</v>
      </c>
      <c r="J95" s="178"/>
      <c r="K95" s="167">
        <v>1.0099999999999816</v>
      </c>
      <c r="L95" s="179" t="s">
        <v>133</v>
      </c>
      <c r="M95" s="180">
        <v>2.2000000000000002E-2</v>
      </c>
      <c r="N95" s="180">
        <v>2.649999999999721E-2</v>
      </c>
      <c r="O95" s="167">
        <v>95.660985000000025</v>
      </c>
      <c r="P95" s="181">
        <v>5614899</v>
      </c>
      <c r="Q95" s="178"/>
      <c r="R95" s="167">
        <v>5371.2676353099996</v>
      </c>
      <c r="S95" s="182">
        <v>1.9002976758045298E-2</v>
      </c>
      <c r="T95" s="182">
        <v>1.5232862160164526E-3</v>
      </c>
      <c r="U95" s="182">
        <v>8.6614165018682293E-5</v>
      </c>
    </row>
    <row r="96" spans="2:21">
      <c r="B96" s="166" t="s">
        <v>412</v>
      </c>
      <c r="C96" s="178">
        <v>1167030</v>
      </c>
      <c r="D96" s="179" t="s">
        <v>120</v>
      </c>
      <c r="E96" s="179" t="s">
        <v>298</v>
      </c>
      <c r="F96" s="178">
        <v>513141879</v>
      </c>
      <c r="G96" s="179" t="s">
        <v>300</v>
      </c>
      <c r="H96" s="178" t="s">
        <v>400</v>
      </c>
      <c r="I96" s="178" t="s">
        <v>131</v>
      </c>
      <c r="J96" s="178"/>
      <c r="K96" s="167">
        <v>2.9200000000002189</v>
      </c>
      <c r="L96" s="179" t="s">
        <v>133</v>
      </c>
      <c r="M96" s="180">
        <v>2.3199999999999998E-2</v>
      </c>
      <c r="N96" s="180">
        <v>3.1500000000003497E-2</v>
      </c>
      <c r="O96" s="167">
        <v>60.967934000000007</v>
      </c>
      <c r="P96" s="181">
        <v>5402041</v>
      </c>
      <c r="Q96" s="178"/>
      <c r="R96" s="167">
        <v>3293.5126354590002</v>
      </c>
      <c r="S96" s="182">
        <v>1.0161322333333335E-2</v>
      </c>
      <c r="T96" s="182">
        <v>9.3403694258127634E-4</v>
      </c>
      <c r="U96" s="182">
        <v>5.3109408479940169E-5</v>
      </c>
    </row>
    <row r="97" spans="2:21">
      <c r="B97" s="166" t="s">
        <v>413</v>
      </c>
      <c r="C97" s="178">
        <v>1189497</v>
      </c>
      <c r="D97" s="179" t="s">
        <v>120</v>
      </c>
      <c r="E97" s="179" t="s">
        <v>298</v>
      </c>
      <c r="F97" s="178">
        <v>513141879</v>
      </c>
      <c r="G97" s="179" t="s">
        <v>300</v>
      </c>
      <c r="H97" s="178" t="s">
        <v>400</v>
      </c>
      <c r="I97" s="178" t="s">
        <v>131</v>
      </c>
      <c r="J97" s="178"/>
      <c r="K97" s="167">
        <v>5.2799999999999141</v>
      </c>
      <c r="L97" s="179" t="s">
        <v>133</v>
      </c>
      <c r="M97" s="180">
        <v>2.9900000000000003E-2</v>
      </c>
      <c r="N97" s="180">
        <v>3.5499999999999587E-2</v>
      </c>
      <c r="O97" s="167">
        <v>423.71439000000004</v>
      </c>
      <c r="P97" s="181">
        <v>5048968</v>
      </c>
      <c r="Q97" s="178"/>
      <c r="R97" s="167">
        <v>21393.204200478001</v>
      </c>
      <c r="S97" s="182">
        <v>2.6482149375000003E-2</v>
      </c>
      <c r="T97" s="182">
        <v>6.0670916602227022E-3</v>
      </c>
      <c r="U97" s="182">
        <v>3.449752730095764E-4</v>
      </c>
    </row>
    <row r="98" spans="2:21">
      <c r="B98" s="166" t="s">
        <v>414</v>
      </c>
      <c r="C98" s="178">
        <v>7480197</v>
      </c>
      <c r="D98" s="179" t="s">
        <v>120</v>
      </c>
      <c r="E98" s="179" t="s">
        <v>298</v>
      </c>
      <c r="F98" s="178">
        <v>520029935</v>
      </c>
      <c r="G98" s="179" t="s">
        <v>300</v>
      </c>
      <c r="H98" s="178" t="s">
        <v>400</v>
      </c>
      <c r="I98" s="178" t="s">
        <v>131</v>
      </c>
      <c r="J98" s="178"/>
      <c r="K98" s="167">
        <v>2.290000000000008</v>
      </c>
      <c r="L98" s="179" t="s">
        <v>133</v>
      </c>
      <c r="M98" s="180">
        <v>1.46E-2</v>
      </c>
      <c r="N98" s="180">
        <v>3.019999999999996E-2</v>
      </c>
      <c r="O98" s="167">
        <v>623.96471800000006</v>
      </c>
      <c r="P98" s="181">
        <v>5353345</v>
      </c>
      <c r="Q98" s="178"/>
      <c r="R98" s="167">
        <v>33402.984170206</v>
      </c>
      <c r="S98" s="182">
        <v>2.3428255097060039E-2</v>
      </c>
      <c r="T98" s="182">
        <v>9.4730534419467469E-3</v>
      </c>
      <c r="U98" s="182">
        <v>5.3863850760578925E-4</v>
      </c>
    </row>
    <row r="99" spans="2:21">
      <c r="B99" s="166" t="s">
        <v>416</v>
      </c>
      <c r="C99" s="178">
        <v>7480247</v>
      </c>
      <c r="D99" s="179" t="s">
        <v>120</v>
      </c>
      <c r="E99" s="179" t="s">
        <v>298</v>
      </c>
      <c r="F99" s="178">
        <v>520029935</v>
      </c>
      <c r="G99" s="179" t="s">
        <v>300</v>
      </c>
      <c r="H99" s="178" t="s">
        <v>400</v>
      </c>
      <c r="I99" s="178" t="s">
        <v>131</v>
      </c>
      <c r="J99" s="178"/>
      <c r="K99" s="167">
        <v>2.9300000000000268</v>
      </c>
      <c r="L99" s="179" t="s">
        <v>133</v>
      </c>
      <c r="M99" s="180">
        <v>2.4199999999999999E-2</v>
      </c>
      <c r="N99" s="180">
        <v>3.270000000000009E-2</v>
      </c>
      <c r="O99" s="167">
        <v>600.11324600000012</v>
      </c>
      <c r="P99" s="181">
        <v>5395500</v>
      </c>
      <c r="Q99" s="167">
        <v>802.87685515099997</v>
      </c>
      <c r="R99" s="167">
        <v>33181.987100184007</v>
      </c>
      <c r="S99" s="182">
        <v>1.9816181680095104E-2</v>
      </c>
      <c r="T99" s="182">
        <v>9.4103788903508664E-3</v>
      </c>
      <c r="U99" s="182">
        <v>5.3507482804424653E-4</v>
      </c>
    </row>
    <row r="100" spans="2:21">
      <c r="B100" s="166" t="s">
        <v>417</v>
      </c>
      <c r="C100" s="178">
        <v>7480312</v>
      </c>
      <c r="D100" s="179" t="s">
        <v>120</v>
      </c>
      <c r="E100" s="179" t="s">
        <v>298</v>
      </c>
      <c r="F100" s="178">
        <v>520029935</v>
      </c>
      <c r="G100" s="179" t="s">
        <v>300</v>
      </c>
      <c r="H100" s="178" t="s">
        <v>400</v>
      </c>
      <c r="I100" s="178" t="s">
        <v>131</v>
      </c>
      <c r="J100" s="178"/>
      <c r="K100" s="167">
        <v>4.3200000000000234</v>
      </c>
      <c r="L100" s="179" t="s">
        <v>133</v>
      </c>
      <c r="M100" s="180">
        <v>2E-3</v>
      </c>
      <c r="N100" s="180">
        <v>3.4499999999999843E-2</v>
      </c>
      <c r="O100" s="167">
        <v>358.28227600000008</v>
      </c>
      <c r="P100" s="181">
        <v>4700163</v>
      </c>
      <c r="Q100" s="178"/>
      <c r="R100" s="167">
        <v>16839.851376905004</v>
      </c>
      <c r="S100" s="182">
        <v>3.1258268714011522E-2</v>
      </c>
      <c r="T100" s="182">
        <v>4.775765279982103E-3</v>
      </c>
      <c r="U100" s="182">
        <v>2.7155036112162632E-4</v>
      </c>
    </row>
    <row r="101" spans="2:21">
      <c r="B101" s="166" t="s">
        <v>418</v>
      </c>
      <c r="C101" s="178">
        <v>1191246</v>
      </c>
      <c r="D101" s="179" t="s">
        <v>120</v>
      </c>
      <c r="E101" s="179" t="s">
        <v>298</v>
      </c>
      <c r="F101" s="178">
        <v>520029935</v>
      </c>
      <c r="G101" s="179" t="s">
        <v>300</v>
      </c>
      <c r="H101" s="178" t="s">
        <v>400</v>
      </c>
      <c r="I101" s="178" t="s">
        <v>131</v>
      </c>
      <c r="J101" s="178"/>
      <c r="K101" s="167">
        <v>4.9699999999999367</v>
      </c>
      <c r="L101" s="179" t="s">
        <v>133</v>
      </c>
      <c r="M101" s="180">
        <v>3.1699999999999999E-2</v>
      </c>
      <c r="N101" s="180">
        <v>3.6499999999999734E-2</v>
      </c>
      <c r="O101" s="167">
        <v>486.2129000000001</v>
      </c>
      <c r="P101" s="181">
        <v>5103222</v>
      </c>
      <c r="Q101" s="178"/>
      <c r="R101" s="167">
        <v>24812.524240081006</v>
      </c>
      <c r="S101" s="182">
        <v>2.8787027827116642E-2</v>
      </c>
      <c r="T101" s="182">
        <v>7.0368074588240265E-3</v>
      </c>
      <c r="U101" s="182">
        <v>4.0011338383744415E-4</v>
      </c>
    </row>
    <row r="102" spans="2:21">
      <c r="B102" s="166" t="s">
        <v>419</v>
      </c>
      <c r="C102" s="178">
        <v>7670284</v>
      </c>
      <c r="D102" s="179" t="s">
        <v>120</v>
      </c>
      <c r="E102" s="179" t="s">
        <v>298</v>
      </c>
      <c r="F102" s="178">
        <v>520017450</v>
      </c>
      <c r="G102" s="179" t="s">
        <v>421</v>
      </c>
      <c r="H102" s="178" t="s">
        <v>397</v>
      </c>
      <c r="I102" s="178" t="s">
        <v>309</v>
      </c>
      <c r="J102" s="178"/>
      <c r="K102" s="167">
        <v>5.5300000000002738</v>
      </c>
      <c r="L102" s="179" t="s">
        <v>133</v>
      </c>
      <c r="M102" s="180">
        <v>4.4000000000000003E-3</v>
      </c>
      <c r="N102" s="180">
        <v>2.5800000000002307E-2</v>
      </c>
      <c r="O102" s="167">
        <v>4765237.6918090014</v>
      </c>
      <c r="P102" s="181">
        <v>98.15</v>
      </c>
      <c r="Q102" s="178"/>
      <c r="R102" s="167">
        <v>4677.0808355240015</v>
      </c>
      <c r="S102" s="182">
        <v>6.2965055223201524E-3</v>
      </c>
      <c r="T102" s="182">
        <v>1.3264155226808459E-3</v>
      </c>
      <c r="U102" s="182">
        <v>7.5420083078845161E-5</v>
      </c>
    </row>
    <row r="103" spans="2:21">
      <c r="B103" s="166" t="s">
        <v>422</v>
      </c>
      <c r="C103" s="178">
        <v>1126077</v>
      </c>
      <c r="D103" s="179" t="s">
        <v>120</v>
      </c>
      <c r="E103" s="179" t="s">
        <v>298</v>
      </c>
      <c r="F103" s="178">
        <v>513834200</v>
      </c>
      <c r="G103" s="179" t="s">
        <v>421</v>
      </c>
      <c r="H103" s="178" t="s">
        <v>397</v>
      </c>
      <c r="I103" s="178" t="s">
        <v>309</v>
      </c>
      <c r="J103" s="178"/>
      <c r="K103" s="167">
        <v>0.91000000000005221</v>
      </c>
      <c r="L103" s="179" t="s">
        <v>133</v>
      </c>
      <c r="M103" s="180">
        <v>3.85E-2</v>
      </c>
      <c r="N103" s="180">
        <v>2.4300000000002396E-2</v>
      </c>
      <c r="O103" s="167">
        <v>3125287.6800650004</v>
      </c>
      <c r="P103" s="181">
        <v>115.9</v>
      </c>
      <c r="Q103" s="178"/>
      <c r="R103" s="167">
        <v>3622.2084086910013</v>
      </c>
      <c r="S103" s="182">
        <v>1.2501150720260002E-2</v>
      </c>
      <c r="T103" s="182">
        <v>1.0272547404313885E-3</v>
      </c>
      <c r="U103" s="182">
        <v>5.8409779244655716E-5</v>
      </c>
    </row>
    <row r="104" spans="2:21">
      <c r="B104" s="166" t="s">
        <v>424</v>
      </c>
      <c r="C104" s="178">
        <v>6130223</v>
      </c>
      <c r="D104" s="179" t="s">
        <v>120</v>
      </c>
      <c r="E104" s="179" t="s">
        <v>298</v>
      </c>
      <c r="F104" s="178">
        <v>520017807</v>
      </c>
      <c r="G104" s="179" t="s">
        <v>312</v>
      </c>
      <c r="H104" s="178" t="s">
        <v>400</v>
      </c>
      <c r="I104" s="178" t="s">
        <v>131</v>
      </c>
      <c r="J104" s="178"/>
      <c r="K104" s="167">
        <v>4.3400000000000682</v>
      </c>
      <c r="L104" s="179" t="s">
        <v>133</v>
      </c>
      <c r="M104" s="180">
        <v>2.4E-2</v>
      </c>
      <c r="N104" s="180">
        <v>2.8100000000000049E-2</v>
      </c>
      <c r="O104" s="167">
        <v>9115160.905092001</v>
      </c>
      <c r="P104" s="181">
        <v>110.68</v>
      </c>
      <c r="Q104" s="178"/>
      <c r="R104" s="167">
        <v>10088.660331095003</v>
      </c>
      <c r="S104" s="182">
        <v>8.4575782112054076E-3</v>
      </c>
      <c r="T104" s="182">
        <v>2.861134142600222E-3</v>
      </c>
      <c r="U104" s="182">
        <v>1.6268429541483172E-4</v>
      </c>
    </row>
    <row r="105" spans="2:21">
      <c r="B105" s="166" t="s">
        <v>425</v>
      </c>
      <c r="C105" s="178">
        <v>6130181</v>
      </c>
      <c r="D105" s="179" t="s">
        <v>120</v>
      </c>
      <c r="E105" s="179" t="s">
        <v>298</v>
      </c>
      <c r="F105" s="178">
        <v>520017807</v>
      </c>
      <c r="G105" s="179" t="s">
        <v>312</v>
      </c>
      <c r="H105" s="178" t="s">
        <v>400</v>
      </c>
      <c r="I105" s="178" t="s">
        <v>131</v>
      </c>
      <c r="J105" s="178"/>
      <c r="K105" s="167">
        <v>0.5</v>
      </c>
      <c r="L105" s="179" t="s">
        <v>133</v>
      </c>
      <c r="M105" s="180">
        <v>3.4799999999999998E-2</v>
      </c>
      <c r="N105" s="180">
        <v>3.2799999999980865E-2</v>
      </c>
      <c r="O105" s="167">
        <v>56984.828028000018</v>
      </c>
      <c r="P105" s="181">
        <v>110.02</v>
      </c>
      <c r="Q105" s="178"/>
      <c r="R105" s="167">
        <v>62.694708004000006</v>
      </c>
      <c r="S105" s="182">
        <v>4.3762514969325039E-4</v>
      </c>
      <c r="T105" s="182">
        <v>1.7780157497990272E-5</v>
      </c>
      <c r="U105" s="182">
        <v>1.0109810483392818E-6</v>
      </c>
    </row>
    <row r="106" spans="2:21">
      <c r="B106" s="166" t="s">
        <v>426</v>
      </c>
      <c r="C106" s="178">
        <v>6130348</v>
      </c>
      <c r="D106" s="179" t="s">
        <v>120</v>
      </c>
      <c r="E106" s="179" t="s">
        <v>298</v>
      </c>
      <c r="F106" s="178">
        <v>520017807</v>
      </c>
      <c r="G106" s="179" t="s">
        <v>312</v>
      </c>
      <c r="H106" s="178" t="s">
        <v>400</v>
      </c>
      <c r="I106" s="178" t="s">
        <v>131</v>
      </c>
      <c r="J106" s="178"/>
      <c r="K106" s="167">
        <v>6.519999999999901</v>
      </c>
      <c r="L106" s="179" t="s">
        <v>133</v>
      </c>
      <c r="M106" s="180">
        <v>1.4999999999999999E-2</v>
      </c>
      <c r="N106" s="180">
        <v>3.0000000000000006E-2</v>
      </c>
      <c r="O106" s="167">
        <v>5857360.1354090013</v>
      </c>
      <c r="P106" s="181">
        <v>97.16</v>
      </c>
      <c r="Q106" s="178"/>
      <c r="R106" s="167">
        <v>5691.0111311030005</v>
      </c>
      <c r="S106" s="182">
        <v>2.2375475112143637E-2</v>
      </c>
      <c r="T106" s="182">
        <v>1.6139651567939552E-3</v>
      </c>
      <c r="U106" s="182">
        <v>9.1770176185619232E-5</v>
      </c>
    </row>
    <row r="107" spans="2:21">
      <c r="B107" s="166" t="s">
        <v>427</v>
      </c>
      <c r="C107" s="178">
        <v>1136050</v>
      </c>
      <c r="D107" s="179" t="s">
        <v>120</v>
      </c>
      <c r="E107" s="179" t="s">
        <v>298</v>
      </c>
      <c r="F107" s="178">
        <v>513754069</v>
      </c>
      <c r="G107" s="179" t="s">
        <v>421</v>
      </c>
      <c r="H107" s="178" t="s">
        <v>400</v>
      </c>
      <c r="I107" s="178" t="s">
        <v>131</v>
      </c>
      <c r="J107" s="178"/>
      <c r="K107" s="167">
        <v>2.0300000000002369</v>
      </c>
      <c r="L107" s="179" t="s">
        <v>133</v>
      </c>
      <c r="M107" s="180">
        <v>2.4799999999999999E-2</v>
      </c>
      <c r="N107" s="180">
        <v>2.350000000000254E-2</v>
      </c>
      <c r="O107" s="167">
        <v>4034157.9526860006</v>
      </c>
      <c r="P107" s="181">
        <v>112.11</v>
      </c>
      <c r="Q107" s="178"/>
      <c r="R107" s="167">
        <v>4522.694680431001</v>
      </c>
      <c r="S107" s="182">
        <v>9.5260668420819039E-3</v>
      </c>
      <c r="T107" s="182">
        <v>1.2826317610133129E-3</v>
      </c>
      <c r="U107" s="182">
        <v>7.2930535206398983E-5</v>
      </c>
    </row>
    <row r="108" spans="2:21">
      <c r="B108" s="166" t="s">
        <v>429</v>
      </c>
      <c r="C108" s="178">
        <v>1147602</v>
      </c>
      <c r="D108" s="179" t="s">
        <v>120</v>
      </c>
      <c r="E108" s="179" t="s">
        <v>298</v>
      </c>
      <c r="F108" s="178">
        <v>513257873</v>
      </c>
      <c r="G108" s="179" t="s">
        <v>312</v>
      </c>
      <c r="H108" s="178" t="s">
        <v>397</v>
      </c>
      <c r="I108" s="178" t="s">
        <v>309</v>
      </c>
      <c r="J108" s="178"/>
      <c r="K108" s="167">
        <v>2.4799999999998015</v>
      </c>
      <c r="L108" s="179" t="s">
        <v>133</v>
      </c>
      <c r="M108" s="180">
        <v>1.3999999999999999E-2</v>
      </c>
      <c r="N108" s="180">
        <v>2.9599999999997632E-2</v>
      </c>
      <c r="O108" s="167">
        <v>5820685.2168000005</v>
      </c>
      <c r="P108" s="181">
        <v>107.24</v>
      </c>
      <c r="Q108" s="178"/>
      <c r="R108" s="167">
        <v>6242.1028296880004</v>
      </c>
      <c r="S108" s="182">
        <v>6.5503997488183668E-3</v>
      </c>
      <c r="T108" s="182">
        <v>1.7702542202353406E-3</v>
      </c>
      <c r="U108" s="182">
        <v>1.006567836985052E-4</v>
      </c>
    </row>
    <row r="109" spans="2:21">
      <c r="B109" s="166" t="s">
        <v>431</v>
      </c>
      <c r="C109" s="178">
        <v>2310399</v>
      </c>
      <c r="D109" s="179" t="s">
        <v>120</v>
      </c>
      <c r="E109" s="179" t="s">
        <v>298</v>
      </c>
      <c r="F109" s="178">
        <v>520032046</v>
      </c>
      <c r="G109" s="179" t="s">
        <v>300</v>
      </c>
      <c r="H109" s="178" t="s">
        <v>400</v>
      </c>
      <c r="I109" s="178" t="s">
        <v>131</v>
      </c>
      <c r="J109" s="178"/>
      <c r="K109" s="167">
        <v>2.9300000000000024</v>
      </c>
      <c r="L109" s="179" t="s">
        <v>133</v>
      </c>
      <c r="M109" s="180">
        <v>1.89E-2</v>
      </c>
      <c r="N109" s="180">
        <v>3.3399999999999347E-2</v>
      </c>
      <c r="O109" s="167">
        <v>244.12683400000006</v>
      </c>
      <c r="P109" s="181">
        <v>5300000</v>
      </c>
      <c r="Q109" s="178"/>
      <c r="R109" s="167">
        <v>12938.722636129</v>
      </c>
      <c r="S109" s="182">
        <v>3.0515854250000009E-2</v>
      </c>
      <c r="T109" s="182">
        <v>3.6694090078305784E-3</v>
      </c>
      <c r="U109" s="182">
        <v>2.0864286303096458E-4</v>
      </c>
    </row>
    <row r="110" spans="2:21">
      <c r="B110" s="166" t="s">
        <v>432</v>
      </c>
      <c r="C110" s="178">
        <v>1191675</v>
      </c>
      <c r="D110" s="179" t="s">
        <v>120</v>
      </c>
      <c r="E110" s="179" t="s">
        <v>298</v>
      </c>
      <c r="F110" s="178">
        <v>520032046</v>
      </c>
      <c r="G110" s="179" t="s">
        <v>300</v>
      </c>
      <c r="H110" s="178" t="s">
        <v>400</v>
      </c>
      <c r="I110" s="178" t="s">
        <v>131</v>
      </c>
      <c r="J110" s="178"/>
      <c r="K110" s="167">
        <v>4.6299999999999404</v>
      </c>
      <c r="L110" s="179" t="s">
        <v>133</v>
      </c>
      <c r="M110" s="180">
        <v>3.3099999999999997E-2</v>
      </c>
      <c r="N110" s="180">
        <v>3.5299999999999783E-2</v>
      </c>
      <c r="O110" s="167">
        <v>369.76159400000006</v>
      </c>
      <c r="P110" s="181">
        <v>5086667</v>
      </c>
      <c r="Q110" s="178"/>
      <c r="R110" s="167">
        <v>18808.541267397002</v>
      </c>
      <c r="S110" s="182">
        <v>2.6356945897783167E-2</v>
      </c>
      <c r="T110" s="182">
        <v>5.3340837957237455E-3</v>
      </c>
      <c r="U110" s="182">
        <v>3.0329639252857637E-4</v>
      </c>
    </row>
    <row r="111" spans="2:21">
      <c r="B111" s="166" t="s">
        <v>433</v>
      </c>
      <c r="C111" s="178">
        <v>2310266</v>
      </c>
      <c r="D111" s="179" t="s">
        <v>120</v>
      </c>
      <c r="E111" s="179" t="s">
        <v>298</v>
      </c>
      <c r="F111" s="178">
        <v>520032046</v>
      </c>
      <c r="G111" s="179" t="s">
        <v>300</v>
      </c>
      <c r="H111" s="178" t="s">
        <v>400</v>
      </c>
      <c r="I111" s="178" t="s">
        <v>131</v>
      </c>
      <c r="J111" s="178"/>
      <c r="K111" s="167">
        <v>0.31000000000000222</v>
      </c>
      <c r="L111" s="179" t="s">
        <v>133</v>
      </c>
      <c r="M111" s="180">
        <v>1.8200000000000001E-2</v>
      </c>
      <c r="N111" s="180">
        <v>4.100000000000021E-2</v>
      </c>
      <c r="O111" s="167">
        <v>245.65740900000003</v>
      </c>
      <c r="P111" s="181">
        <v>5536999</v>
      </c>
      <c r="Q111" s="178"/>
      <c r="R111" s="167">
        <v>13602.049312687002</v>
      </c>
      <c r="S111" s="182">
        <v>1.7286426641334181E-2</v>
      </c>
      <c r="T111" s="182">
        <v>3.8575278005852599E-3</v>
      </c>
      <c r="U111" s="182">
        <v>2.1933931126731708E-4</v>
      </c>
    </row>
    <row r="112" spans="2:21">
      <c r="B112" s="166" t="s">
        <v>434</v>
      </c>
      <c r="C112" s="178">
        <v>2310290</v>
      </c>
      <c r="D112" s="179" t="s">
        <v>120</v>
      </c>
      <c r="E112" s="179" t="s">
        <v>298</v>
      </c>
      <c r="F112" s="178">
        <v>520032046</v>
      </c>
      <c r="G112" s="179" t="s">
        <v>300</v>
      </c>
      <c r="H112" s="178" t="s">
        <v>400</v>
      </c>
      <c r="I112" s="178" t="s">
        <v>131</v>
      </c>
      <c r="J112" s="178"/>
      <c r="K112" s="167">
        <v>1.4700000000000295</v>
      </c>
      <c r="L112" s="179" t="s">
        <v>133</v>
      </c>
      <c r="M112" s="180">
        <v>1.89E-2</v>
      </c>
      <c r="N112" s="180">
        <v>3.2500000000000431E-2</v>
      </c>
      <c r="O112" s="167">
        <v>649.47431400000016</v>
      </c>
      <c r="P112" s="181">
        <v>5388408</v>
      </c>
      <c r="Q112" s="178"/>
      <c r="R112" s="167">
        <v>34996.324617733997</v>
      </c>
      <c r="S112" s="182">
        <v>2.9795133223231497E-2</v>
      </c>
      <c r="T112" s="182">
        <v>9.9249232250097543E-3</v>
      </c>
      <c r="U112" s="182">
        <v>5.6433185633149774E-4</v>
      </c>
    </row>
    <row r="113" spans="2:21">
      <c r="B113" s="166" t="s">
        <v>435</v>
      </c>
      <c r="C113" s="178">
        <v>1132927</v>
      </c>
      <c r="D113" s="179" t="s">
        <v>120</v>
      </c>
      <c r="E113" s="179" t="s">
        <v>298</v>
      </c>
      <c r="F113" s="178">
        <v>513992529</v>
      </c>
      <c r="G113" s="179" t="s">
        <v>312</v>
      </c>
      <c r="H113" s="178" t="s">
        <v>400</v>
      </c>
      <c r="I113" s="178" t="s">
        <v>131</v>
      </c>
      <c r="J113" s="178"/>
      <c r="K113" s="167">
        <v>1.0299999999996992</v>
      </c>
      <c r="L113" s="179" t="s">
        <v>133</v>
      </c>
      <c r="M113" s="180">
        <v>2.75E-2</v>
      </c>
      <c r="N113" s="180">
        <v>2.5999999999999995E-2</v>
      </c>
      <c r="O113" s="167">
        <v>892830.55874500016</v>
      </c>
      <c r="P113" s="181">
        <v>111.78</v>
      </c>
      <c r="Q113" s="178"/>
      <c r="R113" s="167">
        <v>998.00601121000022</v>
      </c>
      <c r="S113" s="182">
        <v>3.2292482751962921E-3</v>
      </c>
      <c r="T113" s="182">
        <v>2.8303352273564641E-4</v>
      </c>
      <c r="U113" s="182">
        <v>1.609330668543217E-5</v>
      </c>
    </row>
    <row r="114" spans="2:21">
      <c r="B114" s="166" t="s">
        <v>436</v>
      </c>
      <c r="C114" s="178">
        <v>1138973</v>
      </c>
      <c r="D114" s="179" t="s">
        <v>120</v>
      </c>
      <c r="E114" s="179" t="s">
        <v>298</v>
      </c>
      <c r="F114" s="178">
        <v>513992529</v>
      </c>
      <c r="G114" s="179" t="s">
        <v>312</v>
      </c>
      <c r="H114" s="178" t="s">
        <v>400</v>
      </c>
      <c r="I114" s="178" t="s">
        <v>131</v>
      </c>
      <c r="J114" s="178"/>
      <c r="K114" s="167">
        <v>4.0900000000002263</v>
      </c>
      <c r="L114" s="179" t="s">
        <v>133</v>
      </c>
      <c r="M114" s="180">
        <v>1.9599999999999999E-2</v>
      </c>
      <c r="N114" s="180">
        <v>2.8500000000001812E-2</v>
      </c>
      <c r="O114" s="167">
        <v>6662131.0529530011</v>
      </c>
      <c r="P114" s="181">
        <v>107.72</v>
      </c>
      <c r="Q114" s="178"/>
      <c r="R114" s="167">
        <v>7176.4478483820012</v>
      </c>
      <c r="S114" s="182">
        <v>6.3385991105082418E-3</v>
      </c>
      <c r="T114" s="182">
        <v>2.0352335481362231E-3</v>
      </c>
      <c r="U114" s="182">
        <v>1.1572352755270068E-4</v>
      </c>
    </row>
    <row r="115" spans="2:21">
      <c r="B115" s="166" t="s">
        <v>437</v>
      </c>
      <c r="C115" s="178">
        <v>1167147</v>
      </c>
      <c r="D115" s="179" t="s">
        <v>120</v>
      </c>
      <c r="E115" s="179" t="s">
        <v>298</v>
      </c>
      <c r="F115" s="178">
        <v>513992529</v>
      </c>
      <c r="G115" s="179" t="s">
        <v>312</v>
      </c>
      <c r="H115" s="178" t="s">
        <v>400</v>
      </c>
      <c r="I115" s="178" t="s">
        <v>131</v>
      </c>
      <c r="J115" s="178"/>
      <c r="K115" s="167">
        <v>6.2900000000000444</v>
      </c>
      <c r="L115" s="179" t="s">
        <v>133</v>
      </c>
      <c r="M115" s="180">
        <v>1.5800000000000002E-2</v>
      </c>
      <c r="N115" s="180">
        <v>2.9800000000000604E-2</v>
      </c>
      <c r="O115" s="167">
        <v>14982152.155425001</v>
      </c>
      <c r="P115" s="181">
        <v>101.77</v>
      </c>
      <c r="Q115" s="178"/>
      <c r="R115" s="167">
        <v>15247.335582746002</v>
      </c>
      <c r="S115" s="182">
        <v>1.261814509462994E-2</v>
      </c>
      <c r="T115" s="182">
        <v>4.3241293678030791E-3</v>
      </c>
      <c r="U115" s="182">
        <v>2.458703103113887E-4</v>
      </c>
    </row>
    <row r="116" spans="2:21">
      <c r="B116" s="166" t="s">
        <v>438</v>
      </c>
      <c r="C116" s="178">
        <v>1135417</v>
      </c>
      <c r="D116" s="179" t="s">
        <v>120</v>
      </c>
      <c r="E116" s="179" t="s">
        <v>298</v>
      </c>
      <c r="F116" s="178">
        <v>514290345</v>
      </c>
      <c r="G116" s="179" t="s">
        <v>421</v>
      </c>
      <c r="H116" s="178" t="s">
        <v>400</v>
      </c>
      <c r="I116" s="178" t="s">
        <v>131</v>
      </c>
      <c r="J116" s="178"/>
      <c r="K116" s="167">
        <v>3.2300000000003051</v>
      </c>
      <c r="L116" s="179" t="s">
        <v>133</v>
      </c>
      <c r="M116" s="180">
        <v>2.2499999999999999E-2</v>
      </c>
      <c r="N116" s="180">
        <v>2.1400000000004766E-2</v>
      </c>
      <c r="O116" s="167">
        <v>2119877.1232329998</v>
      </c>
      <c r="P116" s="181">
        <v>112.72</v>
      </c>
      <c r="Q116" s="178"/>
      <c r="R116" s="167">
        <v>2389.5255088490007</v>
      </c>
      <c r="S116" s="182">
        <v>5.1816023419193665E-3</v>
      </c>
      <c r="T116" s="182">
        <v>6.7766708300308072E-4</v>
      </c>
      <c r="U116" s="182">
        <v>3.8532199620667974E-5</v>
      </c>
    </row>
    <row r="117" spans="2:21">
      <c r="B117" s="166" t="s">
        <v>439</v>
      </c>
      <c r="C117" s="178">
        <v>1140607</v>
      </c>
      <c r="D117" s="179" t="s">
        <v>120</v>
      </c>
      <c r="E117" s="179" t="s">
        <v>298</v>
      </c>
      <c r="F117" s="178">
        <v>513765859</v>
      </c>
      <c r="G117" s="179" t="s">
        <v>312</v>
      </c>
      <c r="H117" s="178" t="s">
        <v>397</v>
      </c>
      <c r="I117" s="178" t="s">
        <v>309</v>
      </c>
      <c r="J117" s="178"/>
      <c r="K117" s="167">
        <v>2.4299999999999384</v>
      </c>
      <c r="L117" s="179" t="s">
        <v>133</v>
      </c>
      <c r="M117" s="180">
        <v>2.1499999999999998E-2</v>
      </c>
      <c r="N117" s="180">
        <v>2.9499999999999429E-2</v>
      </c>
      <c r="O117" s="167">
        <v>20958078.561899003</v>
      </c>
      <c r="P117" s="181">
        <v>110.12</v>
      </c>
      <c r="Q117" s="178"/>
      <c r="R117" s="167">
        <v>23079.034781994003</v>
      </c>
      <c r="S117" s="182">
        <v>1.0685814057283562E-2</v>
      </c>
      <c r="T117" s="182">
        <v>6.5451915542738973E-3</v>
      </c>
      <c r="U117" s="182">
        <v>3.7216006775357181E-4</v>
      </c>
    </row>
    <row r="118" spans="2:21">
      <c r="B118" s="166" t="s">
        <v>440</v>
      </c>
      <c r="C118" s="178">
        <v>1174556</v>
      </c>
      <c r="D118" s="179" t="s">
        <v>120</v>
      </c>
      <c r="E118" s="179" t="s">
        <v>298</v>
      </c>
      <c r="F118" s="178">
        <v>513765859</v>
      </c>
      <c r="G118" s="179" t="s">
        <v>312</v>
      </c>
      <c r="H118" s="178" t="s">
        <v>397</v>
      </c>
      <c r="I118" s="178" t="s">
        <v>309</v>
      </c>
      <c r="J118" s="178"/>
      <c r="K118" s="167">
        <v>7.4599999999999103</v>
      </c>
      <c r="L118" s="179" t="s">
        <v>133</v>
      </c>
      <c r="M118" s="180">
        <v>1.15E-2</v>
      </c>
      <c r="N118" s="180">
        <v>3.5199999999999204E-2</v>
      </c>
      <c r="O118" s="167">
        <v>10769854.903430002</v>
      </c>
      <c r="P118" s="181">
        <v>92.66</v>
      </c>
      <c r="Q118" s="178"/>
      <c r="R118" s="167">
        <v>9979.3475416650035</v>
      </c>
      <c r="S118" s="182">
        <v>2.3424844042279916E-2</v>
      </c>
      <c r="T118" s="182">
        <v>2.8301331430822716E-3</v>
      </c>
      <c r="U118" s="182">
        <v>1.6092157632779521E-4</v>
      </c>
    </row>
    <row r="119" spans="2:21">
      <c r="B119" s="166" t="s">
        <v>441</v>
      </c>
      <c r="C119" s="178">
        <v>1158732</v>
      </c>
      <c r="D119" s="179" t="s">
        <v>120</v>
      </c>
      <c r="E119" s="179" t="s">
        <v>298</v>
      </c>
      <c r="F119" s="178">
        <v>512025891</v>
      </c>
      <c r="G119" s="179" t="s">
        <v>129</v>
      </c>
      <c r="H119" s="178" t="s">
        <v>443</v>
      </c>
      <c r="I119" s="178" t="s">
        <v>309</v>
      </c>
      <c r="J119" s="178"/>
      <c r="K119" s="167">
        <v>1.7499999999999998</v>
      </c>
      <c r="L119" s="179" t="s">
        <v>133</v>
      </c>
      <c r="M119" s="180">
        <v>1.8500000000000003E-2</v>
      </c>
      <c r="N119" s="180">
        <v>3.7700000000005243E-2</v>
      </c>
      <c r="O119" s="167">
        <v>1083238.0444190002</v>
      </c>
      <c r="P119" s="181">
        <v>105.7</v>
      </c>
      <c r="Q119" s="178"/>
      <c r="R119" s="167">
        <v>1144.9826578200002</v>
      </c>
      <c r="S119" s="182">
        <v>1.3051496994901371E-3</v>
      </c>
      <c r="T119" s="182">
        <v>3.2471595508839823E-4</v>
      </c>
      <c r="U119" s="182">
        <v>1.8463372820227624E-5</v>
      </c>
    </row>
    <row r="120" spans="2:21">
      <c r="B120" s="166" t="s">
        <v>444</v>
      </c>
      <c r="C120" s="178">
        <v>1191824</v>
      </c>
      <c r="D120" s="179" t="s">
        <v>120</v>
      </c>
      <c r="E120" s="179" t="s">
        <v>298</v>
      </c>
      <c r="F120" s="178">
        <v>512025891</v>
      </c>
      <c r="G120" s="179" t="s">
        <v>129</v>
      </c>
      <c r="H120" s="178" t="s">
        <v>443</v>
      </c>
      <c r="I120" s="178" t="s">
        <v>309</v>
      </c>
      <c r="J120" s="178"/>
      <c r="K120" s="167">
        <v>2.3699999999998727</v>
      </c>
      <c r="L120" s="179" t="s">
        <v>133</v>
      </c>
      <c r="M120" s="180">
        <v>3.2000000000000001E-2</v>
      </c>
      <c r="N120" s="180">
        <v>3.7899999999997686E-2</v>
      </c>
      <c r="O120" s="167">
        <v>8672209.9485289995</v>
      </c>
      <c r="P120" s="181">
        <v>101.66</v>
      </c>
      <c r="Q120" s="178"/>
      <c r="R120" s="167">
        <v>8816.1687054760023</v>
      </c>
      <c r="S120" s="182">
        <v>2.3853127342495329E-2</v>
      </c>
      <c r="T120" s="182">
        <v>2.5002567697135665E-3</v>
      </c>
      <c r="U120" s="182">
        <v>1.4216478174887482E-4</v>
      </c>
    </row>
    <row r="121" spans="2:21">
      <c r="B121" s="166" t="s">
        <v>445</v>
      </c>
      <c r="C121" s="178">
        <v>1155357</v>
      </c>
      <c r="D121" s="179" t="s">
        <v>120</v>
      </c>
      <c r="E121" s="179" t="s">
        <v>298</v>
      </c>
      <c r="F121" s="178">
        <v>510454333</v>
      </c>
      <c r="G121" s="179" t="s">
        <v>129</v>
      </c>
      <c r="H121" s="178" t="s">
        <v>443</v>
      </c>
      <c r="I121" s="178" t="s">
        <v>309</v>
      </c>
      <c r="J121" s="178"/>
      <c r="K121" s="167">
        <v>0.74999999999986611</v>
      </c>
      <c r="L121" s="179" t="s">
        <v>133</v>
      </c>
      <c r="M121" s="180">
        <v>3.15E-2</v>
      </c>
      <c r="N121" s="180">
        <v>2.9699999999999411E-2</v>
      </c>
      <c r="O121" s="167">
        <v>3357017.4179290007</v>
      </c>
      <c r="P121" s="181">
        <v>111.26</v>
      </c>
      <c r="Q121" s="178"/>
      <c r="R121" s="167">
        <v>3735.0177106260007</v>
      </c>
      <c r="S121" s="182">
        <v>2.4758049166774654E-2</v>
      </c>
      <c r="T121" s="182">
        <v>1.0592473474551687E-3</v>
      </c>
      <c r="U121" s="182">
        <v>6.0228881206585132E-5</v>
      </c>
    </row>
    <row r="122" spans="2:21">
      <c r="B122" s="166" t="s">
        <v>447</v>
      </c>
      <c r="C122" s="178">
        <v>1184779</v>
      </c>
      <c r="D122" s="179" t="s">
        <v>120</v>
      </c>
      <c r="E122" s="179" t="s">
        <v>298</v>
      </c>
      <c r="F122" s="178">
        <v>510454333</v>
      </c>
      <c r="G122" s="179" t="s">
        <v>129</v>
      </c>
      <c r="H122" s="178" t="s">
        <v>443</v>
      </c>
      <c r="I122" s="178" t="s">
        <v>309</v>
      </c>
      <c r="J122" s="178"/>
      <c r="K122" s="167">
        <v>3.0799999999999845</v>
      </c>
      <c r="L122" s="179" t="s">
        <v>133</v>
      </c>
      <c r="M122" s="180">
        <v>0.01</v>
      </c>
      <c r="N122" s="180">
        <v>3.509999999999882E-2</v>
      </c>
      <c r="O122" s="167">
        <v>7611390.9816490021</v>
      </c>
      <c r="P122" s="181">
        <v>99.47</v>
      </c>
      <c r="Q122" s="178"/>
      <c r="R122" s="167">
        <v>7571.0507376390005</v>
      </c>
      <c r="S122" s="182">
        <v>2.0611882248448305E-2</v>
      </c>
      <c r="T122" s="182">
        <v>2.147142539238053E-3</v>
      </c>
      <c r="U122" s="182">
        <v>1.2208668092496454E-4</v>
      </c>
    </row>
    <row r="123" spans="2:21">
      <c r="B123" s="166" t="s">
        <v>448</v>
      </c>
      <c r="C123" s="178">
        <v>1192442</v>
      </c>
      <c r="D123" s="179" t="s">
        <v>120</v>
      </c>
      <c r="E123" s="179" t="s">
        <v>298</v>
      </c>
      <c r="F123" s="178">
        <v>510454333</v>
      </c>
      <c r="G123" s="179" t="s">
        <v>129</v>
      </c>
      <c r="H123" s="178" t="s">
        <v>443</v>
      </c>
      <c r="I123" s="178" t="s">
        <v>309</v>
      </c>
      <c r="J123" s="178"/>
      <c r="K123" s="167">
        <v>3.449999999999938</v>
      </c>
      <c r="L123" s="179" t="s">
        <v>133</v>
      </c>
      <c r="M123" s="180">
        <v>3.2300000000000002E-2</v>
      </c>
      <c r="N123" s="180">
        <v>3.8499999999999826E-2</v>
      </c>
      <c r="O123" s="167">
        <v>8724688.3146560006</v>
      </c>
      <c r="P123" s="181">
        <v>101.9</v>
      </c>
      <c r="Q123" s="178"/>
      <c r="R123" s="167">
        <v>8890.4581064990016</v>
      </c>
      <c r="S123" s="182">
        <v>1.8566326852774942E-2</v>
      </c>
      <c r="T123" s="182">
        <v>2.5213251707425018E-3</v>
      </c>
      <c r="U123" s="182">
        <v>1.4336273256351038E-4</v>
      </c>
    </row>
    <row r="124" spans="2:21">
      <c r="B124" s="166" t="s">
        <v>449</v>
      </c>
      <c r="C124" s="178">
        <v>1139849</v>
      </c>
      <c r="D124" s="179" t="s">
        <v>120</v>
      </c>
      <c r="E124" s="179" t="s">
        <v>298</v>
      </c>
      <c r="F124" s="178">
        <v>520044520</v>
      </c>
      <c r="G124" s="179" t="s">
        <v>312</v>
      </c>
      <c r="H124" s="178" t="s">
        <v>450</v>
      </c>
      <c r="I124" s="178" t="s">
        <v>131</v>
      </c>
      <c r="J124" s="178"/>
      <c r="K124" s="167">
        <v>2.2399999999997888</v>
      </c>
      <c r="L124" s="179" t="s">
        <v>133</v>
      </c>
      <c r="M124" s="180">
        <v>2.5000000000000001E-2</v>
      </c>
      <c r="N124" s="180">
        <v>3.1499999999997821E-2</v>
      </c>
      <c r="O124" s="167">
        <v>3960312.6727790004</v>
      </c>
      <c r="P124" s="181">
        <v>110.23</v>
      </c>
      <c r="Q124" s="178"/>
      <c r="R124" s="167">
        <v>4365.4526632330007</v>
      </c>
      <c r="S124" s="182">
        <v>1.1134669936054676E-2</v>
      </c>
      <c r="T124" s="182">
        <v>1.2380380796629866E-3</v>
      </c>
      <c r="U124" s="182">
        <v>7.0394935241890406E-5</v>
      </c>
    </row>
    <row r="125" spans="2:21">
      <c r="B125" s="166" t="s">
        <v>451</v>
      </c>
      <c r="C125" s="178">
        <v>1142629</v>
      </c>
      <c r="D125" s="179" t="s">
        <v>120</v>
      </c>
      <c r="E125" s="179" t="s">
        <v>298</v>
      </c>
      <c r="F125" s="178">
        <v>520044520</v>
      </c>
      <c r="G125" s="179" t="s">
        <v>312</v>
      </c>
      <c r="H125" s="178" t="s">
        <v>450</v>
      </c>
      <c r="I125" s="178" t="s">
        <v>131</v>
      </c>
      <c r="J125" s="178"/>
      <c r="K125" s="167">
        <v>5.2499999999997904</v>
      </c>
      <c r="L125" s="179" t="s">
        <v>133</v>
      </c>
      <c r="M125" s="180">
        <v>1.9E-2</v>
      </c>
      <c r="N125" s="180">
        <v>3.5599999999998737E-2</v>
      </c>
      <c r="O125" s="167">
        <v>4664156.5952430014</v>
      </c>
      <c r="P125" s="181">
        <v>101.98</v>
      </c>
      <c r="Q125" s="178"/>
      <c r="R125" s="167">
        <v>4756.5068843600002</v>
      </c>
      <c r="S125" s="182">
        <v>1.5519295613879238E-2</v>
      </c>
      <c r="T125" s="182">
        <v>1.3489406719750577E-3</v>
      </c>
      <c r="U125" s="182">
        <v>7.6700864705781541E-5</v>
      </c>
    </row>
    <row r="126" spans="2:21">
      <c r="B126" s="166" t="s">
        <v>452</v>
      </c>
      <c r="C126" s="178">
        <v>1183151</v>
      </c>
      <c r="D126" s="179" t="s">
        <v>120</v>
      </c>
      <c r="E126" s="179" t="s">
        <v>298</v>
      </c>
      <c r="F126" s="178">
        <v>520044520</v>
      </c>
      <c r="G126" s="179" t="s">
        <v>312</v>
      </c>
      <c r="H126" s="178" t="s">
        <v>450</v>
      </c>
      <c r="I126" s="178" t="s">
        <v>131</v>
      </c>
      <c r="J126" s="178"/>
      <c r="K126" s="167">
        <v>7.0299999999999834</v>
      </c>
      <c r="L126" s="179" t="s">
        <v>133</v>
      </c>
      <c r="M126" s="180">
        <v>3.9000000000000003E-3</v>
      </c>
      <c r="N126" s="180">
        <v>3.8200000000001032E-2</v>
      </c>
      <c r="O126" s="167">
        <v>4830948.0287330011</v>
      </c>
      <c r="P126" s="181">
        <v>84.23</v>
      </c>
      <c r="Q126" s="178"/>
      <c r="R126" s="167">
        <v>4069.1075322690003</v>
      </c>
      <c r="S126" s="182">
        <v>2.0557225654182984E-2</v>
      </c>
      <c r="T126" s="182">
        <v>1.1539948921268661E-3</v>
      </c>
      <c r="U126" s="182">
        <v>6.5616233486821826E-5</v>
      </c>
    </row>
    <row r="127" spans="2:21">
      <c r="B127" s="166" t="s">
        <v>453</v>
      </c>
      <c r="C127" s="178">
        <v>1177526</v>
      </c>
      <c r="D127" s="179" t="s">
        <v>120</v>
      </c>
      <c r="E127" s="179" t="s">
        <v>298</v>
      </c>
      <c r="F127" s="178">
        <v>515846558</v>
      </c>
      <c r="G127" s="179" t="s">
        <v>455</v>
      </c>
      <c r="H127" s="178" t="s">
        <v>443</v>
      </c>
      <c r="I127" s="178" t="s">
        <v>309</v>
      </c>
      <c r="J127" s="178"/>
      <c r="K127" s="167">
        <v>4.6699999999994279</v>
      </c>
      <c r="L127" s="179" t="s">
        <v>133</v>
      </c>
      <c r="M127" s="180">
        <v>7.4999999999999997E-3</v>
      </c>
      <c r="N127" s="180">
        <v>4.109999999999428E-2</v>
      </c>
      <c r="O127" s="167">
        <v>2813894.0666580005</v>
      </c>
      <c r="P127" s="181">
        <v>93.2</v>
      </c>
      <c r="Q127" s="178"/>
      <c r="R127" s="167">
        <v>2622.5492385500002</v>
      </c>
      <c r="S127" s="182">
        <v>5.7571487321827043E-3</v>
      </c>
      <c r="T127" s="182">
        <v>7.4375238344962782E-4</v>
      </c>
      <c r="U127" s="182">
        <v>4.2289814609895063E-5</v>
      </c>
    </row>
    <row r="128" spans="2:21">
      <c r="B128" s="166" t="s">
        <v>456</v>
      </c>
      <c r="C128" s="178">
        <v>1184555</v>
      </c>
      <c r="D128" s="179" t="s">
        <v>120</v>
      </c>
      <c r="E128" s="179" t="s">
        <v>298</v>
      </c>
      <c r="F128" s="178">
        <v>515846558</v>
      </c>
      <c r="G128" s="179" t="s">
        <v>455</v>
      </c>
      <c r="H128" s="178" t="s">
        <v>443</v>
      </c>
      <c r="I128" s="178" t="s">
        <v>309</v>
      </c>
      <c r="J128" s="178"/>
      <c r="K128" s="167">
        <v>5.3200000000000482</v>
      </c>
      <c r="L128" s="179" t="s">
        <v>133</v>
      </c>
      <c r="M128" s="180">
        <v>7.4999999999999997E-3</v>
      </c>
      <c r="N128" s="180">
        <v>4.3100000000000131E-2</v>
      </c>
      <c r="O128" s="167">
        <v>15554573.940048004</v>
      </c>
      <c r="P128" s="181">
        <v>88.98</v>
      </c>
      <c r="Q128" s="178"/>
      <c r="R128" s="167">
        <v>13840.459384151005</v>
      </c>
      <c r="S128" s="182">
        <v>1.7924992930120003E-2</v>
      </c>
      <c r="T128" s="182">
        <v>3.9251406622556042E-3</v>
      </c>
      <c r="U128" s="182">
        <v>2.2318378349881615E-4</v>
      </c>
    </row>
    <row r="129" spans="2:21">
      <c r="B129" s="166" t="s">
        <v>457</v>
      </c>
      <c r="C129" s="178">
        <v>1130632</v>
      </c>
      <c r="D129" s="179" t="s">
        <v>120</v>
      </c>
      <c r="E129" s="179" t="s">
        <v>298</v>
      </c>
      <c r="F129" s="178">
        <v>513257873</v>
      </c>
      <c r="G129" s="179" t="s">
        <v>312</v>
      </c>
      <c r="H129" s="178" t="s">
        <v>443</v>
      </c>
      <c r="I129" s="178" t="s">
        <v>309</v>
      </c>
      <c r="J129" s="178"/>
      <c r="K129" s="167">
        <v>0.85000000001580989</v>
      </c>
      <c r="L129" s="179" t="s">
        <v>133</v>
      </c>
      <c r="M129" s="180">
        <v>3.4500000000000003E-2</v>
      </c>
      <c r="N129" s="180">
        <v>3.1200000000189722E-2</v>
      </c>
      <c r="O129" s="167">
        <v>45648.229664999999</v>
      </c>
      <c r="P129" s="181">
        <v>110.85</v>
      </c>
      <c r="Q129" s="178"/>
      <c r="R129" s="167">
        <v>50.601060992000015</v>
      </c>
      <c r="S129" s="182">
        <v>3.5320464139730541E-4</v>
      </c>
      <c r="T129" s="182">
        <v>1.4350411105603529E-5</v>
      </c>
      <c r="U129" s="182">
        <v>8.1596541905113022E-7</v>
      </c>
    </row>
    <row r="130" spans="2:21">
      <c r="B130" s="166" t="s">
        <v>458</v>
      </c>
      <c r="C130" s="178">
        <v>1138668</v>
      </c>
      <c r="D130" s="179" t="s">
        <v>120</v>
      </c>
      <c r="E130" s="179" t="s">
        <v>298</v>
      </c>
      <c r="F130" s="178">
        <v>513257873</v>
      </c>
      <c r="G130" s="179" t="s">
        <v>312</v>
      </c>
      <c r="H130" s="178" t="s">
        <v>443</v>
      </c>
      <c r="I130" s="178" t="s">
        <v>309</v>
      </c>
      <c r="J130" s="178"/>
      <c r="K130" s="167">
        <v>1.9599999999983857</v>
      </c>
      <c r="L130" s="179" t="s">
        <v>133</v>
      </c>
      <c r="M130" s="180">
        <v>2.0499999999999997E-2</v>
      </c>
      <c r="N130" s="180">
        <v>3.3799999999981241E-2</v>
      </c>
      <c r="O130" s="167">
        <v>772026.18050300016</v>
      </c>
      <c r="P130" s="181">
        <v>109.1</v>
      </c>
      <c r="Q130" s="178"/>
      <c r="R130" s="167">
        <v>842.28057999100008</v>
      </c>
      <c r="S130" s="182">
        <v>2.0865764185481707E-3</v>
      </c>
      <c r="T130" s="182">
        <v>2.3886994367663524E-4</v>
      </c>
      <c r="U130" s="182">
        <v>1.3582162368485563E-5</v>
      </c>
    </row>
    <row r="131" spans="2:21">
      <c r="B131" s="166" t="s">
        <v>459</v>
      </c>
      <c r="C131" s="178">
        <v>1141696</v>
      </c>
      <c r="D131" s="179" t="s">
        <v>120</v>
      </c>
      <c r="E131" s="179" t="s">
        <v>298</v>
      </c>
      <c r="F131" s="178">
        <v>513257873</v>
      </c>
      <c r="G131" s="179" t="s">
        <v>312</v>
      </c>
      <c r="H131" s="178" t="s">
        <v>443</v>
      </c>
      <c r="I131" s="178" t="s">
        <v>309</v>
      </c>
      <c r="J131" s="178"/>
      <c r="K131" s="167">
        <v>2.4299999999998887</v>
      </c>
      <c r="L131" s="179" t="s">
        <v>133</v>
      </c>
      <c r="M131" s="180">
        <v>2.0499999999999997E-2</v>
      </c>
      <c r="N131" s="180">
        <v>3.6499999999998145E-2</v>
      </c>
      <c r="O131" s="167">
        <v>4969598.1856250009</v>
      </c>
      <c r="P131" s="181">
        <v>108.48</v>
      </c>
      <c r="Q131" s="178"/>
      <c r="R131" s="167">
        <v>5391.0202775200005</v>
      </c>
      <c r="S131" s="182">
        <v>6.4869801051194529E-3</v>
      </c>
      <c r="T131" s="182">
        <v>1.528888045910498E-3</v>
      </c>
      <c r="U131" s="182">
        <v>8.6932685473832414E-5</v>
      </c>
    </row>
    <row r="132" spans="2:21">
      <c r="B132" s="166" t="s">
        <v>460</v>
      </c>
      <c r="C132" s="178">
        <v>1165141</v>
      </c>
      <c r="D132" s="179" t="s">
        <v>120</v>
      </c>
      <c r="E132" s="179" t="s">
        <v>298</v>
      </c>
      <c r="F132" s="178">
        <v>513257873</v>
      </c>
      <c r="G132" s="179" t="s">
        <v>312</v>
      </c>
      <c r="H132" s="178" t="s">
        <v>443</v>
      </c>
      <c r="I132" s="178" t="s">
        <v>309</v>
      </c>
      <c r="J132" s="178"/>
      <c r="K132" s="167">
        <v>5.4999999999997407</v>
      </c>
      <c r="L132" s="179" t="s">
        <v>133</v>
      </c>
      <c r="M132" s="180">
        <v>8.3999999999999995E-3</v>
      </c>
      <c r="N132" s="180">
        <v>3.8299999999998238E-2</v>
      </c>
      <c r="O132" s="167">
        <v>8200635.4372090008</v>
      </c>
      <c r="P132" s="181">
        <v>94.09</v>
      </c>
      <c r="Q132" s="178"/>
      <c r="R132" s="167">
        <v>7715.9776077920023</v>
      </c>
      <c r="S132" s="182">
        <v>1.210874391942161E-2</v>
      </c>
      <c r="T132" s="182">
        <v>2.1882436570045917E-3</v>
      </c>
      <c r="U132" s="182">
        <v>1.2442369347011371E-4</v>
      </c>
    </row>
    <row r="133" spans="2:21">
      <c r="B133" s="166" t="s">
        <v>461</v>
      </c>
      <c r="C133" s="178">
        <v>1178367</v>
      </c>
      <c r="D133" s="179" t="s">
        <v>120</v>
      </c>
      <c r="E133" s="179" t="s">
        <v>298</v>
      </c>
      <c r="F133" s="178">
        <v>513257873</v>
      </c>
      <c r="G133" s="179" t="s">
        <v>312</v>
      </c>
      <c r="H133" s="178" t="s">
        <v>443</v>
      </c>
      <c r="I133" s="178" t="s">
        <v>309</v>
      </c>
      <c r="J133" s="178"/>
      <c r="K133" s="167">
        <v>6.3199999999988323</v>
      </c>
      <c r="L133" s="179" t="s">
        <v>133</v>
      </c>
      <c r="M133" s="180">
        <v>5.0000000000000001E-3</v>
      </c>
      <c r="N133" s="180">
        <v>3.4099999999994156E-2</v>
      </c>
      <c r="O133" s="167">
        <v>1469796.8960020002</v>
      </c>
      <c r="P133" s="181">
        <v>90.77</v>
      </c>
      <c r="Q133" s="178"/>
      <c r="R133" s="167">
        <v>1334.1346060580001</v>
      </c>
      <c r="S133" s="182">
        <v>8.1596089952523394E-3</v>
      </c>
      <c r="T133" s="182">
        <v>3.7835926148211758E-4</v>
      </c>
      <c r="U133" s="182">
        <v>2.1513535122807772E-5</v>
      </c>
    </row>
    <row r="134" spans="2:21">
      <c r="B134" s="166" t="s">
        <v>462</v>
      </c>
      <c r="C134" s="178">
        <v>1178375</v>
      </c>
      <c r="D134" s="179" t="s">
        <v>120</v>
      </c>
      <c r="E134" s="179" t="s">
        <v>298</v>
      </c>
      <c r="F134" s="178">
        <v>513257873</v>
      </c>
      <c r="G134" s="179" t="s">
        <v>312</v>
      </c>
      <c r="H134" s="178" t="s">
        <v>443</v>
      </c>
      <c r="I134" s="178" t="s">
        <v>309</v>
      </c>
      <c r="J134" s="178"/>
      <c r="K134" s="167">
        <v>6.1900000000009339</v>
      </c>
      <c r="L134" s="179" t="s">
        <v>133</v>
      </c>
      <c r="M134" s="180">
        <v>9.7000000000000003E-3</v>
      </c>
      <c r="N134" s="180">
        <v>3.9800000000004478E-2</v>
      </c>
      <c r="O134" s="167">
        <v>4039062.5416930006</v>
      </c>
      <c r="P134" s="181">
        <v>90.71</v>
      </c>
      <c r="Q134" s="178"/>
      <c r="R134" s="167">
        <v>3663.8338346820005</v>
      </c>
      <c r="S134" s="182">
        <v>9.6847297427807757E-3</v>
      </c>
      <c r="T134" s="182">
        <v>1.0390596702827832E-3</v>
      </c>
      <c r="U134" s="182">
        <v>5.9081008414480774E-5</v>
      </c>
    </row>
    <row r="135" spans="2:21">
      <c r="B135" s="166" t="s">
        <v>463</v>
      </c>
      <c r="C135" s="178">
        <v>1171214</v>
      </c>
      <c r="D135" s="179" t="s">
        <v>120</v>
      </c>
      <c r="E135" s="179" t="s">
        <v>298</v>
      </c>
      <c r="F135" s="178">
        <v>513893123</v>
      </c>
      <c r="G135" s="179" t="s">
        <v>465</v>
      </c>
      <c r="H135" s="178" t="s">
        <v>450</v>
      </c>
      <c r="I135" s="178" t="s">
        <v>131</v>
      </c>
      <c r="J135" s="178"/>
      <c r="K135" s="167">
        <v>1.5399999999999969</v>
      </c>
      <c r="L135" s="179" t="s">
        <v>133</v>
      </c>
      <c r="M135" s="180">
        <v>1.8500000000000003E-2</v>
      </c>
      <c r="N135" s="180">
        <v>3.5099999999998306E-2</v>
      </c>
      <c r="O135" s="167">
        <v>6216967.0179870008</v>
      </c>
      <c r="P135" s="181">
        <v>107.74</v>
      </c>
      <c r="Q135" s="178"/>
      <c r="R135" s="167">
        <v>6698.1602681630011</v>
      </c>
      <c r="S135" s="182">
        <v>1.0535803650330465E-2</v>
      </c>
      <c r="T135" s="182">
        <v>1.8995916610237747E-3</v>
      </c>
      <c r="U135" s="182">
        <v>1.0801091998737615E-4</v>
      </c>
    </row>
    <row r="136" spans="2:21">
      <c r="B136" s="166" t="s">
        <v>466</v>
      </c>
      <c r="C136" s="178">
        <v>1175660</v>
      </c>
      <c r="D136" s="179" t="s">
        <v>120</v>
      </c>
      <c r="E136" s="179" t="s">
        <v>298</v>
      </c>
      <c r="F136" s="178">
        <v>513893123</v>
      </c>
      <c r="G136" s="179" t="s">
        <v>465</v>
      </c>
      <c r="H136" s="178" t="s">
        <v>450</v>
      </c>
      <c r="I136" s="178" t="s">
        <v>131</v>
      </c>
      <c r="J136" s="178"/>
      <c r="K136" s="167">
        <v>1.1300000000000443</v>
      </c>
      <c r="L136" s="179" t="s">
        <v>133</v>
      </c>
      <c r="M136" s="180">
        <v>0.01</v>
      </c>
      <c r="N136" s="180">
        <v>4.0100000000000503E-2</v>
      </c>
      <c r="O136" s="167">
        <v>12335693.910860002</v>
      </c>
      <c r="P136" s="181">
        <v>106.2</v>
      </c>
      <c r="Q136" s="178"/>
      <c r="R136" s="167">
        <v>13100.507114234002</v>
      </c>
      <c r="S136" s="182">
        <v>1.2967411639046153E-2</v>
      </c>
      <c r="T136" s="182">
        <v>3.7152909266243237E-3</v>
      </c>
      <c r="U136" s="182">
        <v>2.1125171227018877E-4</v>
      </c>
    </row>
    <row r="137" spans="2:21">
      <c r="B137" s="166" t="s">
        <v>467</v>
      </c>
      <c r="C137" s="178">
        <v>1182831</v>
      </c>
      <c r="D137" s="179" t="s">
        <v>120</v>
      </c>
      <c r="E137" s="179" t="s">
        <v>298</v>
      </c>
      <c r="F137" s="178">
        <v>513893123</v>
      </c>
      <c r="G137" s="179" t="s">
        <v>465</v>
      </c>
      <c r="H137" s="178" t="s">
        <v>450</v>
      </c>
      <c r="I137" s="178" t="s">
        <v>131</v>
      </c>
      <c r="J137" s="178"/>
      <c r="K137" s="167">
        <v>4.1400000000000521</v>
      </c>
      <c r="L137" s="179" t="s">
        <v>133</v>
      </c>
      <c r="M137" s="180">
        <v>0.01</v>
      </c>
      <c r="N137" s="180">
        <v>4.6800000000000758E-2</v>
      </c>
      <c r="O137" s="167">
        <v>15703270.777364004</v>
      </c>
      <c r="P137" s="181">
        <v>93.07</v>
      </c>
      <c r="Q137" s="178"/>
      <c r="R137" s="167">
        <v>14615.033579166002</v>
      </c>
      <c r="S137" s="182">
        <v>1.3262247945087154E-2</v>
      </c>
      <c r="T137" s="182">
        <v>4.1448091417765074E-3</v>
      </c>
      <c r="U137" s="182">
        <v>2.3567414921904335E-4</v>
      </c>
    </row>
    <row r="138" spans="2:21">
      <c r="B138" s="166" t="s">
        <v>468</v>
      </c>
      <c r="C138" s="178">
        <v>1191659</v>
      </c>
      <c r="D138" s="179" t="s">
        <v>120</v>
      </c>
      <c r="E138" s="179" t="s">
        <v>298</v>
      </c>
      <c r="F138" s="178">
        <v>513893123</v>
      </c>
      <c r="G138" s="179" t="s">
        <v>465</v>
      </c>
      <c r="H138" s="178" t="s">
        <v>450</v>
      </c>
      <c r="I138" s="178" t="s">
        <v>131</v>
      </c>
      <c r="J138" s="178"/>
      <c r="K138" s="167">
        <v>2.7999999999999456</v>
      </c>
      <c r="L138" s="179" t="s">
        <v>133</v>
      </c>
      <c r="M138" s="180">
        <v>3.5400000000000001E-2</v>
      </c>
      <c r="N138" s="180">
        <v>4.4099999999999431E-2</v>
      </c>
      <c r="O138" s="167">
        <v>10878922.109999999</v>
      </c>
      <c r="P138" s="181">
        <v>101.14</v>
      </c>
      <c r="Q138" s="178"/>
      <c r="R138" s="167">
        <v>11002.941819982001</v>
      </c>
      <c r="S138" s="182">
        <v>1.5835172865023797E-2</v>
      </c>
      <c r="T138" s="182">
        <v>3.1204234731904644E-3</v>
      </c>
      <c r="U138" s="182">
        <v>1.7742750560815782E-4</v>
      </c>
    </row>
    <row r="139" spans="2:21">
      <c r="B139" s="166" t="s">
        <v>469</v>
      </c>
      <c r="C139" s="178">
        <v>1139542</v>
      </c>
      <c r="D139" s="179" t="s">
        <v>120</v>
      </c>
      <c r="E139" s="179" t="s">
        <v>298</v>
      </c>
      <c r="F139" s="178">
        <v>510216054</v>
      </c>
      <c r="G139" s="179" t="s">
        <v>320</v>
      </c>
      <c r="H139" s="178" t="s">
        <v>443</v>
      </c>
      <c r="I139" s="178" t="s">
        <v>309</v>
      </c>
      <c r="J139" s="178"/>
      <c r="K139" s="167">
        <v>2.8100000000003438</v>
      </c>
      <c r="L139" s="179" t="s">
        <v>133</v>
      </c>
      <c r="M139" s="180">
        <v>1.9400000000000001E-2</v>
      </c>
      <c r="N139" s="180">
        <v>2.5500000000004609E-2</v>
      </c>
      <c r="O139" s="167">
        <v>1087305.742814</v>
      </c>
      <c r="P139" s="181">
        <v>109.66</v>
      </c>
      <c r="Q139" s="178"/>
      <c r="R139" s="167">
        <v>1192.3393859390001</v>
      </c>
      <c r="S139" s="182">
        <v>3.008206414065886E-3</v>
      </c>
      <c r="T139" s="182">
        <v>3.3814627658366065E-4</v>
      </c>
      <c r="U139" s="182">
        <v>1.9227021877124262E-5</v>
      </c>
    </row>
    <row r="140" spans="2:21">
      <c r="B140" s="166" t="s">
        <v>471</v>
      </c>
      <c r="C140" s="178">
        <v>1142595</v>
      </c>
      <c r="D140" s="179" t="s">
        <v>120</v>
      </c>
      <c r="E140" s="179" t="s">
        <v>298</v>
      </c>
      <c r="F140" s="178">
        <v>510216054</v>
      </c>
      <c r="G140" s="179" t="s">
        <v>320</v>
      </c>
      <c r="H140" s="178" t="s">
        <v>443</v>
      </c>
      <c r="I140" s="178" t="s">
        <v>309</v>
      </c>
      <c r="J140" s="178"/>
      <c r="K140" s="167">
        <v>3.7800000000000957</v>
      </c>
      <c r="L140" s="179" t="s">
        <v>133</v>
      </c>
      <c r="M140" s="180">
        <v>1.23E-2</v>
      </c>
      <c r="N140" s="180">
        <v>2.5400000000001276E-2</v>
      </c>
      <c r="O140" s="167">
        <v>10661641.832117002</v>
      </c>
      <c r="P140" s="181">
        <v>105.9</v>
      </c>
      <c r="Q140" s="178"/>
      <c r="R140" s="167">
        <v>11290.678397714002</v>
      </c>
      <c r="S140" s="182">
        <v>8.3839530840596355E-3</v>
      </c>
      <c r="T140" s="182">
        <v>3.2020252835008541E-3</v>
      </c>
      <c r="U140" s="182">
        <v>1.8206739047663023E-4</v>
      </c>
    </row>
    <row r="141" spans="2:21">
      <c r="B141" s="166" t="s">
        <v>472</v>
      </c>
      <c r="C141" s="178">
        <v>1142231</v>
      </c>
      <c r="D141" s="179" t="s">
        <v>120</v>
      </c>
      <c r="E141" s="179" t="s">
        <v>298</v>
      </c>
      <c r="F141" s="178">
        <v>510560188</v>
      </c>
      <c r="G141" s="179" t="s">
        <v>473</v>
      </c>
      <c r="H141" s="178" t="s">
        <v>474</v>
      </c>
      <c r="I141" s="178" t="s">
        <v>131</v>
      </c>
      <c r="J141" s="178"/>
      <c r="K141" s="167">
        <v>2.6599999999999144</v>
      </c>
      <c r="L141" s="179" t="s">
        <v>133</v>
      </c>
      <c r="M141" s="180">
        <v>2.5699999999999997E-2</v>
      </c>
      <c r="N141" s="180">
        <v>3.9399999999999276E-2</v>
      </c>
      <c r="O141" s="167">
        <v>10589289.872837001</v>
      </c>
      <c r="P141" s="181">
        <v>108.2</v>
      </c>
      <c r="Q141" s="178"/>
      <c r="R141" s="167">
        <v>11457.611167053001</v>
      </c>
      <c r="S141" s="182">
        <v>8.2573105865719337E-3</v>
      </c>
      <c r="T141" s="182">
        <v>3.2493672526226133E-3</v>
      </c>
      <c r="U141" s="182">
        <v>1.8475925828368266E-4</v>
      </c>
    </row>
    <row r="142" spans="2:21">
      <c r="B142" s="166" t="s">
        <v>475</v>
      </c>
      <c r="C142" s="178">
        <v>1171628</v>
      </c>
      <c r="D142" s="179" t="s">
        <v>120</v>
      </c>
      <c r="E142" s="179" t="s">
        <v>298</v>
      </c>
      <c r="F142" s="178">
        <v>510560188</v>
      </c>
      <c r="G142" s="179" t="s">
        <v>473</v>
      </c>
      <c r="H142" s="178" t="s">
        <v>474</v>
      </c>
      <c r="I142" s="178" t="s">
        <v>131</v>
      </c>
      <c r="J142" s="178"/>
      <c r="K142" s="167">
        <v>1.4900000000002258</v>
      </c>
      <c r="L142" s="179" t="s">
        <v>133</v>
      </c>
      <c r="M142" s="180">
        <v>1.2199999999999999E-2</v>
      </c>
      <c r="N142" s="180">
        <v>3.6300000000001172E-2</v>
      </c>
      <c r="O142" s="167">
        <v>1537488.3260860003</v>
      </c>
      <c r="P142" s="181">
        <v>106.66</v>
      </c>
      <c r="Q142" s="178"/>
      <c r="R142" s="167">
        <v>1639.8851049870002</v>
      </c>
      <c r="S142" s="182">
        <v>3.3423659262739138E-3</v>
      </c>
      <c r="T142" s="182">
        <v>4.6506980211817708E-4</v>
      </c>
      <c r="U142" s="182">
        <v>2.6443902769113382E-5</v>
      </c>
    </row>
    <row r="143" spans="2:21">
      <c r="B143" s="166" t="s">
        <v>476</v>
      </c>
      <c r="C143" s="178">
        <v>1178292</v>
      </c>
      <c r="D143" s="179" t="s">
        <v>120</v>
      </c>
      <c r="E143" s="179" t="s">
        <v>298</v>
      </c>
      <c r="F143" s="178">
        <v>510560188</v>
      </c>
      <c r="G143" s="179" t="s">
        <v>473</v>
      </c>
      <c r="H143" s="178" t="s">
        <v>474</v>
      </c>
      <c r="I143" s="178" t="s">
        <v>131</v>
      </c>
      <c r="J143" s="178"/>
      <c r="K143" s="167">
        <v>5.3400000000003756</v>
      </c>
      <c r="L143" s="179" t="s">
        <v>133</v>
      </c>
      <c r="M143" s="180">
        <v>1.09E-2</v>
      </c>
      <c r="N143" s="180">
        <v>3.9900000000003495E-2</v>
      </c>
      <c r="O143" s="167">
        <v>4097727.3281000005</v>
      </c>
      <c r="P143" s="181">
        <v>93.67</v>
      </c>
      <c r="Q143" s="178"/>
      <c r="R143" s="167">
        <v>3838.3411768340002</v>
      </c>
      <c r="S143" s="182">
        <v>7.3344490171757103E-3</v>
      </c>
      <c r="T143" s="182">
        <v>1.0885497808008876E-3</v>
      </c>
      <c r="U143" s="182">
        <v>6.1895019697545911E-5</v>
      </c>
    </row>
    <row r="144" spans="2:21">
      <c r="B144" s="166" t="s">
        <v>477</v>
      </c>
      <c r="C144" s="178">
        <v>1184530</v>
      </c>
      <c r="D144" s="179" t="s">
        <v>120</v>
      </c>
      <c r="E144" s="179" t="s">
        <v>298</v>
      </c>
      <c r="F144" s="178">
        <v>510560188</v>
      </c>
      <c r="G144" s="179" t="s">
        <v>473</v>
      </c>
      <c r="H144" s="178" t="s">
        <v>474</v>
      </c>
      <c r="I144" s="178" t="s">
        <v>131</v>
      </c>
      <c r="J144" s="178"/>
      <c r="K144" s="167">
        <v>6.2599999999995166</v>
      </c>
      <c r="L144" s="179" t="s">
        <v>133</v>
      </c>
      <c r="M144" s="180">
        <v>1.54E-2</v>
      </c>
      <c r="N144" s="180">
        <v>4.1699999999997212E-2</v>
      </c>
      <c r="O144" s="167">
        <v>4589325.3037120011</v>
      </c>
      <c r="P144" s="181">
        <v>91.75</v>
      </c>
      <c r="Q144" s="178"/>
      <c r="R144" s="167">
        <v>4210.7059402539999</v>
      </c>
      <c r="S144" s="182">
        <v>1.3112358010605717E-2</v>
      </c>
      <c r="T144" s="182">
        <v>1.1941520612977847E-3</v>
      </c>
      <c r="U144" s="182">
        <v>6.7899573046178497E-5</v>
      </c>
    </row>
    <row r="145" spans="2:21">
      <c r="B145" s="166" t="s">
        <v>478</v>
      </c>
      <c r="C145" s="178">
        <v>1182989</v>
      </c>
      <c r="D145" s="179" t="s">
        <v>120</v>
      </c>
      <c r="E145" s="179" t="s">
        <v>298</v>
      </c>
      <c r="F145" s="178">
        <v>510381601</v>
      </c>
      <c r="G145" s="179" t="s">
        <v>480</v>
      </c>
      <c r="H145" s="178" t="s">
        <v>481</v>
      </c>
      <c r="I145" s="178" t="s">
        <v>309</v>
      </c>
      <c r="J145" s="178"/>
      <c r="K145" s="167">
        <v>4.4799999999999853</v>
      </c>
      <c r="L145" s="179" t="s">
        <v>133</v>
      </c>
      <c r="M145" s="180">
        <v>7.4999999999999997E-3</v>
      </c>
      <c r="N145" s="180">
        <v>3.7899999999999642E-2</v>
      </c>
      <c r="O145" s="167">
        <v>20551143.818681005</v>
      </c>
      <c r="P145" s="181">
        <v>94.32</v>
      </c>
      <c r="Q145" s="178"/>
      <c r="R145" s="167">
        <v>19383.838936811004</v>
      </c>
      <c r="S145" s="182">
        <v>1.3353925490335353E-2</v>
      </c>
      <c r="T145" s="182">
        <v>5.4972376486734252E-3</v>
      </c>
      <c r="U145" s="182">
        <v>3.125733324721232E-4</v>
      </c>
    </row>
    <row r="146" spans="2:21">
      <c r="B146" s="166" t="s">
        <v>482</v>
      </c>
      <c r="C146" s="178">
        <v>1260769</v>
      </c>
      <c r="D146" s="179" t="s">
        <v>120</v>
      </c>
      <c r="E146" s="179" t="s">
        <v>298</v>
      </c>
      <c r="F146" s="178">
        <v>520033234</v>
      </c>
      <c r="G146" s="179" t="s">
        <v>473</v>
      </c>
      <c r="H146" s="178" t="s">
        <v>474</v>
      </c>
      <c r="I146" s="178" t="s">
        <v>131</v>
      </c>
      <c r="J146" s="178"/>
      <c r="K146" s="167">
        <v>3.5399999999999849</v>
      </c>
      <c r="L146" s="179" t="s">
        <v>133</v>
      </c>
      <c r="M146" s="180">
        <v>1.3300000000000001E-2</v>
      </c>
      <c r="N146" s="180">
        <v>3.5500000000000725E-2</v>
      </c>
      <c r="O146" s="167">
        <v>5397603.1070720013</v>
      </c>
      <c r="P146" s="181">
        <v>102.71</v>
      </c>
      <c r="Q146" s="178"/>
      <c r="R146" s="167">
        <v>5543.8783688520007</v>
      </c>
      <c r="S146" s="182">
        <v>1.6456107033756103E-2</v>
      </c>
      <c r="T146" s="182">
        <v>1.5722384501990346E-3</v>
      </c>
      <c r="U146" s="182">
        <v>8.9397592614194355E-5</v>
      </c>
    </row>
    <row r="147" spans="2:21">
      <c r="B147" s="166" t="s">
        <v>484</v>
      </c>
      <c r="C147" s="178">
        <v>6120224</v>
      </c>
      <c r="D147" s="179" t="s">
        <v>120</v>
      </c>
      <c r="E147" s="179" t="s">
        <v>298</v>
      </c>
      <c r="F147" s="178">
        <v>520020116</v>
      </c>
      <c r="G147" s="179" t="s">
        <v>312</v>
      </c>
      <c r="H147" s="178" t="s">
        <v>481</v>
      </c>
      <c r="I147" s="178" t="s">
        <v>309</v>
      </c>
      <c r="J147" s="178"/>
      <c r="K147" s="167">
        <v>3.759999999999009</v>
      </c>
      <c r="L147" s="179" t="s">
        <v>133</v>
      </c>
      <c r="M147" s="180">
        <v>1.8000000000000002E-2</v>
      </c>
      <c r="N147" s="180">
        <v>3.2899999999991332E-2</v>
      </c>
      <c r="O147" s="167">
        <v>611991.2797960001</v>
      </c>
      <c r="P147" s="181">
        <v>105.55</v>
      </c>
      <c r="Q147" s="178"/>
      <c r="R147" s="167">
        <v>645.95679456400012</v>
      </c>
      <c r="S147" s="182">
        <v>7.3028414150605762E-4</v>
      </c>
      <c r="T147" s="182">
        <v>1.8319271131324349E-4</v>
      </c>
      <c r="U147" s="182">
        <v>1.0416350887359256E-5</v>
      </c>
    </row>
    <row r="148" spans="2:21">
      <c r="B148" s="166" t="s">
        <v>485</v>
      </c>
      <c r="C148" s="178">
        <v>1193630</v>
      </c>
      <c r="D148" s="179" t="s">
        <v>120</v>
      </c>
      <c r="E148" s="179" t="s">
        <v>298</v>
      </c>
      <c r="F148" s="178">
        <v>520025438</v>
      </c>
      <c r="G148" s="179" t="s">
        <v>312</v>
      </c>
      <c r="H148" s="178" t="s">
        <v>481</v>
      </c>
      <c r="I148" s="178" t="s">
        <v>309</v>
      </c>
      <c r="J148" s="178"/>
      <c r="K148" s="167">
        <v>4.9999999999999405</v>
      </c>
      <c r="L148" s="179" t="s">
        <v>133</v>
      </c>
      <c r="M148" s="180">
        <v>3.6200000000000003E-2</v>
      </c>
      <c r="N148" s="180">
        <v>4.1299999999999351E-2</v>
      </c>
      <c r="O148" s="167">
        <v>16794519.369991001</v>
      </c>
      <c r="P148" s="181">
        <v>99.51</v>
      </c>
      <c r="Q148" s="178"/>
      <c r="R148" s="167">
        <v>16712.226144970002</v>
      </c>
      <c r="S148" s="182">
        <v>9.4499899338780554E-3</v>
      </c>
      <c r="T148" s="182">
        <v>4.7395708897892807E-3</v>
      </c>
      <c r="U148" s="182">
        <v>2.6949234546314428E-4</v>
      </c>
    </row>
    <row r="149" spans="2:21">
      <c r="B149" s="166" t="s">
        <v>486</v>
      </c>
      <c r="C149" s="178">
        <v>1132828</v>
      </c>
      <c r="D149" s="179" t="s">
        <v>120</v>
      </c>
      <c r="E149" s="179" t="s">
        <v>298</v>
      </c>
      <c r="F149" s="178">
        <v>511930125</v>
      </c>
      <c r="G149" s="179" t="s">
        <v>157</v>
      </c>
      <c r="H149" s="178" t="s">
        <v>481</v>
      </c>
      <c r="I149" s="178" t="s">
        <v>309</v>
      </c>
      <c r="J149" s="178"/>
      <c r="K149" s="167">
        <v>1.0099999999999278</v>
      </c>
      <c r="L149" s="179" t="s">
        <v>133</v>
      </c>
      <c r="M149" s="180">
        <v>1.9799999999999998E-2</v>
      </c>
      <c r="N149" s="180">
        <v>2.9799999999997436E-2</v>
      </c>
      <c r="O149" s="167">
        <v>2245904.423285001</v>
      </c>
      <c r="P149" s="181">
        <v>109.45</v>
      </c>
      <c r="Q149" s="167">
        <v>2532.1446923120002</v>
      </c>
      <c r="R149" s="167">
        <v>4990.2870835360009</v>
      </c>
      <c r="S149" s="182">
        <v>2.9563084479746888E-2</v>
      </c>
      <c r="T149" s="182">
        <v>1.415240506420345E-3</v>
      </c>
      <c r="U149" s="182">
        <v>8.0470678113778272E-5</v>
      </c>
    </row>
    <row r="150" spans="2:21">
      <c r="B150" s="166" t="s">
        <v>488</v>
      </c>
      <c r="C150" s="178">
        <v>1166057</v>
      </c>
      <c r="D150" s="179" t="s">
        <v>120</v>
      </c>
      <c r="E150" s="179" t="s">
        <v>298</v>
      </c>
      <c r="F150" s="178">
        <v>514401702</v>
      </c>
      <c r="G150" s="179" t="s">
        <v>320</v>
      </c>
      <c r="H150" s="178" t="s">
        <v>490</v>
      </c>
      <c r="I150" s="178" t="s">
        <v>309</v>
      </c>
      <c r="J150" s="178"/>
      <c r="K150" s="167">
        <v>3.7200000000000095</v>
      </c>
      <c r="L150" s="179" t="s">
        <v>133</v>
      </c>
      <c r="M150" s="180">
        <v>2.75E-2</v>
      </c>
      <c r="N150" s="180">
        <v>3.5799999999999728E-2</v>
      </c>
      <c r="O150" s="167">
        <v>11288148.704343002</v>
      </c>
      <c r="P150" s="181">
        <v>107.45</v>
      </c>
      <c r="Q150" s="178"/>
      <c r="R150" s="167">
        <v>12129.115459704004</v>
      </c>
      <c r="S150" s="182">
        <v>1.2500725655840501E-2</v>
      </c>
      <c r="T150" s="182">
        <v>3.4398052092544499E-3</v>
      </c>
      <c r="U150" s="182">
        <v>1.9558757434674377E-4</v>
      </c>
    </row>
    <row r="151" spans="2:21">
      <c r="B151" s="166" t="s">
        <v>491</v>
      </c>
      <c r="C151" s="178">
        <v>1180355</v>
      </c>
      <c r="D151" s="179" t="s">
        <v>120</v>
      </c>
      <c r="E151" s="179" t="s">
        <v>298</v>
      </c>
      <c r="F151" s="178">
        <v>514401702</v>
      </c>
      <c r="G151" s="179" t="s">
        <v>320</v>
      </c>
      <c r="H151" s="178" t="s">
        <v>490</v>
      </c>
      <c r="I151" s="178" t="s">
        <v>309</v>
      </c>
      <c r="J151" s="178"/>
      <c r="K151" s="167">
        <v>3.970000000001074</v>
      </c>
      <c r="L151" s="179" t="s">
        <v>133</v>
      </c>
      <c r="M151" s="180">
        <v>2.5000000000000001E-2</v>
      </c>
      <c r="N151" s="180">
        <v>5.9700000000021174E-2</v>
      </c>
      <c r="O151" s="167">
        <v>1088052.2865680002</v>
      </c>
      <c r="P151" s="181">
        <v>88.16</v>
      </c>
      <c r="Q151" s="178"/>
      <c r="R151" s="167">
        <v>959.22687180100013</v>
      </c>
      <c r="S151" s="182">
        <v>1.2789074876764146E-3</v>
      </c>
      <c r="T151" s="182">
        <v>2.7203579695814456E-4</v>
      </c>
      <c r="U151" s="182">
        <v>1.5467975197949929E-5</v>
      </c>
    </row>
    <row r="152" spans="2:21">
      <c r="B152" s="166" t="s">
        <v>492</v>
      </c>
      <c r="C152" s="178">
        <v>1260603</v>
      </c>
      <c r="D152" s="179" t="s">
        <v>120</v>
      </c>
      <c r="E152" s="179" t="s">
        <v>298</v>
      </c>
      <c r="F152" s="178">
        <v>520033234</v>
      </c>
      <c r="G152" s="179" t="s">
        <v>473</v>
      </c>
      <c r="H152" s="178" t="s">
        <v>493</v>
      </c>
      <c r="I152" s="178" t="s">
        <v>131</v>
      </c>
      <c r="J152" s="178"/>
      <c r="K152" s="167">
        <v>2.6300000000000012</v>
      </c>
      <c r="L152" s="179" t="s">
        <v>133</v>
      </c>
      <c r="M152" s="180">
        <v>0.04</v>
      </c>
      <c r="N152" s="180">
        <v>9.330000000000116E-2</v>
      </c>
      <c r="O152" s="167">
        <v>8103460.760571002</v>
      </c>
      <c r="P152" s="181">
        <v>96.6</v>
      </c>
      <c r="Q152" s="178"/>
      <c r="R152" s="167">
        <v>7827.9429695730023</v>
      </c>
      <c r="S152" s="182">
        <v>3.1221167229268142E-3</v>
      </c>
      <c r="T152" s="182">
        <v>2.2199969234311394E-3</v>
      </c>
      <c r="U152" s="182">
        <v>1.2622918650827925E-4</v>
      </c>
    </row>
    <row r="153" spans="2:21">
      <c r="B153" s="166" t="s">
        <v>494</v>
      </c>
      <c r="C153" s="178">
        <v>1260652</v>
      </c>
      <c r="D153" s="179" t="s">
        <v>120</v>
      </c>
      <c r="E153" s="179" t="s">
        <v>298</v>
      </c>
      <c r="F153" s="178">
        <v>520033234</v>
      </c>
      <c r="G153" s="179" t="s">
        <v>473</v>
      </c>
      <c r="H153" s="178" t="s">
        <v>493</v>
      </c>
      <c r="I153" s="178" t="s">
        <v>131</v>
      </c>
      <c r="J153" s="178"/>
      <c r="K153" s="167">
        <v>3.2999999999999861</v>
      </c>
      <c r="L153" s="179" t="s">
        <v>133</v>
      </c>
      <c r="M153" s="180">
        <v>3.2799999999999996E-2</v>
      </c>
      <c r="N153" s="180">
        <v>9.4299999999997955E-2</v>
      </c>
      <c r="O153" s="167">
        <v>7918708.0598670021</v>
      </c>
      <c r="P153" s="181">
        <v>92.19</v>
      </c>
      <c r="Q153" s="178"/>
      <c r="R153" s="167">
        <v>7300.2569517570009</v>
      </c>
      <c r="S153" s="182">
        <v>5.6236773962994304E-3</v>
      </c>
      <c r="T153" s="182">
        <v>2.0703456880245209E-3</v>
      </c>
      <c r="U153" s="182">
        <v>1.1772000638016436E-4</v>
      </c>
    </row>
    <row r="154" spans="2:21">
      <c r="B154" s="166" t="s">
        <v>495</v>
      </c>
      <c r="C154" s="178">
        <v>1260736</v>
      </c>
      <c r="D154" s="179" t="s">
        <v>120</v>
      </c>
      <c r="E154" s="179" t="s">
        <v>298</v>
      </c>
      <c r="F154" s="178">
        <v>520033234</v>
      </c>
      <c r="G154" s="179" t="s">
        <v>473</v>
      </c>
      <c r="H154" s="178" t="s">
        <v>493</v>
      </c>
      <c r="I154" s="178" t="s">
        <v>131</v>
      </c>
      <c r="J154" s="178"/>
      <c r="K154" s="167">
        <v>3.910000000000148</v>
      </c>
      <c r="L154" s="179" t="s">
        <v>133</v>
      </c>
      <c r="M154" s="180">
        <v>1.7899999999999999E-2</v>
      </c>
      <c r="N154" s="180">
        <v>8.500000000000324E-2</v>
      </c>
      <c r="O154" s="167">
        <v>3685872.6804240006</v>
      </c>
      <c r="P154" s="181">
        <v>84.13</v>
      </c>
      <c r="Q154" s="178"/>
      <c r="R154" s="167">
        <v>3100.9245577940005</v>
      </c>
      <c r="S154" s="182">
        <v>3.5836608599989165E-3</v>
      </c>
      <c r="T154" s="182">
        <v>8.7941915326323055E-4</v>
      </c>
      <c r="U154" s="182">
        <v>5.0003837007416748E-5</v>
      </c>
    </row>
    <row r="155" spans="2:21">
      <c r="B155" s="166" t="s">
        <v>496</v>
      </c>
      <c r="C155" s="178">
        <v>6120323</v>
      </c>
      <c r="D155" s="179" t="s">
        <v>120</v>
      </c>
      <c r="E155" s="179" t="s">
        <v>298</v>
      </c>
      <c r="F155" s="178">
        <v>520020116</v>
      </c>
      <c r="G155" s="179" t="s">
        <v>312</v>
      </c>
      <c r="H155" s="178" t="s">
        <v>490</v>
      </c>
      <c r="I155" s="178" t="s">
        <v>309</v>
      </c>
      <c r="J155" s="178"/>
      <c r="K155" s="167">
        <v>3.0100000000000904</v>
      </c>
      <c r="L155" s="179" t="s">
        <v>133</v>
      </c>
      <c r="M155" s="180">
        <v>3.3000000000000002E-2</v>
      </c>
      <c r="N155" s="180">
        <v>4.9800000000002197E-2</v>
      </c>
      <c r="O155" s="167">
        <v>9582516.8107900023</v>
      </c>
      <c r="P155" s="181">
        <v>105.04</v>
      </c>
      <c r="Q155" s="178"/>
      <c r="R155" s="167">
        <v>10065.47569241</v>
      </c>
      <c r="S155" s="182">
        <v>1.5176762545716307E-2</v>
      </c>
      <c r="T155" s="182">
        <v>2.8545590018829695E-3</v>
      </c>
      <c r="U155" s="182">
        <v>1.6231043243549324E-4</v>
      </c>
    </row>
    <row r="156" spans="2:21">
      <c r="B156" s="166" t="s">
        <v>497</v>
      </c>
      <c r="C156" s="178">
        <v>1168350</v>
      </c>
      <c r="D156" s="179" t="s">
        <v>120</v>
      </c>
      <c r="E156" s="179" t="s">
        <v>298</v>
      </c>
      <c r="F156" s="178">
        <v>515434074</v>
      </c>
      <c r="G156" s="179" t="s">
        <v>312</v>
      </c>
      <c r="H156" s="178" t="s">
        <v>490</v>
      </c>
      <c r="I156" s="178" t="s">
        <v>309</v>
      </c>
      <c r="J156" s="178"/>
      <c r="K156" s="167">
        <v>2.4999999999999516</v>
      </c>
      <c r="L156" s="179" t="s">
        <v>133</v>
      </c>
      <c r="M156" s="180">
        <v>1E-3</v>
      </c>
      <c r="N156" s="180">
        <v>2.7499999999999282E-2</v>
      </c>
      <c r="O156" s="167">
        <v>10087765.450648002</v>
      </c>
      <c r="P156" s="181">
        <v>103.46</v>
      </c>
      <c r="Q156" s="178"/>
      <c r="R156" s="167">
        <v>10436.802093797001</v>
      </c>
      <c r="S156" s="182">
        <v>1.7813150837258748E-2</v>
      </c>
      <c r="T156" s="182">
        <v>2.9598668039290624E-3</v>
      </c>
      <c r="U156" s="182">
        <v>1.682982417179981E-4</v>
      </c>
    </row>
    <row r="157" spans="2:21">
      <c r="B157" s="166" t="s">
        <v>498</v>
      </c>
      <c r="C157" s="178">
        <v>1175975</v>
      </c>
      <c r="D157" s="179" t="s">
        <v>120</v>
      </c>
      <c r="E157" s="179" t="s">
        <v>298</v>
      </c>
      <c r="F157" s="178">
        <v>515434074</v>
      </c>
      <c r="G157" s="179" t="s">
        <v>312</v>
      </c>
      <c r="H157" s="178" t="s">
        <v>490</v>
      </c>
      <c r="I157" s="178" t="s">
        <v>309</v>
      </c>
      <c r="J157" s="178"/>
      <c r="K157" s="167">
        <v>5.2099999999995932</v>
      </c>
      <c r="L157" s="179" t="s">
        <v>133</v>
      </c>
      <c r="M157" s="180">
        <v>3.0000000000000001E-3</v>
      </c>
      <c r="N157" s="180">
        <v>3.7299999999997002E-2</v>
      </c>
      <c r="O157" s="167">
        <v>5688847.9113180013</v>
      </c>
      <c r="P157" s="181">
        <v>91.84</v>
      </c>
      <c r="Q157" s="178"/>
      <c r="R157" s="167">
        <v>5224.6380686720013</v>
      </c>
      <c r="S157" s="182">
        <v>1.5723997388895343E-2</v>
      </c>
      <c r="T157" s="182">
        <v>1.4817022152022318E-3</v>
      </c>
      <c r="U157" s="182">
        <v>8.4249695708325827E-5</v>
      </c>
    </row>
    <row r="158" spans="2:21">
      <c r="B158" s="166" t="s">
        <v>499</v>
      </c>
      <c r="C158" s="178">
        <v>1185834</v>
      </c>
      <c r="D158" s="179" t="s">
        <v>120</v>
      </c>
      <c r="E158" s="179" t="s">
        <v>298</v>
      </c>
      <c r="F158" s="178">
        <v>515434074</v>
      </c>
      <c r="G158" s="179" t="s">
        <v>312</v>
      </c>
      <c r="H158" s="178" t="s">
        <v>490</v>
      </c>
      <c r="I158" s="178" t="s">
        <v>309</v>
      </c>
      <c r="J158" s="178"/>
      <c r="K158" s="167">
        <v>3.7300000000000306</v>
      </c>
      <c r="L158" s="179" t="s">
        <v>133</v>
      </c>
      <c r="M158" s="180">
        <v>3.0000000000000001E-3</v>
      </c>
      <c r="N158" s="180">
        <v>3.6200000000000718E-2</v>
      </c>
      <c r="O158" s="167">
        <v>8262593.1469360022</v>
      </c>
      <c r="P158" s="181">
        <v>94.5</v>
      </c>
      <c r="Q158" s="178"/>
      <c r="R158" s="167">
        <v>7808.1506834120019</v>
      </c>
      <c r="S158" s="182">
        <v>1.6245759235029498E-2</v>
      </c>
      <c r="T158" s="182">
        <v>2.2143838505516004E-3</v>
      </c>
      <c r="U158" s="182">
        <v>1.2591002677615634E-4</v>
      </c>
    </row>
    <row r="159" spans="2:21">
      <c r="B159" s="166" t="s">
        <v>500</v>
      </c>
      <c r="C159" s="178">
        <v>1192129</v>
      </c>
      <c r="D159" s="179" t="s">
        <v>120</v>
      </c>
      <c r="E159" s="179" t="s">
        <v>298</v>
      </c>
      <c r="F159" s="178">
        <v>515434074</v>
      </c>
      <c r="G159" s="179" t="s">
        <v>312</v>
      </c>
      <c r="H159" s="178" t="s">
        <v>490</v>
      </c>
      <c r="I159" s="178" t="s">
        <v>309</v>
      </c>
      <c r="J159" s="178"/>
      <c r="K159" s="167">
        <v>3.2400000000007081</v>
      </c>
      <c r="L159" s="179" t="s">
        <v>133</v>
      </c>
      <c r="M159" s="180">
        <v>3.0000000000000001E-3</v>
      </c>
      <c r="N159" s="180">
        <v>3.5500000000006297E-2</v>
      </c>
      <c r="O159" s="167">
        <v>3180375.1722720005</v>
      </c>
      <c r="P159" s="181">
        <v>92.47</v>
      </c>
      <c r="Q159" s="178"/>
      <c r="R159" s="167">
        <v>2940.8930347330001</v>
      </c>
      <c r="S159" s="182">
        <v>1.2721500689088002E-2</v>
      </c>
      <c r="T159" s="182">
        <v>8.3403437079504657E-4</v>
      </c>
      <c r="U159" s="182">
        <v>4.7423254975816573E-5</v>
      </c>
    </row>
    <row r="160" spans="2:21">
      <c r="B160" s="166" t="s">
        <v>501</v>
      </c>
      <c r="C160" s="178">
        <v>1188192</v>
      </c>
      <c r="D160" s="179" t="s">
        <v>120</v>
      </c>
      <c r="E160" s="179" t="s">
        <v>298</v>
      </c>
      <c r="F160" s="178">
        <v>512607888</v>
      </c>
      <c r="G160" s="179" t="s">
        <v>503</v>
      </c>
      <c r="H160" s="178" t="s">
        <v>493</v>
      </c>
      <c r="I160" s="178" t="s">
        <v>131</v>
      </c>
      <c r="J160" s="178"/>
      <c r="K160" s="167">
        <v>4.2699999999999436</v>
      </c>
      <c r="L160" s="179" t="s">
        <v>133</v>
      </c>
      <c r="M160" s="180">
        <v>3.2500000000000001E-2</v>
      </c>
      <c r="N160" s="180">
        <v>4.939999999999789E-2</v>
      </c>
      <c r="O160" s="167">
        <v>4076368.4812990003</v>
      </c>
      <c r="P160" s="181">
        <v>97.23</v>
      </c>
      <c r="Q160" s="178"/>
      <c r="R160" s="167">
        <v>3963.4529637860005</v>
      </c>
      <c r="S160" s="182">
        <v>1.5678340312688464E-2</v>
      </c>
      <c r="T160" s="182">
        <v>1.1240313604697751E-3</v>
      </c>
      <c r="U160" s="182">
        <v>6.3912504897800198E-5</v>
      </c>
    </row>
    <row r="161" spans="2:21">
      <c r="B161" s="166" t="s">
        <v>508</v>
      </c>
      <c r="C161" s="178">
        <v>3660156</v>
      </c>
      <c r="D161" s="179" t="s">
        <v>120</v>
      </c>
      <c r="E161" s="179" t="s">
        <v>298</v>
      </c>
      <c r="F161" s="178">
        <v>520038332</v>
      </c>
      <c r="G161" s="179" t="s">
        <v>312</v>
      </c>
      <c r="H161" s="178" t="s">
        <v>507</v>
      </c>
      <c r="I161" s="178"/>
      <c r="J161" s="178"/>
      <c r="K161" s="167">
        <v>3.4199999999998876</v>
      </c>
      <c r="L161" s="179" t="s">
        <v>133</v>
      </c>
      <c r="M161" s="180">
        <v>1.9E-2</v>
      </c>
      <c r="N161" s="180">
        <v>3.49999999999994E-2</v>
      </c>
      <c r="O161" s="167">
        <v>8288702.5600000015</v>
      </c>
      <c r="P161" s="181">
        <v>101</v>
      </c>
      <c r="Q161" s="178"/>
      <c r="R161" s="167">
        <v>8371.5894063570013</v>
      </c>
      <c r="S161" s="182">
        <v>1.5241881021163606E-2</v>
      </c>
      <c r="T161" s="182">
        <v>2.3741745179519402E-3</v>
      </c>
      <c r="U161" s="182">
        <v>1.3499573574479113E-4</v>
      </c>
    </row>
    <row r="162" spans="2:21">
      <c r="B162" s="166" t="s">
        <v>509</v>
      </c>
      <c r="C162" s="178">
        <v>1155928</v>
      </c>
      <c r="D162" s="179" t="s">
        <v>120</v>
      </c>
      <c r="E162" s="179" t="s">
        <v>298</v>
      </c>
      <c r="F162" s="178">
        <v>515327120</v>
      </c>
      <c r="G162" s="179" t="s">
        <v>312</v>
      </c>
      <c r="H162" s="178" t="s">
        <v>507</v>
      </c>
      <c r="I162" s="178"/>
      <c r="J162" s="178"/>
      <c r="K162" s="167">
        <v>3.7499999999998948</v>
      </c>
      <c r="L162" s="179" t="s">
        <v>133</v>
      </c>
      <c r="M162" s="180">
        <v>2.75E-2</v>
      </c>
      <c r="N162" s="180">
        <v>2.8599999999998692E-2</v>
      </c>
      <c r="O162" s="167">
        <v>8681308.5329640023</v>
      </c>
      <c r="P162" s="181">
        <v>109.41</v>
      </c>
      <c r="Q162" s="178"/>
      <c r="R162" s="167">
        <v>9498.2195380840021</v>
      </c>
      <c r="S162" s="182">
        <v>1.6996425209602178E-2</v>
      </c>
      <c r="T162" s="182">
        <v>2.6936857146993526E-3</v>
      </c>
      <c r="U162" s="182">
        <v>1.5316316562725133E-4</v>
      </c>
    </row>
    <row r="163" spans="2:21">
      <c r="B163" s="166" t="s">
        <v>511</v>
      </c>
      <c r="C163" s="178">
        <v>1177658</v>
      </c>
      <c r="D163" s="179" t="s">
        <v>120</v>
      </c>
      <c r="E163" s="179" t="s">
        <v>298</v>
      </c>
      <c r="F163" s="178">
        <v>515327120</v>
      </c>
      <c r="G163" s="179" t="s">
        <v>312</v>
      </c>
      <c r="H163" s="178" t="s">
        <v>507</v>
      </c>
      <c r="I163" s="178"/>
      <c r="J163" s="178"/>
      <c r="K163" s="167">
        <v>5.409999999999977</v>
      </c>
      <c r="L163" s="179" t="s">
        <v>133</v>
      </c>
      <c r="M163" s="180">
        <v>8.5000000000000006E-3</v>
      </c>
      <c r="N163" s="180">
        <v>3.019999999999954E-2</v>
      </c>
      <c r="O163" s="167">
        <v>6678839.5625530006</v>
      </c>
      <c r="P163" s="181">
        <v>97.44</v>
      </c>
      <c r="Q163" s="178"/>
      <c r="R163" s="167">
        <v>6507.861824515001</v>
      </c>
      <c r="S163" s="182">
        <v>1.291585360498662E-2</v>
      </c>
      <c r="T163" s="182">
        <v>1.8456232096599372E-3</v>
      </c>
      <c r="U163" s="182">
        <v>1.0494226991814998E-4</v>
      </c>
    </row>
    <row r="164" spans="2:21">
      <c r="B164" s="166" t="s">
        <v>512</v>
      </c>
      <c r="C164" s="178">
        <v>1193929</v>
      </c>
      <c r="D164" s="179" t="s">
        <v>120</v>
      </c>
      <c r="E164" s="179" t="s">
        <v>298</v>
      </c>
      <c r="F164" s="178">
        <v>515327120</v>
      </c>
      <c r="G164" s="179" t="s">
        <v>312</v>
      </c>
      <c r="H164" s="178" t="s">
        <v>507</v>
      </c>
      <c r="I164" s="178"/>
      <c r="J164" s="178"/>
      <c r="K164" s="167">
        <v>6.7300000000007376</v>
      </c>
      <c r="L164" s="179" t="s">
        <v>133</v>
      </c>
      <c r="M164" s="180">
        <v>3.1800000000000002E-2</v>
      </c>
      <c r="N164" s="180">
        <v>3.6100000000005975E-2</v>
      </c>
      <c r="O164" s="167">
        <v>2838569.800454</v>
      </c>
      <c r="P164" s="181">
        <v>100.16</v>
      </c>
      <c r="Q164" s="178"/>
      <c r="R164" s="167">
        <v>2843.1114603300007</v>
      </c>
      <c r="S164" s="182">
        <v>1.4492851018349842E-2</v>
      </c>
      <c r="T164" s="182">
        <v>8.0630361251197329E-4</v>
      </c>
      <c r="U164" s="182">
        <v>4.5846482043212707E-5</v>
      </c>
    </row>
    <row r="165" spans="2:21">
      <c r="B165" s="166" t="s">
        <v>513</v>
      </c>
      <c r="C165" s="178">
        <v>1169531</v>
      </c>
      <c r="D165" s="179" t="s">
        <v>120</v>
      </c>
      <c r="E165" s="179" t="s">
        <v>298</v>
      </c>
      <c r="F165" s="178">
        <v>516167343</v>
      </c>
      <c r="G165" s="179" t="s">
        <v>320</v>
      </c>
      <c r="H165" s="178" t="s">
        <v>507</v>
      </c>
      <c r="I165" s="178"/>
      <c r="J165" s="178"/>
      <c r="K165" s="167">
        <v>2.5100000000000953</v>
      </c>
      <c r="L165" s="179" t="s">
        <v>133</v>
      </c>
      <c r="M165" s="180">
        <v>1.6399999999999998E-2</v>
      </c>
      <c r="N165" s="180">
        <v>2.8800000000001106E-2</v>
      </c>
      <c r="O165" s="167">
        <v>3702809.1925470005</v>
      </c>
      <c r="P165" s="181">
        <v>107.69</v>
      </c>
      <c r="Q165" s="178"/>
      <c r="R165" s="167">
        <v>3987.5550934620005</v>
      </c>
      <c r="S165" s="182">
        <v>1.4199691880899949E-2</v>
      </c>
      <c r="T165" s="182">
        <v>1.1308667007292579E-3</v>
      </c>
      <c r="U165" s="182">
        <v>6.4301162842032075E-5</v>
      </c>
    </row>
    <row r="166" spans="2:21">
      <c r="B166" s="166" t="s">
        <v>515</v>
      </c>
      <c r="C166" s="178">
        <v>1179340</v>
      </c>
      <c r="D166" s="179" t="s">
        <v>120</v>
      </c>
      <c r="E166" s="179" t="s">
        <v>298</v>
      </c>
      <c r="F166" s="178">
        <v>514599943</v>
      </c>
      <c r="G166" s="179" t="s">
        <v>517</v>
      </c>
      <c r="H166" s="178" t="s">
        <v>507</v>
      </c>
      <c r="I166" s="178"/>
      <c r="J166" s="178"/>
      <c r="K166" s="167">
        <v>3.2700000000000622</v>
      </c>
      <c r="L166" s="179" t="s">
        <v>133</v>
      </c>
      <c r="M166" s="180">
        <v>1.4800000000000001E-2</v>
      </c>
      <c r="N166" s="180">
        <v>4.3000000000001017E-2</v>
      </c>
      <c r="O166" s="167">
        <v>16808027.907854002</v>
      </c>
      <c r="P166" s="181">
        <v>99.03</v>
      </c>
      <c r="Q166" s="178"/>
      <c r="R166" s="167">
        <v>16644.989421711001</v>
      </c>
      <c r="S166" s="182">
        <v>1.9312812823389976E-2</v>
      </c>
      <c r="T166" s="182">
        <v>4.7205026212343406E-3</v>
      </c>
      <c r="U166" s="182">
        <v>2.684081223264332E-4</v>
      </c>
    </row>
    <row r="167" spans="2:21">
      <c r="B167" s="166" t="s">
        <v>518</v>
      </c>
      <c r="C167" s="178">
        <v>1113034</v>
      </c>
      <c r="D167" s="179" t="s">
        <v>120</v>
      </c>
      <c r="E167" s="179" t="s">
        <v>298</v>
      </c>
      <c r="F167" s="178" t="s">
        <v>519</v>
      </c>
      <c r="G167" s="179" t="s">
        <v>455</v>
      </c>
      <c r="H167" s="178" t="s">
        <v>507</v>
      </c>
      <c r="I167" s="178"/>
      <c r="J167" s="178"/>
      <c r="K167" s="167">
        <v>0</v>
      </c>
      <c r="L167" s="179" t="s">
        <v>133</v>
      </c>
      <c r="M167" s="180">
        <v>4.9000000000000002E-2</v>
      </c>
      <c r="N167" s="180">
        <v>0</v>
      </c>
      <c r="O167" s="167">
        <v>2783377.5784180001</v>
      </c>
      <c r="P167" s="181">
        <v>23.05</v>
      </c>
      <c r="Q167" s="178"/>
      <c r="R167" s="167">
        <v>641.56840833900003</v>
      </c>
      <c r="S167" s="182">
        <v>6.1288263932149645E-3</v>
      </c>
      <c r="T167" s="182">
        <v>1.819481692980301E-4</v>
      </c>
      <c r="U167" s="182">
        <v>1.0345586137868993E-5</v>
      </c>
    </row>
    <row r="168" spans="2:21">
      <c r="B168" s="183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67"/>
      <c r="P168" s="181"/>
      <c r="Q168" s="178"/>
      <c r="R168" s="178"/>
      <c r="S168" s="178"/>
      <c r="T168" s="182"/>
      <c r="U168" s="178"/>
    </row>
    <row r="169" spans="2:21">
      <c r="B169" s="177" t="s">
        <v>47</v>
      </c>
      <c r="C169" s="162"/>
      <c r="D169" s="162"/>
      <c r="E169" s="162"/>
      <c r="F169" s="162"/>
      <c r="G169" s="162"/>
      <c r="H169" s="162"/>
      <c r="I169" s="162"/>
      <c r="J169" s="162"/>
      <c r="K169" s="163">
        <v>4.0009711223195783</v>
      </c>
      <c r="L169" s="162"/>
      <c r="M169" s="162"/>
      <c r="N169" s="174">
        <v>5.6734226340566137E-2</v>
      </c>
      <c r="O169" s="163"/>
      <c r="P169" s="175"/>
      <c r="Q169" s="163">
        <v>1228.4464548600004</v>
      </c>
      <c r="R169" s="163">
        <v>278663.15704890306</v>
      </c>
      <c r="S169" s="162"/>
      <c r="T169" s="176">
        <v>7.9028597132960246E-2</v>
      </c>
      <c r="U169" s="176">
        <v>4.4935717800752752E-3</v>
      </c>
    </row>
    <row r="170" spans="2:21">
      <c r="B170" s="166" t="s">
        <v>520</v>
      </c>
      <c r="C170" s="178">
        <v>7480163</v>
      </c>
      <c r="D170" s="179" t="s">
        <v>120</v>
      </c>
      <c r="E170" s="179" t="s">
        <v>298</v>
      </c>
      <c r="F170" s="178">
        <v>520029935</v>
      </c>
      <c r="G170" s="179" t="s">
        <v>300</v>
      </c>
      <c r="H170" s="178" t="s">
        <v>301</v>
      </c>
      <c r="I170" s="178" t="s">
        <v>131</v>
      </c>
      <c r="J170" s="178"/>
      <c r="K170" s="178">
        <v>3.58</v>
      </c>
      <c r="L170" s="179" t="s">
        <v>133</v>
      </c>
      <c r="M170" s="180">
        <v>2.6800000000000001E-2</v>
      </c>
      <c r="N170" s="180">
        <v>4.5699934278471507E-2</v>
      </c>
      <c r="O170" s="167">
        <v>0.28078000000000003</v>
      </c>
      <c r="P170" s="181">
        <v>95.02</v>
      </c>
      <c r="Q170" s="178"/>
      <c r="R170" s="167">
        <v>2.6627500000000006E-4</v>
      </c>
      <c r="S170" s="182">
        <v>1.0759702164423728E-10</v>
      </c>
      <c r="T170" s="182">
        <v>7.5515327983907336E-11</v>
      </c>
      <c r="U170" s="182">
        <v>4.2938070407691678E-12</v>
      </c>
    </row>
    <row r="171" spans="2:21">
      <c r="B171" s="166" t="s">
        <v>521</v>
      </c>
      <c r="C171" s="178">
        <v>6620488</v>
      </c>
      <c r="D171" s="179" t="s">
        <v>120</v>
      </c>
      <c r="E171" s="179" t="s">
        <v>298</v>
      </c>
      <c r="F171" s="178" t="s">
        <v>314</v>
      </c>
      <c r="G171" s="179" t="s">
        <v>300</v>
      </c>
      <c r="H171" s="178" t="s">
        <v>301</v>
      </c>
      <c r="I171" s="178" t="s">
        <v>131</v>
      </c>
      <c r="J171" s="178"/>
      <c r="K171" s="178">
        <v>4.01</v>
      </c>
      <c r="L171" s="179" t="s">
        <v>133</v>
      </c>
      <c r="M171" s="180">
        <v>2.5000000000000001E-2</v>
      </c>
      <c r="N171" s="180">
        <v>4.4999913824304995E-2</v>
      </c>
      <c r="O171" s="167">
        <v>6.2165000000000005E-2</v>
      </c>
      <c r="P171" s="181">
        <v>93.69</v>
      </c>
      <c r="Q171" s="178"/>
      <c r="R171" s="167">
        <v>5.8021000000000013E-5</v>
      </c>
      <c r="S171" s="182">
        <v>2.0952080890637183E-11</v>
      </c>
      <c r="T171" s="182">
        <v>1.645469850701075E-11</v>
      </c>
      <c r="U171" s="182">
        <v>9.3561535372253444E-13</v>
      </c>
    </row>
    <row r="172" spans="2:21">
      <c r="B172" s="166" t="s">
        <v>522</v>
      </c>
      <c r="C172" s="178">
        <v>1133131</v>
      </c>
      <c r="D172" s="179" t="s">
        <v>120</v>
      </c>
      <c r="E172" s="179" t="s">
        <v>298</v>
      </c>
      <c r="F172" s="178" t="s">
        <v>523</v>
      </c>
      <c r="G172" s="179" t="s">
        <v>524</v>
      </c>
      <c r="H172" s="178" t="s">
        <v>331</v>
      </c>
      <c r="I172" s="178" t="s">
        <v>309</v>
      </c>
      <c r="J172" s="178"/>
      <c r="K172" s="178">
        <v>0.42</v>
      </c>
      <c r="L172" s="179" t="s">
        <v>133</v>
      </c>
      <c r="M172" s="180">
        <v>5.7000000000000002E-2</v>
      </c>
      <c r="N172" s="180">
        <v>4.8399996166704547E-2</v>
      </c>
      <c r="O172" s="167">
        <v>0.72526100000000016</v>
      </c>
      <c r="P172" s="181">
        <v>100.82</v>
      </c>
      <c r="Q172" s="178"/>
      <c r="R172" s="167">
        <v>7.304420000000002E-4</v>
      </c>
      <c r="S172" s="182">
        <v>4.6957527898499373E-9</v>
      </c>
      <c r="T172" s="182">
        <v>2.0715263244097735E-10</v>
      </c>
      <c r="U172" s="182">
        <v>1.1778713745088771E-11</v>
      </c>
    </row>
    <row r="173" spans="2:21">
      <c r="B173" s="166" t="s">
        <v>525</v>
      </c>
      <c r="C173" s="178">
        <v>2810372</v>
      </c>
      <c r="D173" s="179" t="s">
        <v>120</v>
      </c>
      <c r="E173" s="179" t="s">
        <v>298</v>
      </c>
      <c r="F173" s="178" t="s">
        <v>526</v>
      </c>
      <c r="G173" s="179" t="s">
        <v>396</v>
      </c>
      <c r="H173" s="178" t="s">
        <v>344</v>
      </c>
      <c r="I173" s="178" t="s">
        <v>309</v>
      </c>
      <c r="J173" s="178"/>
      <c r="K173" s="178">
        <v>8.4700000000000006</v>
      </c>
      <c r="L173" s="179" t="s">
        <v>133</v>
      </c>
      <c r="M173" s="180">
        <v>2.4E-2</v>
      </c>
      <c r="N173" s="180">
        <v>5.0300041963911031E-2</v>
      </c>
      <c r="O173" s="167">
        <v>0.41443500000000005</v>
      </c>
      <c r="P173" s="181">
        <v>80.430000000000007</v>
      </c>
      <c r="Q173" s="178"/>
      <c r="R173" s="167">
        <v>3.3362000000000008E-4</v>
      </c>
      <c r="S173" s="182">
        <v>5.5181290648493178E-10</v>
      </c>
      <c r="T173" s="182">
        <v>9.4614303716049808E-11</v>
      </c>
      <c r="U173" s="182">
        <v>5.379776189809068E-12</v>
      </c>
    </row>
    <row r="174" spans="2:21">
      <c r="B174" s="166" t="s">
        <v>527</v>
      </c>
      <c r="C174" s="178">
        <v>1138114</v>
      </c>
      <c r="D174" s="179" t="s">
        <v>120</v>
      </c>
      <c r="E174" s="179" t="s">
        <v>298</v>
      </c>
      <c r="F174" s="178" t="s">
        <v>338</v>
      </c>
      <c r="G174" s="179" t="s">
        <v>312</v>
      </c>
      <c r="H174" s="178" t="s">
        <v>339</v>
      </c>
      <c r="I174" s="178" t="s">
        <v>131</v>
      </c>
      <c r="J174" s="178"/>
      <c r="K174" s="178">
        <v>1.46</v>
      </c>
      <c r="L174" s="179" t="s">
        <v>133</v>
      </c>
      <c r="M174" s="180">
        <v>3.39E-2</v>
      </c>
      <c r="N174" s="180">
        <v>5.1099930853669075E-2</v>
      </c>
      <c r="O174" s="167">
        <v>0.13987200000000002</v>
      </c>
      <c r="P174" s="181">
        <v>99.19</v>
      </c>
      <c r="Q174" s="178"/>
      <c r="R174" s="167">
        <v>1.3883600000000001E-4</v>
      </c>
      <c r="S174" s="182">
        <v>2.1481499160210872E-10</v>
      </c>
      <c r="T174" s="182">
        <v>3.9373752984597713E-11</v>
      </c>
      <c r="U174" s="182">
        <v>2.2387944580310882E-12</v>
      </c>
    </row>
    <row r="175" spans="2:21">
      <c r="B175" s="166" t="s">
        <v>528</v>
      </c>
      <c r="C175" s="178">
        <v>1162866</v>
      </c>
      <c r="D175" s="179" t="s">
        <v>120</v>
      </c>
      <c r="E175" s="179" t="s">
        <v>298</v>
      </c>
      <c r="F175" s="178" t="s">
        <v>338</v>
      </c>
      <c r="G175" s="179" t="s">
        <v>312</v>
      </c>
      <c r="H175" s="178" t="s">
        <v>339</v>
      </c>
      <c r="I175" s="178" t="s">
        <v>131</v>
      </c>
      <c r="J175" s="178"/>
      <c r="K175" s="178">
        <v>6.36</v>
      </c>
      <c r="L175" s="179" t="s">
        <v>133</v>
      </c>
      <c r="M175" s="180">
        <v>2.4399999999999998E-2</v>
      </c>
      <c r="N175" s="180">
        <v>5.2099992640940146E-2</v>
      </c>
      <c r="O175" s="167">
        <v>0.41443500000000005</v>
      </c>
      <c r="P175" s="181">
        <v>85.25</v>
      </c>
      <c r="Q175" s="178"/>
      <c r="R175" s="167">
        <v>3.5330600000000006E-4</v>
      </c>
      <c r="S175" s="182">
        <v>3.7726050441586912E-10</v>
      </c>
      <c r="T175" s="182">
        <v>1.0019723394491545E-10</v>
      </c>
      <c r="U175" s="182">
        <v>5.6972220086226327E-12</v>
      </c>
    </row>
    <row r="176" spans="2:21">
      <c r="B176" s="166" t="s">
        <v>529</v>
      </c>
      <c r="C176" s="178">
        <v>1132521</v>
      </c>
      <c r="D176" s="179" t="s">
        <v>120</v>
      </c>
      <c r="E176" s="179" t="s">
        <v>298</v>
      </c>
      <c r="F176" s="178" t="s">
        <v>348</v>
      </c>
      <c r="G176" s="179" t="s">
        <v>312</v>
      </c>
      <c r="H176" s="178" t="s">
        <v>339</v>
      </c>
      <c r="I176" s="178" t="s">
        <v>131</v>
      </c>
      <c r="J176" s="178"/>
      <c r="K176" s="167">
        <v>1.0000000000214983E-2</v>
      </c>
      <c r="L176" s="179" t="s">
        <v>133</v>
      </c>
      <c r="M176" s="180">
        <v>3.5000000000000003E-2</v>
      </c>
      <c r="N176" s="180">
        <v>0.14070000000003507</v>
      </c>
      <c r="O176" s="167">
        <v>1967898.8880380006</v>
      </c>
      <c r="P176" s="181">
        <v>101.64</v>
      </c>
      <c r="Q176" s="178"/>
      <c r="R176" s="167">
        <v>2000.1723439570005</v>
      </c>
      <c r="S176" s="182">
        <v>1.7261211048777713E-2</v>
      </c>
      <c r="T176" s="182">
        <v>5.6724690856540627E-4</v>
      </c>
      <c r="U176" s="182">
        <v>3.2253700472197299E-5</v>
      </c>
    </row>
    <row r="177" spans="2:21">
      <c r="B177" s="166" t="s">
        <v>530</v>
      </c>
      <c r="C177" s="178">
        <v>7590151</v>
      </c>
      <c r="D177" s="179" t="s">
        <v>120</v>
      </c>
      <c r="E177" s="179" t="s">
        <v>298</v>
      </c>
      <c r="F177" s="178" t="s">
        <v>352</v>
      </c>
      <c r="G177" s="179" t="s">
        <v>312</v>
      </c>
      <c r="H177" s="178" t="s">
        <v>344</v>
      </c>
      <c r="I177" s="178" t="s">
        <v>309</v>
      </c>
      <c r="J177" s="178"/>
      <c r="K177" s="167">
        <v>6.05999999999979</v>
      </c>
      <c r="L177" s="179" t="s">
        <v>133</v>
      </c>
      <c r="M177" s="180">
        <v>2.5499999999999998E-2</v>
      </c>
      <c r="N177" s="180">
        <v>5.2399999999998489E-2</v>
      </c>
      <c r="O177" s="167">
        <v>15163577.900432002</v>
      </c>
      <c r="P177" s="181">
        <v>85.31</v>
      </c>
      <c r="Q177" s="178"/>
      <c r="R177" s="167">
        <v>12936.048811679</v>
      </c>
      <c r="S177" s="182">
        <v>1.1126175516067852E-2</v>
      </c>
      <c r="T177" s="182">
        <v>3.6686507138476167E-3</v>
      </c>
      <c r="U177" s="182">
        <v>2.0859974637994893E-4</v>
      </c>
    </row>
    <row r="178" spans="2:21">
      <c r="B178" s="166" t="s">
        <v>531</v>
      </c>
      <c r="C178" s="178">
        <v>5850110</v>
      </c>
      <c r="D178" s="179" t="s">
        <v>120</v>
      </c>
      <c r="E178" s="179" t="s">
        <v>298</v>
      </c>
      <c r="F178" s="178" t="s">
        <v>423</v>
      </c>
      <c r="G178" s="179" t="s">
        <v>421</v>
      </c>
      <c r="H178" s="178" t="s">
        <v>339</v>
      </c>
      <c r="I178" s="178" t="s">
        <v>131</v>
      </c>
      <c r="J178" s="178"/>
      <c r="K178" s="167">
        <v>5.6299999999986996</v>
      </c>
      <c r="L178" s="179" t="s">
        <v>133</v>
      </c>
      <c r="M178" s="180">
        <v>1.95E-2</v>
      </c>
      <c r="N178" s="180">
        <v>5.2300000000005564E-2</v>
      </c>
      <c r="O178" s="167">
        <v>129513.20923300002</v>
      </c>
      <c r="P178" s="181">
        <v>83.16</v>
      </c>
      <c r="Q178" s="178"/>
      <c r="R178" s="167">
        <v>107.70318037800003</v>
      </c>
      <c r="S178" s="182">
        <v>1.135997968493711E-4</v>
      </c>
      <c r="T178" s="182">
        <v>3.0544515974667551E-5</v>
      </c>
      <c r="U178" s="182">
        <v>1.7367633995691974E-6</v>
      </c>
    </row>
    <row r="179" spans="2:21">
      <c r="B179" s="166" t="s">
        <v>532</v>
      </c>
      <c r="C179" s="178">
        <v>4160156</v>
      </c>
      <c r="D179" s="179" t="s">
        <v>120</v>
      </c>
      <c r="E179" s="179" t="s">
        <v>298</v>
      </c>
      <c r="F179" s="178" t="s">
        <v>533</v>
      </c>
      <c r="G179" s="179" t="s">
        <v>312</v>
      </c>
      <c r="H179" s="178" t="s">
        <v>344</v>
      </c>
      <c r="I179" s="178" t="s">
        <v>309</v>
      </c>
      <c r="J179" s="178"/>
      <c r="K179" s="167">
        <v>1.3100000000000926</v>
      </c>
      <c r="L179" s="179" t="s">
        <v>133</v>
      </c>
      <c r="M179" s="180">
        <v>2.5499999999999998E-2</v>
      </c>
      <c r="N179" s="180">
        <v>4.9400000000002393E-2</v>
      </c>
      <c r="O179" s="167">
        <v>3108263.4610360004</v>
      </c>
      <c r="P179" s="181">
        <v>97.06</v>
      </c>
      <c r="Q179" s="178"/>
      <c r="R179" s="167">
        <v>3016.8805153120006</v>
      </c>
      <c r="S179" s="182">
        <v>1.5439110394369277E-2</v>
      </c>
      <c r="T179" s="182">
        <v>8.5558434551514422E-4</v>
      </c>
      <c r="U179" s="182">
        <v>4.8648588105552456E-5</v>
      </c>
    </row>
    <row r="180" spans="2:21">
      <c r="B180" s="166" t="s">
        <v>534</v>
      </c>
      <c r="C180" s="178">
        <v>2320232</v>
      </c>
      <c r="D180" s="179" t="s">
        <v>120</v>
      </c>
      <c r="E180" s="179" t="s">
        <v>298</v>
      </c>
      <c r="F180" s="178" t="s">
        <v>535</v>
      </c>
      <c r="G180" s="179" t="s">
        <v>127</v>
      </c>
      <c r="H180" s="178" t="s">
        <v>344</v>
      </c>
      <c r="I180" s="178" t="s">
        <v>309</v>
      </c>
      <c r="J180" s="178"/>
      <c r="K180" s="178">
        <v>4.05</v>
      </c>
      <c r="L180" s="179" t="s">
        <v>133</v>
      </c>
      <c r="M180" s="180">
        <v>2.2400000000000003E-2</v>
      </c>
      <c r="N180" s="180">
        <v>5.02000117385435E-2</v>
      </c>
      <c r="O180" s="167">
        <v>0.33983700000000006</v>
      </c>
      <c r="P180" s="181">
        <v>90.04</v>
      </c>
      <c r="Q180" s="178"/>
      <c r="R180" s="167">
        <v>3.0668200000000007E-4</v>
      </c>
      <c r="S180" s="182">
        <v>5.2931482064987742E-10</v>
      </c>
      <c r="T180" s="182">
        <v>8.6974713423192824E-11</v>
      </c>
      <c r="U180" s="182">
        <v>4.9453885301931079E-12</v>
      </c>
    </row>
    <row r="181" spans="2:21">
      <c r="B181" s="166" t="s">
        <v>536</v>
      </c>
      <c r="C181" s="178">
        <v>1135920</v>
      </c>
      <c r="D181" s="179" t="s">
        <v>120</v>
      </c>
      <c r="E181" s="179" t="s">
        <v>298</v>
      </c>
      <c r="F181" s="178">
        <v>513937714</v>
      </c>
      <c r="G181" s="179" t="s">
        <v>421</v>
      </c>
      <c r="H181" s="178" t="s">
        <v>339</v>
      </c>
      <c r="I181" s="178" t="s">
        <v>131</v>
      </c>
      <c r="J181" s="178"/>
      <c r="K181" s="167">
        <v>1</v>
      </c>
      <c r="L181" s="179" t="s">
        <v>133</v>
      </c>
      <c r="M181" s="180">
        <v>4.0999999999999995E-2</v>
      </c>
      <c r="N181" s="180">
        <v>5.4999999999995393E-2</v>
      </c>
      <c r="O181" s="167">
        <v>2158757.4583750004</v>
      </c>
      <c r="P181" s="181">
        <v>98.7</v>
      </c>
      <c r="Q181" s="167">
        <v>44.254527845000005</v>
      </c>
      <c r="R181" s="167">
        <v>2174.9481395720004</v>
      </c>
      <c r="S181" s="182">
        <v>7.195858194583335E-3</v>
      </c>
      <c r="T181" s="182">
        <v>6.1681315222145768E-4</v>
      </c>
      <c r="U181" s="182">
        <v>3.5072040691022646E-5</v>
      </c>
    </row>
    <row r="182" spans="2:21">
      <c r="B182" s="166" t="s">
        <v>538</v>
      </c>
      <c r="C182" s="178">
        <v>7770258</v>
      </c>
      <c r="D182" s="179" t="s">
        <v>120</v>
      </c>
      <c r="E182" s="179" t="s">
        <v>298</v>
      </c>
      <c r="F182" s="178" t="s">
        <v>539</v>
      </c>
      <c r="G182" s="179" t="s">
        <v>540</v>
      </c>
      <c r="H182" s="178" t="s">
        <v>344</v>
      </c>
      <c r="I182" s="178" t="s">
        <v>309</v>
      </c>
      <c r="J182" s="178"/>
      <c r="K182" s="178">
        <v>4.18</v>
      </c>
      <c r="L182" s="179" t="s">
        <v>133</v>
      </c>
      <c r="M182" s="180">
        <v>3.5200000000000002E-2</v>
      </c>
      <c r="N182" s="180">
        <v>4.7499986957179538E-2</v>
      </c>
      <c r="O182" s="167">
        <v>0.59678700000000007</v>
      </c>
      <c r="P182" s="181">
        <v>96.46</v>
      </c>
      <c r="Q182" s="178"/>
      <c r="R182" s="167">
        <v>5.7502900000000012E-4</v>
      </c>
      <c r="S182" s="182">
        <v>7.426015711442237E-10</v>
      </c>
      <c r="T182" s="182">
        <v>1.6307765856824054E-10</v>
      </c>
      <c r="U182" s="182">
        <v>9.2726075254772454E-12</v>
      </c>
    </row>
    <row r="183" spans="2:21">
      <c r="B183" s="166" t="s">
        <v>541</v>
      </c>
      <c r="C183" s="178">
        <v>1410299</v>
      </c>
      <c r="D183" s="179" t="s">
        <v>120</v>
      </c>
      <c r="E183" s="179" t="s">
        <v>298</v>
      </c>
      <c r="F183" s="178" t="s">
        <v>393</v>
      </c>
      <c r="G183" s="179" t="s">
        <v>129</v>
      </c>
      <c r="H183" s="178" t="s">
        <v>344</v>
      </c>
      <c r="I183" s="178" t="s">
        <v>309</v>
      </c>
      <c r="J183" s="178"/>
      <c r="K183" s="167">
        <v>1.53999999999869</v>
      </c>
      <c r="L183" s="179" t="s">
        <v>133</v>
      </c>
      <c r="M183" s="180">
        <v>2.7000000000000003E-2</v>
      </c>
      <c r="N183" s="180">
        <v>5.0499999999792593E-2</v>
      </c>
      <c r="O183" s="167">
        <v>94782.136427000019</v>
      </c>
      <c r="P183" s="181">
        <v>96.65</v>
      </c>
      <c r="Q183" s="178"/>
      <c r="R183" s="167">
        <v>91.606935478000011</v>
      </c>
      <c r="S183" s="182">
        <v>5.0504994024047904E-4</v>
      </c>
      <c r="T183" s="182">
        <v>2.5979636759822763E-5</v>
      </c>
      <c r="U183" s="182">
        <v>1.4772040354472753E-6</v>
      </c>
    </row>
    <row r="184" spans="2:21">
      <c r="B184" s="166" t="s">
        <v>542</v>
      </c>
      <c r="C184" s="178">
        <v>1192731</v>
      </c>
      <c r="D184" s="179" t="s">
        <v>120</v>
      </c>
      <c r="E184" s="179" t="s">
        <v>298</v>
      </c>
      <c r="F184" s="178" t="s">
        <v>393</v>
      </c>
      <c r="G184" s="179" t="s">
        <v>129</v>
      </c>
      <c r="H184" s="178" t="s">
        <v>344</v>
      </c>
      <c r="I184" s="178" t="s">
        <v>309</v>
      </c>
      <c r="J184" s="178"/>
      <c r="K184" s="167">
        <v>3.8199999999999257</v>
      </c>
      <c r="L184" s="179" t="s">
        <v>133</v>
      </c>
      <c r="M184" s="180">
        <v>4.5599999999999995E-2</v>
      </c>
      <c r="N184" s="180">
        <v>5.2599999999997225E-2</v>
      </c>
      <c r="O184" s="167">
        <v>3829565.4073180007</v>
      </c>
      <c r="P184" s="181">
        <v>97.85</v>
      </c>
      <c r="Q184" s="178"/>
      <c r="R184" s="167">
        <v>3747.2296239540005</v>
      </c>
      <c r="S184" s="182">
        <v>1.3635741924382687E-2</v>
      </c>
      <c r="T184" s="182">
        <v>1.0627106340583984E-3</v>
      </c>
      <c r="U184" s="182">
        <v>6.0425803934700906E-5</v>
      </c>
    </row>
    <row r="185" spans="2:21">
      <c r="B185" s="166" t="s">
        <v>543</v>
      </c>
      <c r="C185" s="178">
        <v>2300309</v>
      </c>
      <c r="D185" s="179" t="s">
        <v>120</v>
      </c>
      <c r="E185" s="179" t="s">
        <v>298</v>
      </c>
      <c r="F185" s="178" t="s">
        <v>399</v>
      </c>
      <c r="G185" s="179" t="s">
        <v>157</v>
      </c>
      <c r="H185" s="178" t="s">
        <v>400</v>
      </c>
      <c r="I185" s="178" t="s">
        <v>131</v>
      </c>
      <c r="J185" s="178"/>
      <c r="K185" s="167">
        <v>8.8700000000000969</v>
      </c>
      <c r="L185" s="179" t="s">
        <v>133</v>
      </c>
      <c r="M185" s="180">
        <v>2.7900000000000001E-2</v>
      </c>
      <c r="N185" s="180">
        <v>5.1200000000000134E-2</v>
      </c>
      <c r="O185" s="167">
        <v>3626307.3700000006</v>
      </c>
      <c r="P185" s="181">
        <v>82.09</v>
      </c>
      <c r="Q185" s="178"/>
      <c r="R185" s="167">
        <v>2976.8357200330006</v>
      </c>
      <c r="S185" s="182">
        <v>8.4324885359501455E-3</v>
      </c>
      <c r="T185" s="182">
        <v>8.442276809783229E-4</v>
      </c>
      <c r="U185" s="182">
        <v>4.8002847334112664E-5</v>
      </c>
    </row>
    <row r="186" spans="2:21">
      <c r="B186" s="166" t="s">
        <v>544</v>
      </c>
      <c r="C186" s="178">
        <v>2300176</v>
      </c>
      <c r="D186" s="179" t="s">
        <v>120</v>
      </c>
      <c r="E186" s="179" t="s">
        <v>298</v>
      </c>
      <c r="F186" s="178" t="s">
        <v>399</v>
      </c>
      <c r="G186" s="179" t="s">
        <v>157</v>
      </c>
      <c r="H186" s="178" t="s">
        <v>400</v>
      </c>
      <c r="I186" s="178" t="s">
        <v>131</v>
      </c>
      <c r="J186" s="178"/>
      <c r="K186" s="178">
        <v>1.38</v>
      </c>
      <c r="L186" s="179" t="s">
        <v>133</v>
      </c>
      <c r="M186" s="180">
        <v>3.6499999999999998E-2</v>
      </c>
      <c r="N186" s="180">
        <v>5.0299944512609711E-2</v>
      </c>
      <c r="O186" s="167">
        <v>0.26005800000000007</v>
      </c>
      <c r="P186" s="181">
        <v>98.51</v>
      </c>
      <c r="Q186" s="178"/>
      <c r="R186" s="167">
        <v>2.5591399999999999E-4</v>
      </c>
      <c r="S186" s="182">
        <v>1.6279352960641172E-10</v>
      </c>
      <c r="T186" s="182">
        <v>7.2576958579189394E-11</v>
      </c>
      <c r="U186" s="182">
        <v>4.126731142733642E-12</v>
      </c>
    </row>
    <row r="187" spans="2:21">
      <c r="B187" s="166" t="s">
        <v>545</v>
      </c>
      <c r="C187" s="178">
        <v>1185941</v>
      </c>
      <c r="D187" s="179" t="s">
        <v>120</v>
      </c>
      <c r="E187" s="179" t="s">
        <v>298</v>
      </c>
      <c r="F187" s="178" t="s">
        <v>546</v>
      </c>
      <c r="G187" s="179" t="s">
        <v>130</v>
      </c>
      <c r="H187" s="178" t="s">
        <v>400</v>
      </c>
      <c r="I187" s="178" t="s">
        <v>131</v>
      </c>
      <c r="J187" s="178"/>
      <c r="K187" s="167">
        <v>1.7599999999999645</v>
      </c>
      <c r="L187" s="179" t="s">
        <v>133</v>
      </c>
      <c r="M187" s="180">
        <v>6.0999999999999999E-2</v>
      </c>
      <c r="N187" s="180">
        <v>6.3999999999998489E-2</v>
      </c>
      <c r="O187" s="167">
        <v>7770658.6500000013</v>
      </c>
      <c r="P187" s="181">
        <v>100.83</v>
      </c>
      <c r="Q187" s="178"/>
      <c r="R187" s="167">
        <v>7835.1547717780004</v>
      </c>
      <c r="S187" s="182">
        <v>2.0172525765167055E-2</v>
      </c>
      <c r="T187" s="182">
        <v>2.2220421834400232E-3</v>
      </c>
      <c r="U187" s="182">
        <v>1.2634548014111918E-4</v>
      </c>
    </row>
    <row r="188" spans="2:21">
      <c r="B188" s="166" t="s">
        <v>547</v>
      </c>
      <c r="C188" s="178">
        <v>1143130</v>
      </c>
      <c r="D188" s="179" t="s">
        <v>120</v>
      </c>
      <c r="E188" s="179" t="s">
        <v>298</v>
      </c>
      <c r="F188" s="178">
        <v>513834200</v>
      </c>
      <c r="G188" s="179" t="s">
        <v>421</v>
      </c>
      <c r="H188" s="178" t="s">
        <v>400</v>
      </c>
      <c r="I188" s="178" t="s">
        <v>131</v>
      </c>
      <c r="J188" s="178"/>
      <c r="K188" s="167">
        <v>7.4600000000006776</v>
      </c>
      <c r="L188" s="179" t="s">
        <v>133</v>
      </c>
      <c r="M188" s="180">
        <v>3.0499999999999999E-2</v>
      </c>
      <c r="N188" s="180">
        <v>5.2300000000005203E-2</v>
      </c>
      <c r="O188" s="167">
        <v>6455103.4432220003</v>
      </c>
      <c r="P188" s="181">
        <v>85.55</v>
      </c>
      <c r="Q188" s="178"/>
      <c r="R188" s="167">
        <v>5522.3409958310003</v>
      </c>
      <c r="S188" s="182">
        <v>9.4557617965835301E-3</v>
      </c>
      <c r="T188" s="182">
        <v>1.5661304724031747E-3</v>
      </c>
      <c r="U188" s="182">
        <v>8.9050292552539143E-5</v>
      </c>
    </row>
    <row r="189" spans="2:21">
      <c r="B189" s="166" t="s">
        <v>548</v>
      </c>
      <c r="C189" s="178">
        <v>1157601</v>
      </c>
      <c r="D189" s="179" t="s">
        <v>120</v>
      </c>
      <c r="E189" s="179" t="s">
        <v>298</v>
      </c>
      <c r="F189" s="178">
        <v>513834200</v>
      </c>
      <c r="G189" s="179" t="s">
        <v>421</v>
      </c>
      <c r="H189" s="178" t="s">
        <v>400</v>
      </c>
      <c r="I189" s="178" t="s">
        <v>131</v>
      </c>
      <c r="J189" s="178"/>
      <c r="K189" s="167">
        <v>2.89</v>
      </c>
      <c r="L189" s="179" t="s">
        <v>133</v>
      </c>
      <c r="M189" s="180">
        <v>2.9100000000000001E-2</v>
      </c>
      <c r="N189" s="180">
        <v>5.04E-2</v>
      </c>
      <c r="O189" s="167">
        <v>3190297.0600630003</v>
      </c>
      <c r="P189" s="181">
        <v>94.28</v>
      </c>
      <c r="Q189" s="178"/>
      <c r="R189" s="167">
        <v>3007.8120686000002</v>
      </c>
      <c r="S189" s="182">
        <v>5.3171617667716669E-3</v>
      </c>
      <c r="T189" s="182">
        <v>8.5301254295102333E-4</v>
      </c>
      <c r="U189" s="182">
        <v>4.8502355224730643E-5</v>
      </c>
    </row>
    <row r="190" spans="2:21">
      <c r="B190" s="166" t="s">
        <v>549</v>
      </c>
      <c r="C190" s="178">
        <v>1138163</v>
      </c>
      <c r="D190" s="179" t="s">
        <v>120</v>
      </c>
      <c r="E190" s="179" t="s">
        <v>298</v>
      </c>
      <c r="F190" s="178">
        <v>513834200</v>
      </c>
      <c r="G190" s="179" t="s">
        <v>421</v>
      </c>
      <c r="H190" s="178" t="s">
        <v>400</v>
      </c>
      <c r="I190" s="178" t="s">
        <v>131</v>
      </c>
      <c r="J190" s="178"/>
      <c r="K190" s="178">
        <v>4.99</v>
      </c>
      <c r="L190" s="179" t="s">
        <v>133</v>
      </c>
      <c r="M190" s="180">
        <v>3.95E-2</v>
      </c>
      <c r="N190" s="180">
        <v>4.7799964993873928E-2</v>
      </c>
      <c r="O190" s="167">
        <v>0.20721800000000004</v>
      </c>
      <c r="P190" s="181">
        <v>96.27</v>
      </c>
      <c r="Q190" s="178"/>
      <c r="R190" s="167">
        <v>1.9996500000000005E-4</v>
      </c>
      <c r="S190" s="182">
        <v>8.6337245661037607E-10</v>
      </c>
      <c r="T190" s="182">
        <v>5.6709877233319052E-11</v>
      </c>
      <c r="U190" s="182">
        <v>3.2245277435260787E-12</v>
      </c>
    </row>
    <row r="191" spans="2:21">
      <c r="B191" s="166" t="s">
        <v>550</v>
      </c>
      <c r="C191" s="178">
        <v>1143122</v>
      </c>
      <c r="D191" s="179" t="s">
        <v>120</v>
      </c>
      <c r="E191" s="179" t="s">
        <v>298</v>
      </c>
      <c r="F191" s="178">
        <v>513834200</v>
      </c>
      <c r="G191" s="179" t="s">
        <v>421</v>
      </c>
      <c r="H191" s="178" t="s">
        <v>400</v>
      </c>
      <c r="I191" s="178" t="s">
        <v>131</v>
      </c>
      <c r="J191" s="178"/>
      <c r="K191" s="167">
        <v>6.7000000000001458</v>
      </c>
      <c r="L191" s="179" t="s">
        <v>133</v>
      </c>
      <c r="M191" s="180">
        <v>3.0499999999999999E-2</v>
      </c>
      <c r="N191" s="180">
        <v>5.1500000000001253E-2</v>
      </c>
      <c r="O191" s="167">
        <v>8678550.3915519994</v>
      </c>
      <c r="P191" s="181">
        <v>87.42</v>
      </c>
      <c r="Q191" s="178"/>
      <c r="R191" s="167">
        <v>7586.788752067001</v>
      </c>
      <c r="S191" s="182">
        <v>1.1906831851090349E-2</v>
      </c>
      <c r="T191" s="182">
        <v>2.1516058246435392E-3</v>
      </c>
      <c r="U191" s="182">
        <v>1.2234046365769828E-4</v>
      </c>
    </row>
    <row r="192" spans="2:21">
      <c r="B192" s="166" t="s">
        <v>551</v>
      </c>
      <c r="C192" s="178">
        <v>1182666</v>
      </c>
      <c r="D192" s="179" t="s">
        <v>120</v>
      </c>
      <c r="E192" s="179" t="s">
        <v>298</v>
      </c>
      <c r="F192" s="178">
        <v>513834200</v>
      </c>
      <c r="G192" s="179" t="s">
        <v>421</v>
      </c>
      <c r="H192" s="178" t="s">
        <v>400</v>
      </c>
      <c r="I192" s="178" t="s">
        <v>131</v>
      </c>
      <c r="J192" s="178"/>
      <c r="K192" s="167">
        <v>8.3300000000000551</v>
      </c>
      <c r="L192" s="179" t="s">
        <v>133</v>
      </c>
      <c r="M192" s="180">
        <v>2.63E-2</v>
      </c>
      <c r="N192" s="180">
        <v>5.2799999999999632E-2</v>
      </c>
      <c r="O192" s="167">
        <v>9324790.3800000027</v>
      </c>
      <c r="P192" s="181">
        <v>80.77</v>
      </c>
      <c r="Q192" s="178"/>
      <c r="R192" s="167">
        <v>7531.6331899260013</v>
      </c>
      <c r="S192" s="182">
        <v>1.3442263108122918E-2</v>
      </c>
      <c r="T192" s="182">
        <v>2.1359637614937342E-3</v>
      </c>
      <c r="U192" s="182">
        <v>1.2145105480948269E-4</v>
      </c>
    </row>
    <row r="193" spans="2:21">
      <c r="B193" s="166" t="s">
        <v>552</v>
      </c>
      <c r="C193" s="178">
        <v>1141647</v>
      </c>
      <c r="D193" s="179" t="s">
        <v>120</v>
      </c>
      <c r="E193" s="179" t="s">
        <v>298</v>
      </c>
      <c r="F193" s="178" t="s">
        <v>553</v>
      </c>
      <c r="G193" s="179" t="s">
        <v>128</v>
      </c>
      <c r="H193" s="178" t="s">
        <v>397</v>
      </c>
      <c r="I193" s="178" t="s">
        <v>309</v>
      </c>
      <c r="J193" s="178"/>
      <c r="K193" s="167">
        <v>0.10999999999287097</v>
      </c>
      <c r="L193" s="179" t="s">
        <v>133</v>
      </c>
      <c r="M193" s="180">
        <v>3.4000000000000002E-2</v>
      </c>
      <c r="N193" s="180">
        <v>6.5900000000951933E-2</v>
      </c>
      <c r="O193" s="167">
        <v>23815.193443000004</v>
      </c>
      <c r="P193" s="181">
        <v>100.13</v>
      </c>
      <c r="Q193" s="178"/>
      <c r="R193" s="167">
        <v>23.846151747000004</v>
      </c>
      <c r="S193" s="182">
        <v>6.802714746163397E-4</v>
      </c>
      <c r="T193" s="182">
        <v>6.7627451707022054E-6</v>
      </c>
      <c r="U193" s="182">
        <v>3.845301822045576E-7</v>
      </c>
    </row>
    <row r="194" spans="2:21">
      <c r="B194" s="166" t="s">
        <v>554</v>
      </c>
      <c r="C194" s="178">
        <v>1193481</v>
      </c>
      <c r="D194" s="179" t="s">
        <v>120</v>
      </c>
      <c r="E194" s="179" t="s">
        <v>298</v>
      </c>
      <c r="F194" s="178" t="s">
        <v>428</v>
      </c>
      <c r="G194" s="179" t="s">
        <v>421</v>
      </c>
      <c r="H194" s="178" t="s">
        <v>397</v>
      </c>
      <c r="I194" s="178" t="s">
        <v>309</v>
      </c>
      <c r="J194" s="178"/>
      <c r="K194" s="167">
        <v>4.2300000000003859</v>
      </c>
      <c r="L194" s="179" t="s">
        <v>133</v>
      </c>
      <c r="M194" s="180">
        <v>4.7E-2</v>
      </c>
      <c r="N194" s="180">
        <v>4.9800000000004375E-2</v>
      </c>
      <c r="O194" s="167">
        <v>4766003.9720000001</v>
      </c>
      <c r="P194" s="181">
        <v>100.57</v>
      </c>
      <c r="Q194" s="178"/>
      <c r="R194" s="167">
        <v>4793.1700185050004</v>
      </c>
      <c r="S194" s="182">
        <v>9.5491964976958527E-3</v>
      </c>
      <c r="T194" s="182">
        <v>1.3593383007418503E-3</v>
      </c>
      <c r="U194" s="182">
        <v>7.7292074633594773E-5</v>
      </c>
    </row>
    <row r="195" spans="2:21">
      <c r="B195" s="166" t="s">
        <v>555</v>
      </c>
      <c r="C195" s="178">
        <v>1136068</v>
      </c>
      <c r="D195" s="179" t="s">
        <v>120</v>
      </c>
      <c r="E195" s="179" t="s">
        <v>298</v>
      </c>
      <c r="F195" s="178">
        <v>513754069</v>
      </c>
      <c r="G195" s="179" t="s">
        <v>421</v>
      </c>
      <c r="H195" s="178" t="s">
        <v>400</v>
      </c>
      <c r="I195" s="178" t="s">
        <v>131</v>
      </c>
      <c r="J195" s="178"/>
      <c r="K195" s="178">
        <v>1.06</v>
      </c>
      <c r="L195" s="179" t="s">
        <v>133</v>
      </c>
      <c r="M195" s="180">
        <v>3.9199999999999999E-2</v>
      </c>
      <c r="N195" s="180">
        <v>5.5399988333121201E-2</v>
      </c>
      <c r="O195" s="167">
        <v>0.37713600000000008</v>
      </c>
      <c r="P195" s="181">
        <v>100</v>
      </c>
      <c r="Q195" s="178"/>
      <c r="R195" s="167">
        <v>3.7713600000000008E-4</v>
      </c>
      <c r="S195" s="182">
        <v>3.9290975502524352E-10</v>
      </c>
      <c r="T195" s="182">
        <v>1.0695539849606187E-10</v>
      </c>
      <c r="U195" s="182">
        <v>6.0814917364661377E-12</v>
      </c>
    </row>
    <row r="196" spans="2:21">
      <c r="B196" s="166" t="s">
        <v>556</v>
      </c>
      <c r="C196" s="178">
        <v>1160647</v>
      </c>
      <c r="D196" s="179" t="s">
        <v>120</v>
      </c>
      <c r="E196" s="179" t="s">
        <v>298</v>
      </c>
      <c r="F196" s="178">
        <v>513754069</v>
      </c>
      <c r="G196" s="179" t="s">
        <v>421</v>
      </c>
      <c r="H196" s="178" t="s">
        <v>400</v>
      </c>
      <c r="I196" s="178" t="s">
        <v>131</v>
      </c>
      <c r="J196" s="178"/>
      <c r="K196" s="167">
        <v>6.1300000000002353</v>
      </c>
      <c r="L196" s="179" t="s">
        <v>133</v>
      </c>
      <c r="M196" s="180">
        <v>2.64E-2</v>
      </c>
      <c r="N196" s="180">
        <v>5.2200000000001953E-2</v>
      </c>
      <c r="O196" s="167">
        <v>15906292.492375001</v>
      </c>
      <c r="P196" s="181">
        <v>86.46</v>
      </c>
      <c r="Q196" s="178"/>
      <c r="R196" s="167">
        <v>13752.580489506001</v>
      </c>
      <c r="S196" s="182">
        <v>9.7216490709001492E-3</v>
      </c>
      <c r="T196" s="182">
        <v>3.9002182942076058E-3</v>
      </c>
      <c r="U196" s="182">
        <v>2.2176669583920961E-4</v>
      </c>
    </row>
    <row r="197" spans="2:21">
      <c r="B197" s="166" t="s">
        <v>557</v>
      </c>
      <c r="C197" s="178">
        <v>1179928</v>
      </c>
      <c r="D197" s="179" t="s">
        <v>120</v>
      </c>
      <c r="E197" s="179" t="s">
        <v>298</v>
      </c>
      <c r="F197" s="178">
        <v>513754069</v>
      </c>
      <c r="G197" s="179" t="s">
        <v>421</v>
      </c>
      <c r="H197" s="178" t="s">
        <v>400</v>
      </c>
      <c r="I197" s="178" t="s">
        <v>131</v>
      </c>
      <c r="J197" s="178"/>
      <c r="K197" s="167">
        <v>7.7399999999994886</v>
      </c>
      <c r="L197" s="179" t="s">
        <v>133</v>
      </c>
      <c r="M197" s="180">
        <v>2.5000000000000001E-2</v>
      </c>
      <c r="N197" s="180">
        <v>5.439999999999727E-2</v>
      </c>
      <c r="O197" s="167">
        <v>8850604.2746380027</v>
      </c>
      <c r="P197" s="181">
        <v>80.78</v>
      </c>
      <c r="Q197" s="178"/>
      <c r="R197" s="167">
        <v>7149.518133509001</v>
      </c>
      <c r="S197" s="182">
        <v>6.636390561638515E-3</v>
      </c>
      <c r="T197" s="182">
        <v>2.0275963074972304E-3</v>
      </c>
      <c r="U197" s="182">
        <v>1.1528927349457433E-4</v>
      </c>
    </row>
    <row r="198" spans="2:21">
      <c r="B198" s="166" t="s">
        <v>558</v>
      </c>
      <c r="C198" s="178">
        <v>1143411</v>
      </c>
      <c r="D198" s="179" t="s">
        <v>120</v>
      </c>
      <c r="E198" s="179" t="s">
        <v>298</v>
      </c>
      <c r="F198" s="178">
        <v>513937714</v>
      </c>
      <c r="G198" s="179" t="s">
        <v>421</v>
      </c>
      <c r="H198" s="178" t="s">
        <v>400</v>
      </c>
      <c r="I198" s="178" t="s">
        <v>131</v>
      </c>
      <c r="J198" s="178"/>
      <c r="K198" s="167">
        <v>5.4499999999998554</v>
      </c>
      <c r="L198" s="179" t="s">
        <v>133</v>
      </c>
      <c r="M198" s="180">
        <v>3.4300000000000004E-2</v>
      </c>
      <c r="N198" s="180">
        <v>5.0099999999998757E-2</v>
      </c>
      <c r="O198" s="167">
        <v>6379794.9855899997</v>
      </c>
      <c r="P198" s="181">
        <v>92.15</v>
      </c>
      <c r="Q198" s="178"/>
      <c r="R198" s="167">
        <v>5878.9810792730013</v>
      </c>
      <c r="S198" s="182">
        <v>2.0994455000625245E-2</v>
      </c>
      <c r="T198" s="182">
        <v>1.6672732491314847E-3</v>
      </c>
      <c r="U198" s="182">
        <v>9.4801278192587092E-5</v>
      </c>
    </row>
    <row r="199" spans="2:21">
      <c r="B199" s="166" t="s">
        <v>559</v>
      </c>
      <c r="C199" s="178">
        <v>1184191</v>
      </c>
      <c r="D199" s="179" t="s">
        <v>120</v>
      </c>
      <c r="E199" s="179" t="s">
        <v>298</v>
      </c>
      <c r="F199" s="178">
        <v>513937714</v>
      </c>
      <c r="G199" s="179" t="s">
        <v>421</v>
      </c>
      <c r="H199" s="178" t="s">
        <v>400</v>
      </c>
      <c r="I199" s="178" t="s">
        <v>131</v>
      </c>
      <c r="J199" s="178"/>
      <c r="K199" s="167">
        <v>6.7099999999992459</v>
      </c>
      <c r="L199" s="179" t="s">
        <v>133</v>
      </c>
      <c r="M199" s="180">
        <v>2.98E-2</v>
      </c>
      <c r="N199" s="180">
        <v>5.309999999999522E-2</v>
      </c>
      <c r="O199" s="167">
        <v>5060149.3040980007</v>
      </c>
      <c r="P199" s="181">
        <v>86.08</v>
      </c>
      <c r="Q199" s="178"/>
      <c r="R199" s="167">
        <v>4355.776520968001</v>
      </c>
      <c r="S199" s="182">
        <v>1.2890715100282273E-2</v>
      </c>
      <c r="T199" s="182">
        <v>1.2352939352380109E-3</v>
      </c>
      <c r="U199" s="182">
        <v>7.0238902990327396E-5</v>
      </c>
    </row>
    <row r="200" spans="2:21">
      <c r="B200" s="166" t="s">
        <v>560</v>
      </c>
      <c r="C200" s="178">
        <v>1139815</v>
      </c>
      <c r="D200" s="179" t="s">
        <v>120</v>
      </c>
      <c r="E200" s="179" t="s">
        <v>298</v>
      </c>
      <c r="F200" s="178">
        <v>514290345</v>
      </c>
      <c r="G200" s="179" t="s">
        <v>421</v>
      </c>
      <c r="H200" s="178" t="s">
        <v>400</v>
      </c>
      <c r="I200" s="178" t="s">
        <v>131</v>
      </c>
      <c r="J200" s="178"/>
      <c r="K200" s="167">
        <v>2</v>
      </c>
      <c r="L200" s="179" t="s">
        <v>133</v>
      </c>
      <c r="M200" s="180">
        <v>3.61E-2</v>
      </c>
      <c r="N200" s="180">
        <v>4.939999999999941E-2</v>
      </c>
      <c r="O200" s="167">
        <v>13131360.867710002</v>
      </c>
      <c r="P200" s="181">
        <v>98.99</v>
      </c>
      <c r="Q200" s="178"/>
      <c r="R200" s="167">
        <v>12998.733685137002</v>
      </c>
      <c r="S200" s="182">
        <v>1.7109264974214985E-2</v>
      </c>
      <c r="T200" s="182">
        <v>3.6864280822780393E-3</v>
      </c>
      <c r="U200" s="182">
        <v>2.0961056884170347E-4</v>
      </c>
    </row>
    <row r="201" spans="2:21">
      <c r="B201" s="166" t="s">
        <v>561</v>
      </c>
      <c r="C201" s="178">
        <v>1155522</v>
      </c>
      <c r="D201" s="179" t="s">
        <v>120</v>
      </c>
      <c r="E201" s="179" t="s">
        <v>298</v>
      </c>
      <c r="F201" s="178">
        <v>514290345</v>
      </c>
      <c r="G201" s="179" t="s">
        <v>421</v>
      </c>
      <c r="H201" s="178" t="s">
        <v>400</v>
      </c>
      <c r="I201" s="178" t="s">
        <v>131</v>
      </c>
      <c r="J201" s="178"/>
      <c r="K201" s="167">
        <v>2.9999999999997633</v>
      </c>
      <c r="L201" s="179" t="s">
        <v>133</v>
      </c>
      <c r="M201" s="180">
        <v>3.3000000000000002E-2</v>
      </c>
      <c r="N201" s="180">
        <v>4.4899999999997782E-2</v>
      </c>
      <c r="O201" s="167">
        <v>4321800.486800001</v>
      </c>
      <c r="P201" s="181">
        <v>97.75</v>
      </c>
      <c r="Q201" s="178"/>
      <c r="R201" s="167">
        <v>4224.5599761060002</v>
      </c>
      <c r="S201" s="182">
        <v>1.4016119887788033E-2</v>
      </c>
      <c r="T201" s="182">
        <v>1.1980810522329631E-3</v>
      </c>
      <c r="U201" s="182">
        <v>6.8122975756475696E-5</v>
      </c>
    </row>
    <row r="202" spans="2:21">
      <c r="B202" s="166" t="s">
        <v>562</v>
      </c>
      <c r="C202" s="178">
        <v>1159359</v>
      </c>
      <c r="D202" s="179" t="s">
        <v>120</v>
      </c>
      <c r="E202" s="179" t="s">
        <v>298</v>
      </c>
      <c r="F202" s="178">
        <v>514290345</v>
      </c>
      <c r="G202" s="179" t="s">
        <v>421</v>
      </c>
      <c r="H202" s="178" t="s">
        <v>400</v>
      </c>
      <c r="I202" s="178" t="s">
        <v>131</v>
      </c>
      <c r="J202" s="178"/>
      <c r="K202" s="167">
        <v>5.3900000000002342</v>
      </c>
      <c r="L202" s="179" t="s">
        <v>133</v>
      </c>
      <c r="M202" s="180">
        <v>2.6200000000000001E-2</v>
      </c>
      <c r="N202" s="180">
        <v>5.1100000000001616E-2</v>
      </c>
      <c r="O202" s="167">
        <v>11409486.934087003</v>
      </c>
      <c r="P202" s="181">
        <v>88.3</v>
      </c>
      <c r="Q202" s="178"/>
      <c r="R202" s="167">
        <v>10074.576583176002</v>
      </c>
      <c r="S202" s="182">
        <v>8.8215795389585752E-3</v>
      </c>
      <c r="T202" s="182">
        <v>2.8571400055488801E-3</v>
      </c>
      <c r="U202" s="182">
        <v>1.6245718849163191E-4</v>
      </c>
    </row>
    <row r="203" spans="2:21">
      <c r="B203" s="166" t="s">
        <v>563</v>
      </c>
      <c r="C203" s="178">
        <v>1141829</v>
      </c>
      <c r="D203" s="179" t="s">
        <v>120</v>
      </c>
      <c r="E203" s="179" t="s">
        <v>298</v>
      </c>
      <c r="F203" s="178" t="s">
        <v>564</v>
      </c>
      <c r="G203" s="179" t="s">
        <v>128</v>
      </c>
      <c r="H203" s="178" t="s">
        <v>397</v>
      </c>
      <c r="I203" s="178" t="s">
        <v>309</v>
      </c>
      <c r="J203" s="178"/>
      <c r="K203" s="167">
        <v>2.2999999999998675</v>
      </c>
      <c r="L203" s="179" t="s">
        <v>133</v>
      </c>
      <c r="M203" s="180">
        <v>2.3E-2</v>
      </c>
      <c r="N203" s="180">
        <v>5.8099999999997515E-2</v>
      </c>
      <c r="O203" s="167">
        <v>4834419.9061780013</v>
      </c>
      <c r="P203" s="181">
        <v>93.13</v>
      </c>
      <c r="Q203" s="178"/>
      <c r="R203" s="167">
        <v>4502.2951504519997</v>
      </c>
      <c r="S203" s="182">
        <v>5.9218366207379868E-3</v>
      </c>
      <c r="T203" s="182">
        <v>1.27684647438452E-3</v>
      </c>
      <c r="U203" s="182">
        <v>7.2601583387969841E-5</v>
      </c>
    </row>
    <row r="204" spans="2:21">
      <c r="B204" s="166" t="s">
        <v>565</v>
      </c>
      <c r="C204" s="178">
        <v>1173566</v>
      </c>
      <c r="D204" s="179" t="s">
        <v>120</v>
      </c>
      <c r="E204" s="179" t="s">
        <v>298</v>
      </c>
      <c r="F204" s="178" t="s">
        <v>564</v>
      </c>
      <c r="G204" s="179" t="s">
        <v>128</v>
      </c>
      <c r="H204" s="178" t="s">
        <v>397</v>
      </c>
      <c r="I204" s="178" t="s">
        <v>309</v>
      </c>
      <c r="J204" s="178"/>
      <c r="K204" s="167">
        <v>2.5899999999995478</v>
      </c>
      <c r="L204" s="179" t="s">
        <v>133</v>
      </c>
      <c r="M204" s="180">
        <v>2.1499999999999998E-2</v>
      </c>
      <c r="N204" s="180">
        <v>5.8299999999991158E-2</v>
      </c>
      <c r="O204" s="167">
        <v>2683847.6928500007</v>
      </c>
      <c r="P204" s="181">
        <v>91.16</v>
      </c>
      <c r="Q204" s="167">
        <v>142.73139799000003</v>
      </c>
      <c r="R204" s="167">
        <v>2589.3269551630005</v>
      </c>
      <c r="S204" s="182">
        <v>5.0202168314228716E-3</v>
      </c>
      <c r="T204" s="182">
        <v>7.343305765719878E-4</v>
      </c>
      <c r="U204" s="182">
        <v>4.175408998566249E-5</v>
      </c>
    </row>
    <row r="205" spans="2:21">
      <c r="B205" s="166" t="s">
        <v>566</v>
      </c>
      <c r="C205" s="178">
        <v>1136464</v>
      </c>
      <c r="D205" s="179" t="s">
        <v>120</v>
      </c>
      <c r="E205" s="179" t="s">
        <v>298</v>
      </c>
      <c r="F205" s="178" t="s">
        <v>564</v>
      </c>
      <c r="G205" s="179" t="s">
        <v>128</v>
      </c>
      <c r="H205" s="178" t="s">
        <v>397</v>
      </c>
      <c r="I205" s="178" t="s">
        <v>309</v>
      </c>
      <c r="J205" s="178"/>
      <c r="K205" s="167">
        <v>1.5999999999997048</v>
      </c>
      <c r="L205" s="179" t="s">
        <v>133</v>
      </c>
      <c r="M205" s="180">
        <v>2.75E-2</v>
      </c>
      <c r="N205" s="180">
        <v>5.5899999999991803E-2</v>
      </c>
      <c r="O205" s="167">
        <v>2804597.2858760003</v>
      </c>
      <c r="P205" s="181">
        <v>96.59</v>
      </c>
      <c r="Q205" s="178"/>
      <c r="R205" s="167">
        <v>2708.9604246580006</v>
      </c>
      <c r="S205" s="182">
        <v>8.9094718851138923E-3</v>
      </c>
      <c r="T205" s="182">
        <v>7.6825851080076525E-4</v>
      </c>
      <c r="U205" s="182">
        <v>4.3683234793208356E-5</v>
      </c>
    </row>
    <row r="206" spans="2:21">
      <c r="B206" s="166" t="s">
        <v>567</v>
      </c>
      <c r="C206" s="178">
        <v>1139591</v>
      </c>
      <c r="D206" s="179" t="s">
        <v>120</v>
      </c>
      <c r="E206" s="179" t="s">
        <v>298</v>
      </c>
      <c r="F206" s="178" t="s">
        <v>564</v>
      </c>
      <c r="G206" s="179" t="s">
        <v>128</v>
      </c>
      <c r="H206" s="178" t="s">
        <v>397</v>
      </c>
      <c r="I206" s="178" t="s">
        <v>309</v>
      </c>
      <c r="J206" s="178"/>
      <c r="K206" s="167">
        <v>0.53999999999999992</v>
      </c>
      <c r="L206" s="179" t="s">
        <v>133</v>
      </c>
      <c r="M206" s="180">
        <v>2.4E-2</v>
      </c>
      <c r="N206" s="180">
        <v>5.9499999999948157E-2</v>
      </c>
      <c r="O206" s="167">
        <v>490484.26616500004</v>
      </c>
      <c r="P206" s="181">
        <v>98.35</v>
      </c>
      <c r="Q206" s="178"/>
      <c r="R206" s="167">
        <v>482.39127645000013</v>
      </c>
      <c r="S206" s="182">
        <v>5.2596129148688962E-3</v>
      </c>
      <c r="T206" s="182">
        <v>1.3680569132549982E-4</v>
      </c>
      <c r="U206" s="182">
        <v>7.7787815575124819E-6</v>
      </c>
    </row>
    <row r="207" spans="2:21">
      <c r="B207" s="166" t="s">
        <v>568</v>
      </c>
      <c r="C207" s="178">
        <v>1158740</v>
      </c>
      <c r="D207" s="179" t="s">
        <v>120</v>
      </c>
      <c r="E207" s="179" t="s">
        <v>298</v>
      </c>
      <c r="F207" s="178" t="s">
        <v>442</v>
      </c>
      <c r="G207" s="179" t="s">
        <v>129</v>
      </c>
      <c r="H207" s="178" t="s">
        <v>443</v>
      </c>
      <c r="I207" s="178" t="s">
        <v>309</v>
      </c>
      <c r="J207" s="178"/>
      <c r="K207" s="167">
        <v>1.6899999999903224</v>
      </c>
      <c r="L207" s="179" t="s">
        <v>133</v>
      </c>
      <c r="M207" s="180">
        <v>3.2500000000000001E-2</v>
      </c>
      <c r="N207" s="180">
        <v>6.0499999999925572E-2</v>
      </c>
      <c r="O207" s="167">
        <v>55827.190529000007</v>
      </c>
      <c r="P207" s="181">
        <v>96.25</v>
      </c>
      <c r="Q207" s="178"/>
      <c r="R207" s="167">
        <v>53.733669408000011</v>
      </c>
      <c r="S207" s="182">
        <v>1.4367984085031577E-4</v>
      </c>
      <c r="T207" s="182">
        <v>1.5238815769876885E-5</v>
      </c>
      <c r="U207" s="182">
        <v>8.6648017286802449E-7</v>
      </c>
    </row>
    <row r="208" spans="2:21">
      <c r="B208" s="166" t="s">
        <v>569</v>
      </c>
      <c r="C208" s="178">
        <v>1191832</v>
      </c>
      <c r="D208" s="179" t="s">
        <v>120</v>
      </c>
      <c r="E208" s="179" t="s">
        <v>298</v>
      </c>
      <c r="F208" s="178" t="s">
        <v>442</v>
      </c>
      <c r="G208" s="179" t="s">
        <v>129</v>
      </c>
      <c r="H208" s="178" t="s">
        <v>443</v>
      </c>
      <c r="I208" s="178" t="s">
        <v>309</v>
      </c>
      <c r="J208" s="178"/>
      <c r="K208" s="167">
        <v>2.3699999999998411</v>
      </c>
      <c r="L208" s="179" t="s">
        <v>133</v>
      </c>
      <c r="M208" s="180">
        <v>5.7000000000000002E-2</v>
      </c>
      <c r="N208" s="180">
        <v>6.3899999999996723E-2</v>
      </c>
      <c r="O208" s="167">
        <v>10054295.773320002</v>
      </c>
      <c r="P208" s="181">
        <v>98.88</v>
      </c>
      <c r="Q208" s="178"/>
      <c r="R208" s="167">
        <v>9941.6873263340021</v>
      </c>
      <c r="S208" s="182">
        <v>2.5355252532096632E-2</v>
      </c>
      <c r="T208" s="182">
        <v>2.8194527430722626E-3</v>
      </c>
      <c r="U208" s="182">
        <v>1.6031428800652908E-4</v>
      </c>
    </row>
    <row r="209" spans="2:21">
      <c r="B209" s="166" t="s">
        <v>570</v>
      </c>
      <c r="C209" s="178">
        <v>1161678</v>
      </c>
      <c r="D209" s="179" t="s">
        <v>120</v>
      </c>
      <c r="E209" s="179" t="s">
        <v>298</v>
      </c>
      <c r="F209" s="178" t="s">
        <v>446</v>
      </c>
      <c r="G209" s="179" t="s">
        <v>129</v>
      </c>
      <c r="H209" s="178" t="s">
        <v>443</v>
      </c>
      <c r="I209" s="178" t="s">
        <v>309</v>
      </c>
      <c r="J209" s="178"/>
      <c r="K209" s="167">
        <v>1.9099999999997908</v>
      </c>
      <c r="L209" s="179" t="s">
        <v>133</v>
      </c>
      <c r="M209" s="180">
        <v>2.7999999999999997E-2</v>
      </c>
      <c r="N209" s="180">
        <v>5.8399999999995122E-2</v>
      </c>
      <c r="O209" s="167">
        <v>3036487.1417880002</v>
      </c>
      <c r="P209" s="181">
        <v>94.56</v>
      </c>
      <c r="Q209" s="178"/>
      <c r="R209" s="167">
        <v>2871.3021738600005</v>
      </c>
      <c r="S209" s="182">
        <v>8.7333557986203365E-3</v>
      </c>
      <c r="T209" s="182">
        <v>8.1429847112926112E-4</v>
      </c>
      <c r="U209" s="182">
        <v>4.6301070285591525E-5</v>
      </c>
    </row>
    <row r="210" spans="2:21">
      <c r="B210" s="166" t="s">
        <v>571</v>
      </c>
      <c r="C210" s="178">
        <v>1192459</v>
      </c>
      <c r="D210" s="179" t="s">
        <v>120</v>
      </c>
      <c r="E210" s="179" t="s">
        <v>298</v>
      </c>
      <c r="F210" s="178" t="s">
        <v>446</v>
      </c>
      <c r="G210" s="179" t="s">
        <v>129</v>
      </c>
      <c r="H210" s="178" t="s">
        <v>443</v>
      </c>
      <c r="I210" s="178" t="s">
        <v>309</v>
      </c>
      <c r="J210" s="178"/>
      <c r="K210" s="167">
        <v>3.4900000000002027</v>
      </c>
      <c r="L210" s="179" t="s">
        <v>133</v>
      </c>
      <c r="M210" s="180">
        <v>5.6500000000000002E-2</v>
      </c>
      <c r="N210" s="180">
        <v>6.2500000000002665E-2</v>
      </c>
      <c r="O210" s="167">
        <v>7448421.1435770011</v>
      </c>
      <c r="P210" s="181">
        <v>100.78</v>
      </c>
      <c r="Q210" s="178"/>
      <c r="R210" s="167">
        <v>7506.5185527520016</v>
      </c>
      <c r="S210" s="182">
        <v>1.728653254636326E-2</v>
      </c>
      <c r="T210" s="182">
        <v>2.1288412751041316E-3</v>
      </c>
      <c r="U210" s="182">
        <v>1.2104606971541045E-4</v>
      </c>
    </row>
    <row r="211" spans="2:21">
      <c r="B211" s="166" t="s">
        <v>572</v>
      </c>
      <c r="C211" s="178">
        <v>7390149</v>
      </c>
      <c r="D211" s="179" t="s">
        <v>120</v>
      </c>
      <c r="E211" s="179" t="s">
        <v>298</v>
      </c>
      <c r="F211" s="178" t="s">
        <v>573</v>
      </c>
      <c r="G211" s="179" t="s">
        <v>455</v>
      </c>
      <c r="H211" s="178" t="s">
        <v>450</v>
      </c>
      <c r="I211" s="178" t="s">
        <v>131</v>
      </c>
      <c r="J211" s="178"/>
      <c r="K211" s="167">
        <v>1.9299999999876478</v>
      </c>
      <c r="L211" s="179" t="s">
        <v>133</v>
      </c>
      <c r="M211" s="180">
        <v>0.04</v>
      </c>
      <c r="N211" s="180">
        <v>4.9299999999763158E-2</v>
      </c>
      <c r="O211" s="167">
        <v>89714.050691000011</v>
      </c>
      <c r="P211" s="181">
        <v>98.36</v>
      </c>
      <c r="Q211" s="178"/>
      <c r="R211" s="167">
        <v>88.242740713000018</v>
      </c>
      <c r="S211" s="182">
        <v>4.5393467872330073E-4</v>
      </c>
      <c r="T211" s="182">
        <v>2.5025554434855271E-5</v>
      </c>
      <c r="U211" s="182">
        <v>1.4229548450671203E-6</v>
      </c>
    </row>
    <row r="212" spans="2:21">
      <c r="B212" s="166" t="s">
        <v>574</v>
      </c>
      <c r="C212" s="178">
        <v>7390222</v>
      </c>
      <c r="D212" s="179" t="s">
        <v>120</v>
      </c>
      <c r="E212" s="179" t="s">
        <v>298</v>
      </c>
      <c r="F212" s="178" t="s">
        <v>573</v>
      </c>
      <c r="G212" s="179" t="s">
        <v>455</v>
      </c>
      <c r="H212" s="178" t="s">
        <v>443</v>
      </c>
      <c r="I212" s="178" t="s">
        <v>309</v>
      </c>
      <c r="J212" s="178"/>
      <c r="K212" s="167">
        <v>3.5499999999983483</v>
      </c>
      <c r="L212" s="179" t="s">
        <v>133</v>
      </c>
      <c r="M212" s="180">
        <v>0.04</v>
      </c>
      <c r="N212" s="180">
        <v>5.1299999999974234E-2</v>
      </c>
      <c r="O212" s="167">
        <v>771044.2189460001</v>
      </c>
      <c r="P212" s="181">
        <v>98.13</v>
      </c>
      <c r="Q212" s="178"/>
      <c r="R212" s="167">
        <v>756.62568411500001</v>
      </c>
      <c r="S212" s="182">
        <v>9.9584284633772412E-4</v>
      </c>
      <c r="T212" s="182">
        <v>2.1457829949109934E-4</v>
      </c>
      <c r="U212" s="182">
        <v>1.2200937713565954E-5</v>
      </c>
    </row>
    <row r="213" spans="2:21">
      <c r="B213" s="166" t="s">
        <v>575</v>
      </c>
      <c r="C213" s="178">
        <v>2590388</v>
      </c>
      <c r="D213" s="179" t="s">
        <v>120</v>
      </c>
      <c r="E213" s="179" t="s">
        <v>298</v>
      </c>
      <c r="F213" s="178" t="s">
        <v>576</v>
      </c>
      <c r="G213" s="179" t="s">
        <v>320</v>
      </c>
      <c r="H213" s="178" t="s">
        <v>443</v>
      </c>
      <c r="I213" s="178" t="s">
        <v>309</v>
      </c>
      <c r="J213" s="178"/>
      <c r="K213" s="167">
        <v>0.98999999999991961</v>
      </c>
      <c r="L213" s="179" t="s">
        <v>133</v>
      </c>
      <c r="M213" s="180">
        <v>5.9000000000000004E-2</v>
      </c>
      <c r="N213" s="180">
        <v>5.4500000000036131E-2</v>
      </c>
      <c r="O213" s="167">
        <v>123923.53513000002</v>
      </c>
      <c r="P213" s="181">
        <v>100.49</v>
      </c>
      <c r="Q213" s="178"/>
      <c r="R213" s="167">
        <v>124.53076029900002</v>
      </c>
      <c r="S213" s="182">
        <v>4.7096522054888368E-4</v>
      </c>
      <c r="T213" s="182">
        <v>3.5316801081830176E-5</v>
      </c>
      <c r="U213" s="182">
        <v>2.008115877811224E-6</v>
      </c>
    </row>
    <row r="214" spans="2:21">
      <c r="B214" s="166" t="s">
        <v>577</v>
      </c>
      <c r="C214" s="178">
        <v>2590511</v>
      </c>
      <c r="D214" s="179" t="s">
        <v>120</v>
      </c>
      <c r="E214" s="179" t="s">
        <v>298</v>
      </c>
      <c r="F214" s="178" t="s">
        <v>576</v>
      </c>
      <c r="G214" s="179" t="s">
        <v>320</v>
      </c>
      <c r="H214" s="178" t="s">
        <v>443</v>
      </c>
      <c r="I214" s="178" t="s">
        <v>309</v>
      </c>
      <c r="J214" s="178"/>
      <c r="K214" s="167">
        <v>3.1999993701997416</v>
      </c>
      <c r="L214" s="179" t="s">
        <v>133</v>
      </c>
      <c r="M214" s="180">
        <v>2.7000000000000003E-2</v>
      </c>
      <c r="N214" s="180">
        <v>5.699998320532644E-2</v>
      </c>
      <c r="O214" s="167">
        <v>2.0773560000000004</v>
      </c>
      <c r="P214" s="181">
        <v>91.75</v>
      </c>
      <c r="Q214" s="178"/>
      <c r="R214" s="167">
        <v>1.9053660000000001E-3</v>
      </c>
      <c r="S214" s="182">
        <v>2.7782982757889381E-9</v>
      </c>
      <c r="T214" s="182">
        <v>5.4035992270917495E-10</v>
      </c>
      <c r="U214" s="182">
        <v>3.0724904501144245E-11</v>
      </c>
    </row>
    <row r="215" spans="2:21">
      <c r="B215" s="166" t="s">
        <v>578</v>
      </c>
      <c r="C215" s="178">
        <v>1141191</v>
      </c>
      <c r="D215" s="179" t="s">
        <v>120</v>
      </c>
      <c r="E215" s="179" t="s">
        <v>298</v>
      </c>
      <c r="F215" s="178" t="s">
        <v>579</v>
      </c>
      <c r="G215" s="179" t="s">
        <v>480</v>
      </c>
      <c r="H215" s="178" t="s">
        <v>450</v>
      </c>
      <c r="I215" s="178" t="s">
        <v>131</v>
      </c>
      <c r="J215" s="178"/>
      <c r="K215" s="167">
        <v>1.3100000000014163</v>
      </c>
      <c r="L215" s="179" t="s">
        <v>133</v>
      </c>
      <c r="M215" s="180">
        <v>3.0499999999999999E-2</v>
      </c>
      <c r="N215" s="180">
        <v>5.6900000000149248E-2</v>
      </c>
      <c r="O215" s="167">
        <v>189757.66693500002</v>
      </c>
      <c r="P215" s="181">
        <v>96.75</v>
      </c>
      <c r="Q215" s="178"/>
      <c r="R215" s="167">
        <v>183.59054275400001</v>
      </c>
      <c r="S215" s="182">
        <v>2.8269930342577488E-3</v>
      </c>
      <c r="T215" s="182">
        <v>5.206609727091116E-5</v>
      </c>
      <c r="U215" s="182">
        <v>2.9604820771599211E-6</v>
      </c>
    </row>
    <row r="216" spans="2:21">
      <c r="B216" s="166" t="s">
        <v>580</v>
      </c>
      <c r="C216" s="178">
        <v>1168368</v>
      </c>
      <c r="D216" s="179" t="s">
        <v>120</v>
      </c>
      <c r="E216" s="179" t="s">
        <v>298</v>
      </c>
      <c r="F216" s="178" t="s">
        <v>579</v>
      </c>
      <c r="G216" s="179" t="s">
        <v>480</v>
      </c>
      <c r="H216" s="178" t="s">
        <v>450</v>
      </c>
      <c r="I216" s="178" t="s">
        <v>131</v>
      </c>
      <c r="J216" s="178"/>
      <c r="K216" s="167">
        <v>2.9300000000004691</v>
      </c>
      <c r="L216" s="179" t="s">
        <v>133</v>
      </c>
      <c r="M216" s="180">
        <v>2.58E-2</v>
      </c>
      <c r="N216" s="180">
        <v>5.5300000000007843E-2</v>
      </c>
      <c r="O216" s="167">
        <v>2758011.000949</v>
      </c>
      <c r="P216" s="181">
        <v>92</v>
      </c>
      <c r="Q216" s="178"/>
      <c r="R216" s="167">
        <v>2537.3701204170002</v>
      </c>
      <c r="S216" s="182">
        <v>9.1163369558860952E-3</v>
      </c>
      <c r="T216" s="182">
        <v>7.1959566936383873E-4</v>
      </c>
      <c r="U216" s="182">
        <v>4.0916262090259407E-5</v>
      </c>
    </row>
    <row r="217" spans="2:21">
      <c r="B217" s="166" t="s">
        <v>581</v>
      </c>
      <c r="C217" s="178">
        <v>1186162</v>
      </c>
      <c r="D217" s="179" t="s">
        <v>120</v>
      </c>
      <c r="E217" s="179" t="s">
        <v>298</v>
      </c>
      <c r="F217" s="178" t="s">
        <v>579</v>
      </c>
      <c r="G217" s="179" t="s">
        <v>480</v>
      </c>
      <c r="H217" s="178" t="s">
        <v>450</v>
      </c>
      <c r="I217" s="178" t="s">
        <v>131</v>
      </c>
      <c r="J217" s="178"/>
      <c r="K217" s="167">
        <v>4.3999999999999471</v>
      </c>
      <c r="L217" s="179" t="s">
        <v>133</v>
      </c>
      <c r="M217" s="180">
        <v>0.04</v>
      </c>
      <c r="N217" s="180">
        <v>5.6299999999999635E-2</v>
      </c>
      <c r="O217" s="167">
        <v>8288702.5600000015</v>
      </c>
      <c r="P217" s="181">
        <v>93.51</v>
      </c>
      <c r="Q217" s="178"/>
      <c r="R217" s="167">
        <v>7750.7657638560013</v>
      </c>
      <c r="S217" s="182">
        <v>1.8935867405334404E-2</v>
      </c>
      <c r="T217" s="182">
        <v>2.1981095438326011E-3</v>
      </c>
      <c r="U217" s="182">
        <v>1.2498466851261855E-4</v>
      </c>
    </row>
    <row r="218" spans="2:21">
      <c r="B218" s="166" t="s">
        <v>582</v>
      </c>
      <c r="C218" s="178">
        <v>2380046</v>
      </c>
      <c r="D218" s="179" t="s">
        <v>120</v>
      </c>
      <c r="E218" s="179" t="s">
        <v>298</v>
      </c>
      <c r="F218" s="178" t="s">
        <v>583</v>
      </c>
      <c r="G218" s="179" t="s">
        <v>129</v>
      </c>
      <c r="H218" s="178" t="s">
        <v>443</v>
      </c>
      <c r="I218" s="178" t="s">
        <v>309</v>
      </c>
      <c r="J218" s="178"/>
      <c r="K218" s="167">
        <v>0.98999999999982935</v>
      </c>
      <c r="L218" s="179" t="s">
        <v>133</v>
      </c>
      <c r="M218" s="180">
        <v>2.9500000000000002E-2</v>
      </c>
      <c r="N218" s="180">
        <v>4.6599999999989379E-2</v>
      </c>
      <c r="O218" s="167">
        <v>1070872.1166370003</v>
      </c>
      <c r="P218" s="181">
        <v>98.38</v>
      </c>
      <c r="Q218" s="178"/>
      <c r="R218" s="167">
        <v>1053.5239885819999</v>
      </c>
      <c r="S218" s="182">
        <v>1.9964148545801638E-2</v>
      </c>
      <c r="T218" s="182">
        <v>2.9877836648834453E-4</v>
      </c>
      <c r="U218" s="182">
        <v>1.6988559646202635E-5</v>
      </c>
    </row>
    <row r="219" spans="2:21">
      <c r="B219" s="166" t="s">
        <v>584</v>
      </c>
      <c r="C219" s="178">
        <v>1132505</v>
      </c>
      <c r="D219" s="179" t="s">
        <v>120</v>
      </c>
      <c r="E219" s="179" t="s">
        <v>298</v>
      </c>
      <c r="F219" s="178" t="s">
        <v>470</v>
      </c>
      <c r="G219" s="179" t="s">
        <v>320</v>
      </c>
      <c r="H219" s="178" t="s">
        <v>443</v>
      </c>
      <c r="I219" s="178" t="s">
        <v>309</v>
      </c>
      <c r="J219" s="178"/>
      <c r="K219" s="178">
        <v>0.9</v>
      </c>
      <c r="L219" s="179" t="s">
        <v>133</v>
      </c>
      <c r="M219" s="180">
        <v>6.4000000000000001E-2</v>
      </c>
      <c r="N219" s="180">
        <v>5.6399967827707911E-2</v>
      </c>
      <c r="O219" s="167">
        <v>0.20825400000000002</v>
      </c>
      <c r="P219" s="181">
        <v>101.3</v>
      </c>
      <c r="Q219" s="178"/>
      <c r="R219" s="167">
        <v>2.1136200000000001E-4</v>
      </c>
      <c r="S219" s="182">
        <v>2.9981947859605454E-10</v>
      </c>
      <c r="T219" s="182">
        <v>5.9942055218607156E-11</v>
      </c>
      <c r="U219" s="182">
        <v>3.4083096188190878E-12</v>
      </c>
    </row>
    <row r="220" spans="2:21">
      <c r="B220" s="166" t="s">
        <v>585</v>
      </c>
      <c r="C220" s="178">
        <v>1162817</v>
      </c>
      <c r="D220" s="179" t="s">
        <v>120</v>
      </c>
      <c r="E220" s="179" t="s">
        <v>298</v>
      </c>
      <c r="F220" s="178" t="s">
        <v>470</v>
      </c>
      <c r="G220" s="179" t="s">
        <v>320</v>
      </c>
      <c r="H220" s="178" t="s">
        <v>443</v>
      </c>
      <c r="I220" s="178" t="s">
        <v>309</v>
      </c>
      <c r="J220" s="178"/>
      <c r="K220" s="167">
        <v>4.9400000000000119</v>
      </c>
      <c r="L220" s="179" t="s">
        <v>133</v>
      </c>
      <c r="M220" s="180">
        <v>2.4300000000000002E-2</v>
      </c>
      <c r="N220" s="180">
        <v>5.1600000000000451E-2</v>
      </c>
      <c r="O220" s="167">
        <v>9990472.1419550013</v>
      </c>
      <c r="P220" s="181">
        <v>87.92</v>
      </c>
      <c r="Q220" s="178"/>
      <c r="R220" s="167">
        <v>8783.6231065850025</v>
      </c>
      <c r="S220" s="182">
        <v>6.8212275184638977E-3</v>
      </c>
      <c r="T220" s="182">
        <v>2.4910268698931305E-3</v>
      </c>
      <c r="U220" s="182">
        <v>1.4163996897387072E-4</v>
      </c>
    </row>
    <row r="221" spans="2:21">
      <c r="B221" s="166" t="s">
        <v>586</v>
      </c>
      <c r="C221" s="178">
        <v>1141415</v>
      </c>
      <c r="D221" s="179" t="s">
        <v>120</v>
      </c>
      <c r="E221" s="179" t="s">
        <v>298</v>
      </c>
      <c r="F221" s="178" t="s">
        <v>587</v>
      </c>
      <c r="G221" s="179" t="s">
        <v>157</v>
      </c>
      <c r="H221" s="178" t="s">
        <v>443</v>
      </c>
      <c r="I221" s="178" t="s">
        <v>309</v>
      </c>
      <c r="J221" s="178"/>
      <c r="K221" s="178">
        <v>0.98</v>
      </c>
      <c r="L221" s="179" t="s">
        <v>133</v>
      </c>
      <c r="M221" s="180">
        <v>2.1600000000000001E-2</v>
      </c>
      <c r="N221" s="180">
        <v>5.3200290687771809E-2</v>
      </c>
      <c r="O221" s="167">
        <v>9.1176000000000007E-2</v>
      </c>
      <c r="P221" s="181">
        <v>97.08</v>
      </c>
      <c r="Q221" s="178"/>
      <c r="R221" s="167">
        <v>8.8067000000000009E-5</v>
      </c>
      <c r="S221" s="182">
        <v>7.1286074560561653E-10</v>
      </c>
      <c r="T221" s="182">
        <v>2.4975714541578316E-11</v>
      </c>
      <c r="U221" s="182">
        <v>1.4201209451109502E-12</v>
      </c>
    </row>
    <row r="222" spans="2:21">
      <c r="B222" s="166" t="s">
        <v>588</v>
      </c>
      <c r="C222" s="178">
        <v>1156397</v>
      </c>
      <c r="D222" s="179" t="s">
        <v>120</v>
      </c>
      <c r="E222" s="179" t="s">
        <v>298</v>
      </c>
      <c r="F222" s="178" t="s">
        <v>587</v>
      </c>
      <c r="G222" s="179" t="s">
        <v>157</v>
      </c>
      <c r="H222" s="178" t="s">
        <v>443</v>
      </c>
      <c r="I222" s="178" t="s">
        <v>309</v>
      </c>
      <c r="J222" s="178"/>
      <c r="K222" s="178">
        <v>2.96</v>
      </c>
      <c r="L222" s="179" t="s">
        <v>133</v>
      </c>
      <c r="M222" s="180">
        <v>0.04</v>
      </c>
      <c r="N222" s="180">
        <v>5.0499949692003263E-2</v>
      </c>
      <c r="O222" s="167">
        <v>0.27663500000000008</v>
      </c>
      <c r="P222" s="181">
        <v>97.11</v>
      </c>
      <c r="Q222" s="178"/>
      <c r="R222" s="167">
        <v>2.6834700000000005E-4</v>
      </c>
      <c r="S222" s="182">
        <v>4.0641712266990562E-10</v>
      </c>
      <c r="T222" s="182">
        <v>7.6102945145047711E-11</v>
      </c>
      <c r="U222" s="182">
        <v>4.3272189952841375E-12</v>
      </c>
    </row>
    <row r="223" spans="2:21">
      <c r="B223" s="166" t="s">
        <v>589</v>
      </c>
      <c r="C223" s="178">
        <v>1136134</v>
      </c>
      <c r="D223" s="179" t="s">
        <v>120</v>
      </c>
      <c r="E223" s="179" t="s">
        <v>298</v>
      </c>
      <c r="F223" s="178" t="s">
        <v>590</v>
      </c>
      <c r="G223" s="179" t="s">
        <v>591</v>
      </c>
      <c r="H223" s="178" t="s">
        <v>443</v>
      </c>
      <c r="I223" s="178" t="s">
        <v>309</v>
      </c>
      <c r="J223" s="178"/>
      <c r="K223" s="178">
        <v>1.21</v>
      </c>
      <c r="L223" s="179" t="s">
        <v>133</v>
      </c>
      <c r="M223" s="180">
        <v>3.3500000000000002E-2</v>
      </c>
      <c r="N223" s="180">
        <v>5.0700061837751116E-2</v>
      </c>
      <c r="O223" s="167">
        <v>0.24244500000000002</v>
      </c>
      <c r="P223" s="181">
        <v>98.83</v>
      </c>
      <c r="Q223" s="178"/>
      <c r="R223" s="167">
        <v>2.3933600000000001E-4</v>
      </c>
      <c r="S223" s="182">
        <v>1.1760519928052948E-9</v>
      </c>
      <c r="T223" s="182">
        <v>6.7875454092034327E-11</v>
      </c>
      <c r="U223" s="182">
        <v>3.8594032556925331E-12</v>
      </c>
    </row>
    <row r="224" spans="2:21">
      <c r="B224" s="166" t="s">
        <v>592</v>
      </c>
      <c r="C224" s="178">
        <v>1141951</v>
      </c>
      <c r="D224" s="179" t="s">
        <v>120</v>
      </c>
      <c r="E224" s="179" t="s">
        <v>298</v>
      </c>
      <c r="F224" s="178" t="s">
        <v>590</v>
      </c>
      <c r="G224" s="179" t="s">
        <v>591</v>
      </c>
      <c r="H224" s="178" t="s">
        <v>443</v>
      </c>
      <c r="I224" s="178" t="s">
        <v>309</v>
      </c>
      <c r="J224" s="178"/>
      <c r="K224" s="178">
        <v>3.71</v>
      </c>
      <c r="L224" s="179" t="s">
        <v>133</v>
      </c>
      <c r="M224" s="180">
        <v>2.6200000000000001E-2</v>
      </c>
      <c r="N224" s="180">
        <v>5.2000005468380461E-2</v>
      </c>
      <c r="O224" s="167">
        <v>0.34190900000000002</v>
      </c>
      <c r="P224" s="181">
        <v>91.08</v>
      </c>
      <c r="Q224" s="167">
        <v>5.3876000000000004E-5</v>
      </c>
      <c r="R224" s="167">
        <v>3.6573900000000002E-4</v>
      </c>
      <c r="S224" s="182">
        <v>7.8015940769553973E-10</v>
      </c>
      <c r="T224" s="182">
        <v>1.0372322051077374E-10</v>
      </c>
      <c r="U224" s="182">
        <v>5.8977098611731266E-12</v>
      </c>
    </row>
    <row r="225" spans="2:21">
      <c r="B225" s="166" t="s">
        <v>593</v>
      </c>
      <c r="C225" s="178">
        <v>7150410</v>
      </c>
      <c r="D225" s="179" t="s">
        <v>120</v>
      </c>
      <c r="E225" s="179" t="s">
        <v>298</v>
      </c>
      <c r="F225" s="178" t="s">
        <v>594</v>
      </c>
      <c r="G225" s="179" t="s">
        <v>480</v>
      </c>
      <c r="H225" s="178" t="s">
        <v>474</v>
      </c>
      <c r="I225" s="178" t="s">
        <v>131</v>
      </c>
      <c r="J225" s="178"/>
      <c r="K225" s="167">
        <v>2.0999999999999357</v>
      </c>
      <c r="L225" s="179" t="s">
        <v>133</v>
      </c>
      <c r="M225" s="180">
        <v>2.9500000000000002E-2</v>
      </c>
      <c r="N225" s="180">
        <v>6.079999999999694E-2</v>
      </c>
      <c r="O225" s="167">
        <v>6688270.1675460013</v>
      </c>
      <c r="P225" s="181">
        <v>93.88</v>
      </c>
      <c r="Q225" s="178"/>
      <c r="R225" s="167">
        <v>6278.948033474001</v>
      </c>
      <c r="S225" s="182">
        <v>1.6937329266173258E-2</v>
      </c>
      <c r="T225" s="182">
        <v>1.7807034837731633E-3</v>
      </c>
      <c r="U225" s="182">
        <v>1.0125092958315418E-4</v>
      </c>
    </row>
    <row r="226" spans="2:21">
      <c r="B226" s="166" t="s">
        <v>595</v>
      </c>
      <c r="C226" s="178">
        <v>7150444</v>
      </c>
      <c r="D226" s="179" t="s">
        <v>120</v>
      </c>
      <c r="E226" s="179" t="s">
        <v>298</v>
      </c>
      <c r="F226" s="178" t="s">
        <v>594</v>
      </c>
      <c r="G226" s="179" t="s">
        <v>480</v>
      </c>
      <c r="H226" s="178" t="s">
        <v>474</v>
      </c>
      <c r="I226" s="178" t="s">
        <v>131</v>
      </c>
      <c r="J226" s="178"/>
      <c r="K226" s="167">
        <v>3.4299999999978721</v>
      </c>
      <c r="L226" s="179" t="s">
        <v>133</v>
      </c>
      <c r="M226" s="180">
        <v>2.5499999999999998E-2</v>
      </c>
      <c r="N226" s="180">
        <v>5.9999999999963E-2</v>
      </c>
      <c r="O226" s="167">
        <v>605759.83010300016</v>
      </c>
      <c r="P226" s="181">
        <v>89.23</v>
      </c>
      <c r="Q226" s="178"/>
      <c r="R226" s="167">
        <v>540.51949680500013</v>
      </c>
      <c r="S226" s="182">
        <v>1.0403060847739103E-3</v>
      </c>
      <c r="T226" s="182">
        <v>1.5329079741968315E-4</v>
      </c>
      <c r="U226" s="182">
        <v>8.7161258888529403E-6</v>
      </c>
    </row>
    <row r="227" spans="2:21">
      <c r="B227" s="166" t="s">
        <v>596</v>
      </c>
      <c r="C227" s="178">
        <v>1155878</v>
      </c>
      <c r="D227" s="179" t="s">
        <v>120</v>
      </c>
      <c r="E227" s="179" t="s">
        <v>298</v>
      </c>
      <c r="F227" s="178">
        <v>514486042</v>
      </c>
      <c r="G227" s="179" t="s">
        <v>421</v>
      </c>
      <c r="H227" s="178" t="s">
        <v>474</v>
      </c>
      <c r="I227" s="178" t="s">
        <v>131</v>
      </c>
      <c r="J227" s="178"/>
      <c r="K227" s="167">
        <v>2.3000000000003791</v>
      </c>
      <c r="L227" s="179" t="s">
        <v>133</v>
      </c>
      <c r="M227" s="180">
        <v>3.27E-2</v>
      </c>
      <c r="N227" s="180">
        <v>5.2400000000003041E-2</v>
      </c>
      <c r="O227" s="167">
        <v>2742885.4325359999</v>
      </c>
      <c r="P227" s="181">
        <v>96.17</v>
      </c>
      <c r="Q227" s="178"/>
      <c r="R227" s="167">
        <v>2637.8329201800002</v>
      </c>
      <c r="S227" s="182">
        <v>8.691211251631057E-3</v>
      </c>
      <c r="T227" s="182">
        <v>7.4808682052066738E-4</v>
      </c>
      <c r="U227" s="182">
        <v>4.2536271016962074E-5</v>
      </c>
    </row>
    <row r="228" spans="2:21">
      <c r="B228" s="166" t="s">
        <v>598</v>
      </c>
      <c r="C228" s="178">
        <v>7200249</v>
      </c>
      <c r="D228" s="179" t="s">
        <v>120</v>
      </c>
      <c r="E228" s="179" t="s">
        <v>298</v>
      </c>
      <c r="F228" s="178" t="s">
        <v>599</v>
      </c>
      <c r="G228" s="179" t="s">
        <v>517</v>
      </c>
      <c r="H228" s="178" t="s">
        <v>474</v>
      </c>
      <c r="I228" s="178" t="s">
        <v>131</v>
      </c>
      <c r="J228" s="178"/>
      <c r="K228" s="167">
        <v>5.0600000000001213</v>
      </c>
      <c r="L228" s="179" t="s">
        <v>133</v>
      </c>
      <c r="M228" s="180">
        <v>7.4999999999999997E-3</v>
      </c>
      <c r="N228" s="180">
        <v>4.5200000000001177E-2</v>
      </c>
      <c r="O228" s="167">
        <v>7680519.0096600009</v>
      </c>
      <c r="P228" s="181">
        <v>83.2</v>
      </c>
      <c r="Q228" s="178"/>
      <c r="R228" s="167">
        <v>6390.1918160370024</v>
      </c>
      <c r="S228" s="182">
        <v>1.4448390956181821E-2</v>
      </c>
      <c r="T228" s="182">
        <v>1.8122521110435247E-3</v>
      </c>
      <c r="U228" s="182">
        <v>1.0304478682401723E-4</v>
      </c>
    </row>
    <row r="229" spans="2:21">
      <c r="B229" s="166" t="s">
        <v>600</v>
      </c>
      <c r="C229" s="178">
        <v>7200173</v>
      </c>
      <c r="D229" s="179" t="s">
        <v>120</v>
      </c>
      <c r="E229" s="179" t="s">
        <v>298</v>
      </c>
      <c r="F229" s="178" t="s">
        <v>599</v>
      </c>
      <c r="G229" s="179" t="s">
        <v>517</v>
      </c>
      <c r="H229" s="178" t="s">
        <v>474</v>
      </c>
      <c r="I229" s="178" t="s">
        <v>131</v>
      </c>
      <c r="J229" s="178"/>
      <c r="K229" s="167">
        <v>2.3900000000002328</v>
      </c>
      <c r="L229" s="179" t="s">
        <v>133</v>
      </c>
      <c r="M229" s="180">
        <v>3.4500000000000003E-2</v>
      </c>
      <c r="N229" s="180">
        <v>5.2500000000001511E-2</v>
      </c>
      <c r="O229" s="167">
        <v>3453307.9573140009</v>
      </c>
      <c r="P229" s="181">
        <v>97.08</v>
      </c>
      <c r="Q229" s="178"/>
      <c r="R229" s="167">
        <v>3352.4712489979997</v>
      </c>
      <c r="S229" s="182">
        <v>7.8573120455995293E-3</v>
      </c>
      <c r="T229" s="182">
        <v>9.5075754736533046E-4</v>
      </c>
      <c r="U229" s="182">
        <v>5.4060143283912547E-5</v>
      </c>
    </row>
    <row r="230" spans="2:21">
      <c r="B230" s="166" t="s">
        <v>601</v>
      </c>
      <c r="C230" s="178">
        <v>1168483</v>
      </c>
      <c r="D230" s="179" t="s">
        <v>120</v>
      </c>
      <c r="E230" s="179" t="s">
        <v>298</v>
      </c>
      <c r="F230" s="178" t="s">
        <v>602</v>
      </c>
      <c r="G230" s="179" t="s">
        <v>517</v>
      </c>
      <c r="H230" s="178" t="s">
        <v>474</v>
      </c>
      <c r="I230" s="178" t="s">
        <v>131</v>
      </c>
      <c r="J230" s="178"/>
      <c r="K230" s="167">
        <v>4.0600000000003691</v>
      </c>
      <c r="L230" s="179" t="s">
        <v>133</v>
      </c>
      <c r="M230" s="180">
        <v>2.5000000000000001E-3</v>
      </c>
      <c r="N230" s="180">
        <v>5.4800000000005109E-2</v>
      </c>
      <c r="O230" s="167">
        <v>4529333.4359320011</v>
      </c>
      <c r="P230" s="181">
        <v>81.400000000000006</v>
      </c>
      <c r="Q230" s="178"/>
      <c r="R230" s="167">
        <v>3686.877265994</v>
      </c>
      <c r="S230" s="182">
        <v>7.9938535972905161E-3</v>
      </c>
      <c r="T230" s="182">
        <v>1.0455947647280007E-3</v>
      </c>
      <c r="U230" s="182">
        <v>5.9452594359879123E-5</v>
      </c>
    </row>
    <row r="231" spans="2:21">
      <c r="B231" s="166" t="s">
        <v>603</v>
      </c>
      <c r="C231" s="178">
        <v>1161751</v>
      </c>
      <c r="D231" s="179" t="s">
        <v>120</v>
      </c>
      <c r="E231" s="179" t="s">
        <v>298</v>
      </c>
      <c r="F231" s="178" t="s">
        <v>602</v>
      </c>
      <c r="G231" s="179" t="s">
        <v>517</v>
      </c>
      <c r="H231" s="178" t="s">
        <v>474</v>
      </c>
      <c r="I231" s="178" t="s">
        <v>131</v>
      </c>
      <c r="J231" s="178"/>
      <c r="K231" s="167">
        <v>3.2600000000078739</v>
      </c>
      <c r="L231" s="179" t="s">
        <v>133</v>
      </c>
      <c r="M231" s="180">
        <v>2.0499999999999997E-2</v>
      </c>
      <c r="N231" s="180">
        <v>5.3200000000096906E-2</v>
      </c>
      <c r="O231" s="167">
        <v>109092.17317900002</v>
      </c>
      <c r="P231" s="181">
        <v>90.8</v>
      </c>
      <c r="Q231" s="178"/>
      <c r="R231" s="167">
        <v>99.055696147000006</v>
      </c>
      <c r="S231" s="182">
        <v>1.9526127976651392E-4</v>
      </c>
      <c r="T231" s="182">
        <v>2.8092097955928906E-5</v>
      </c>
      <c r="U231" s="182">
        <v>1.5973187326796727E-6</v>
      </c>
    </row>
    <row r="232" spans="2:21">
      <c r="B232" s="166" t="s">
        <v>604</v>
      </c>
      <c r="C232" s="178">
        <v>1162825</v>
      </c>
      <c r="D232" s="179" t="s">
        <v>120</v>
      </c>
      <c r="E232" s="179" t="s">
        <v>298</v>
      </c>
      <c r="F232" s="178" t="s">
        <v>605</v>
      </c>
      <c r="G232" s="179" t="s">
        <v>480</v>
      </c>
      <c r="H232" s="178" t="s">
        <v>474</v>
      </c>
      <c r="I232" s="178" t="s">
        <v>131</v>
      </c>
      <c r="J232" s="178"/>
      <c r="K232" s="167">
        <v>2.8300003368175233</v>
      </c>
      <c r="L232" s="179" t="s">
        <v>133</v>
      </c>
      <c r="M232" s="180">
        <v>2.4E-2</v>
      </c>
      <c r="N232" s="180">
        <v>5.8100012349975853E-2</v>
      </c>
      <c r="O232" s="167">
        <v>2.9145150000000006</v>
      </c>
      <c r="P232" s="181">
        <v>91.67</v>
      </c>
      <c r="Q232" s="178"/>
      <c r="R232" s="167">
        <v>2.6720700000000008E-3</v>
      </c>
      <c r="S232" s="182">
        <v>1.1183538008868509E-8</v>
      </c>
      <c r="T232" s="182">
        <v>7.5779642266814115E-10</v>
      </c>
      <c r="U232" s="182">
        <v>4.3088359701166354E-11</v>
      </c>
    </row>
    <row r="233" spans="2:21">
      <c r="B233" s="166" t="s">
        <v>606</v>
      </c>
      <c r="C233" s="178">
        <v>1140102</v>
      </c>
      <c r="D233" s="179" t="s">
        <v>120</v>
      </c>
      <c r="E233" s="179" t="s">
        <v>298</v>
      </c>
      <c r="F233" s="178" t="s">
        <v>479</v>
      </c>
      <c r="G233" s="179" t="s">
        <v>480</v>
      </c>
      <c r="H233" s="178" t="s">
        <v>481</v>
      </c>
      <c r="I233" s="178" t="s">
        <v>309</v>
      </c>
      <c r="J233" s="178"/>
      <c r="K233" s="167">
        <v>2.5100000000000944</v>
      </c>
      <c r="L233" s="179" t="s">
        <v>133</v>
      </c>
      <c r="M233" s="180">
        <v>4.2999999999999997E-2</v>
      </c>
      <c r="N233" s="180">
        <v>6.0700000000000705E-2</v>
      </c>
      <c r="O233" s="167">
        <v>5202922.2056940012</v>
      </c>
      <c r="P233" s="181">
        <v>97.81</v>
      </c>
      <c r="Q233" s="178"/>
      <c r="R233" s="167">
        <v>5088.9783834520013</v>
      </c>
      <c r="S233" s="182">
        <v>4.2961839349682828E-3</v>
      </c>
      <c r="T233" s="182">
        <v>1.4432292619637305E-3</v>
      </c>
      <c r="U233" s="182">
        <v>8.206212078936549E-5</v>
      </c>
    </row>
    <row r="234" spans="2:21">
      <c r="B234" s="166" t="s">
        <v>607</v>
      </c>
      <c r="C234" s="178">
        <v>1132836</v>
      </c>
      <c r="D234" s="179" t="s">
        <v>120</v>
      </c>
      <c r="E234" s="179" t="s">
        <v>298</v>
      </c>
      <c r="F234" s="178" t="s">
        <v>487</v>
      </c>
      <c r="G234" s="179" t="s">
        <v>157</v>
      </c>
      <c r="H234" s="178" t="s">
        <v>481</v>
      </c>
      <c r="I234" s="178" t="s">
        <v>309</v>
      </c>
      <c r="J234" s="178"/>
      <c r="K234" s="167">
        <v>1.4800000000003637</v>
      </c>
      <c r="L234" s="179" t="s">
        <v>133</v>
      </c>
      <c r="M234" s="180">
        <v>4.1399999999999999E-2</v>
      </c>
      <c r="N234" s="180">
        <v>5.4100000000044807E-2</v>
      </c>
      <c r="O234" s="167">
        <v>290571.56163300003</v>
      </c>
      <c r="P234" s="181">
        <v>98.21</v>
      </c>
      <c r="Q234" s="167">
        <v>154.30800506100005</v>
      </c>
      <c r="R234" s="167">
        <v>439.6783353830001</v>
      </c>
      <c r="S234" s="182">
        <v>1.936087165777601E-3</v>
      </c>
      <c r="T234" s="182">
        <v>1.2469234326867206E-4</v>
      </c>
      <c r="U234" s="182">
        <v>7.0900157060978042E-6</v>
      </c>
    </row>
    <row r="235" spans="2:21">
      <c r="B235" s="166" t="s">
        <v>608</v>
      </c>
      <c r="C235" s="178">
        <v>1139252</v>
      </c>
      <c r="D235" s="179" t="s">
        <v>120</v>
      </c>
      <c r="E235" s="179" t="s">
        <v>298</v>
      </c>
      <c r="F235" s="178" t="s">
        <v>487</v>
      </c>
      <c r="G235" s="179" t="s">
        <v>157</v>
      </c>
      <c r="H235" s="178" t="s">
        <v>481</v>
      </c>
      <c r="I235" s="178" t="s">
        <v>309</v>
      </c>
      <c r="J235" s="178"/>
      <c r="K235" s="167">
        <v>2.0300000000002094</v>
      </c>
      <c r="L235" s="179" t="s">
        <v>133</v>
      </c>
      <c r="M235" s="180">
        <v>3.5499999999999997E-2</v>
      </c>
      <c r="N235" s="180">
        <v>5.6100000000003564E-2</v>
      </c>
      <c r="O235" s="167">
        <v>2584766.646741</v>
      </c>
      <c r="P235" s="181">
        <v>96.08</v>
      </c>
      <c r="Q235" s="167">
        <v>763.32858692100012</v>
      </c>
      <c r="R235" s="167">
        <v>3246.7723815440004</v>
      </c>
      <c r="S235" s="182">
        <v>8.4168196150095943E-3</v>
      </c>
      <c r="T235" s="182">
        <v>9.2078145256365427E-4</v>
      </c>
      <c r="U235" s="182">
        <v>5.2355700353576202E-5</v>
      </c>
    </row>
    <row r="236" spans="2:21">
      <c r="B236" s="166" t="s">
        <v>609</v>
      </c>
      <c r="C236" s="178">
        <v>1143080</v>
      </c>
      <c r="D236" s="179" t="s">
        <v>120</v>
      </c>
      <c r="E236" s="179" t="s">
        <v>298</v>
      </c>
      <c r="F236" s="178" t="s">
        <v>487</v>
      </c>
      <c r="G236" s="179" t="s">
        <v>157</v>
      </c>
      <c r="H236" s="178" t="s">
        <v>481</v>
      </c>
      <c r="I236" s="178" t="s">
        <v>309</v>
      </c>
      <c r="J236" s="178"/>
      <c r="K236" s="167">
        <v>2.5300000000000549</v>
      </c>
      <c r="L236" s="179" t="s">
        <v>133</v>
      </c>
      <c r="M236" s="180">
        <v>2.5000000000000001E-2</v>
      </c>
      <c r="N236" s="180">
        <v>5.5800000000000981E-2</v>
      </c>
      <c r="O236" s="167">
        <v>11138889.127325</v>
      </c>
      <c r="P236" s="181">
        <v>93.8</v>
      </c>
      <c r="Q236" s="178"/>
      <c r="R236" s="167">
        <v>10448.277754831</v>
      </c>
      <c r="S236" s="182">
        <v>9.8532226969603107E-3</v>
      </c>
      <c r="T236" s="182">
        <v>2.9631212901061899E-3</v>
      </c>
      <c r="U236" s="182">
        <v>1.6848329203870139E-4</v>
      </c>
    </row>
    <row r="237" spans="2:21">
      <c r="B237" s="166" t="s">
        <v>610</v>
      </c>
      <c r="C237" s="178">
        <v>1189190</v>
      </c>
      <c r="D237" s="179" t="s">
        <v>120</v>
      </c>
      <c r="E237" s="179" t="s">
        <v>298</v>
      </c>
      <c r="F237" s="178" t="s">
        <v>487</v>
      </c>
      <c r="G237" s="179" t="s">
        <v>157</v>
      </c>
      <c r="H237" s="178" t="s">
        <v>481</v>
      </c>
      <c r="I237" s="178" t="s">
        <v>309</v>
      </c>
      <c r="J237" s="178"/>
      <c r="K237" s="167">
        <v>4.3199999999995846</v>
      </c>
      <c r="L237" s="179" t="s">
        <v>133</v>
      </c>
      <c r="M237" s="180">
        <v>4.7300000000000002E-2</v>
      </c>
      <c r="N237" s="180">
        <v>5.7899999999994345E-2</v>
      </c>
      <c r="O237" s="167">
        <v>5206755.7306280006</v>
      </c>
      <c r="P237" s="181">
        <v>95.85</v>
      </c>
      <c r="Q237" s="167">
        <v>123.82388316700002</v>
      </c>
      <c r="R237" s="167">
        <v>5114.4990188910015</v>
      </c>
      <c r="S237" s="182">
        <v>1.3184497247833079E-2</v>
      </c>
      <c r="T237" s="182">
        <v>1.4504668890617826E-3</v>
      </c>
      <c r="U237" s="182">
        <v>8.2473652792493382E-5</v>
      </c>
    </row>
    <row r="238" spans="2:21">
      <c r="B238" s="166" t="s">
        <v>611</v>
      </c>
      <c r="C238" s="178">
        <v>1137512</v>
      </c>
      <c r="D238" s="179" t="s">
        <v>120</v>
      </c>
      <c r="E238" s="179" t="s">
        <v>298</v>
      </c>
      <c r="F238" s="178" t="s">
        <v>612</v>
      </c>
      <c r="G238" s="179" t="s">
        <v>473</v>
      </c>
      <c r="H238" s="178" t="s">
        <v>474</v>
      </c>
      <c r="I238" s="178" t="s">
        <v>131</v>
      </c>
      <c r="J238" s="178"/>
      <c r="K238" s="167">
        <v>1.0799999999997185</v>
      </c>
      <c r="L238" s="179" t="s">
        <v>133</v>
      </c>
      <c r="M238" s="180">
        <v>3.5000000000000003E-2</v>
      </c>
      <c r="N238" s="180">
        <v>5.9599999999993027E-2</v>
      </c>
      <c r="O238" s="167">
        <v>3021922.7962460006</v>
      </c>
      <c r="P238" s="181">
        <v>98.76</v>
      </c>
      <c r="Q238" s="178"/>
      <c r="R238" s="167">
        <v>2984.4510204230005</v>
      </c>
      <c r="S238" s="182">
        <v>1.2609734180037557E-2</v>
      </c>
      <c r="T238" s="182">
        <v>8.4638737267542859E-4</v>
      </c>
      <c r="U238" s="182">
        <v>4.8125647561066582E-5</v>
      </c>
    </row>
    <row r="239" spans="2:21">
      <c r="B239" s="166" t="s">
        <v>613</v>
      </c>
      <c r="C239" s="178">
        <v>1141852</v>
      </c>
      <c r="D239" s="179" t="s">
        <v>120</v>
      </c>
      <c r="E239" s="179" t="s">
        <v>298</v>
      </c>
      <c r="F239" s="178" t="s">
        <v>612</v>
      </c>
      <c r="G239" s="179" t="s">
        <v>473</v>
      </c>
      <c r="H239" s="178" t="s">
        <v>474</v>
      </c>
      <c r="I239" s="178" t="s">
        <v>131</v>
      </c>
      <c r="J239" s="178"/>
      <c r="K239" s="167">
        <v>2.4100000000001032</v>
      </c>
      <c r="L239" s="179" t="s">
        <v>133</v>
      </c>
      <c r="M239" s="180">
        <v>2.6499999999999999E-2</v>
      </c>
      <c r="N239" s="180">
        <v>6.439999999999757E-2</v>
      </c>
      <c r="O239" s="167">
        <v>2312909.9197160006</v>
      </c>
      <c r="P239" s="181">
        <v>92.35</v>
      </c>
      <c r="Q239" s="178"/>
      <c r="R239" s="167">
        <v>2135.9723869580002</v>
      </c>
      <c r="S239" s="182">
        <v>3.2259224950067149E-3</v>
      </c>
      <c r="T239" s="182">
        <v>6.0575966713248628E-4</v>
      </c>
      <c r="U239" s="182">
        <v>3.4443538725035334E-5</v>
      </c>
    </row>
    <row r="240" spans="2:21">
      <c r="B240" s="166" t="s">
        <v>614</v>
      </c>
      <c r="C240" s="178">
        <v>1168038</v>
      </c>
      <c r="D240" s="179" t="s">
        <v>120</v>
      </c>
      <c r="E240" s="179" t="s">
        <v>298</v>
      </c>
      <c r="F240" s="178" t="s">
        <v>612</v>
      </c>
      <c r="G240" s="179" t="s">
        <v>473</v>
      </c>
      <c r="H240" s="178" t="s">
        <v>474</v>
      </c>
      <c r="I240" s="178" t="s">
        <v>131</v>
      </c>
      <c r="J240" s="178"/>
      <c r="K240" s="167">
        <v>2.1699999999994208</v>
      </c>
      <c r="L240" s="179" t="s">
        <v>133</v>
      </c>
      <c r="M240" s="180">
        <v>4.99E-2</v>
      </c>
      <c r="N240" s="180">
        <v>5.619999999999023E-2</v>
      </c>
      <c r="O240" s="167">
        <v>1760170.9513220002</v>
      </c>
      <c r="P240" s="181">
        <v>100.04</v>
      </c>
      <c r="Q240" s="178"/>
      <c r="R240" s="167">
        <v>1760.8750393060006</v>
      </c>
      <c r="S240" s="182">
        <v>8.2831574179858831E-3</v>
      </c>
      <c r="T240" s="182">
        <v>4.9938242843627196E-4</v>
      </c>
      <c r="U240" s="182">
        <v>2.8394921196833305E-5</v>
      </c>
    </row>
    <row r="241" spans="2:21">
      <c r="B241" s="166" t="s">
        <v>615</v>
      </c>
      <c r="C241" s="178">
        <v>1190008</v>
      </c>
      <c r="D241" s="179" t="s">
        <v>120</v>
      </c>
      <c r="E241" s="179" t="s">
        <v>298</v>
      </c>
      <c r="F241" s="178" t="s">
        <v>616</v>
      </c>
      <c r="G241" s="179" t="s">
        <v>480</v>
      </c>
      <c r="H241" s="178" t="s">
        <v>481</v>
      </c>
      <c r="I241" s="178" t="s">
        <v>309</v>
      </c>
      <c r="J241" s="178"/>
      <c r="K241" s="167">
        <v>3.9200000000001802</v>
      </c>
      <c r="L241" s="179" t="s">
        <v>133</v>
      </c>
      <c r="M241" s="180">
        <v>5.3399999999999996E-2</v>
      </c>
      <c r="N241" s="180">
        <v>6.1000000000001504E-2</v>
      </c>
      <c r="O241" s="167">
        <v>7489184.775549002</v>
      </c>
      <c r="P241" s="181">
        <v>97.88</v>
      </c>
      <c r="Q241" s="178"/>
      <c r="R241" s="167">
        <v>7330.4143081290003</v>
      </c>
      <c r="S241" s="182">
        <v>1.8722961938872504E-2</v>
      </c>
      <c r="T241" s="182">
        <v>2.0788982846166124E-3</v>
      </c>
      <c r="U241" s="182">
        <v>1.1820630764435017E-4</v>
      </c>
    </row>
    <row r="242" spans="2:21">
      <c r="B242" s="166" t="s">
        <v>617</v>
      </c>
      <c r="C242" s="178">
        <v>1188572</v>
      </c>
      <c r="D242" s="179" t="s">
        <v>120</v>
      </c>
      <c r="E242" s="179" t="s">
        <v>298</v>
      </c>
      <c r="F242" s="178" t="s">
        <v>618</v>
      </c>
      <c r="G242" s="179" t="s">
        <v>480</v>
      </c>
      <c r="H242" s="178" t="s">
        <v>493</v>
      </c>
      <c r="I242" s="178" t="s">
        <v>131</v>
      </c>
      <c r="J242" s="178"/>
      <c r="K242" s="167">
        <v>3.369999999999997</v>
      </c>
      <c r="L242" s="179" t="s">
        <v>133</v>
      </c>
      <c r="M242" s="180">
        <v>4.53E-2</v>
      </c>
      <c r="N242" s="180">
        <v>6.1499999999999416E-2</v>
      </c>
      <c r="O242" s="167">
        <v>14480332.289685002</v>
      </c>
      <c r="P242" s="181">
        <v>95.06</v>
      </c>
      <c r="Q242" s="178"/>
      <c r="R242" s="167">
        <v>13765.004357392001</v>
      </c>
      <c r="S242" s="182">
        <v>2.0686188985264288E-2</v>
      </c>
      <c r="T242" s="182">
        <v>3.90374169091492E-3</v>
      </c>
      <c r="U242" s="182">
        <v>2.2196703643221494E-4</v>
      </c>
    </row>
    <row r="243" spans="2:21">
      <c r="B243" s="166" t="s">
        <v>619</v>
      </c>
      <c r="C243" s="178">
        <v>1150812</v>
      </c>
      <c r="D243" s="179" t="s">
        <v>120</v>
      </c>
      <c r="E243" s="179" t="s">
        <v>298</v>
      </c>
      <c r="F243" s="178" t="s">
        <v>502</v>
      </c>
      <c r="G243" s="179" t="s">
        <v>503</v>
      </c>
      <c r="H243" s="178" t="s">
        <v>493</v>
      </c>
      <c r="I243" s="178" t="s">
        <v>131</v>
      </c>
      <c r="J243" s="178"/>
      <c r="K243" s="167">
        <v>1.9100000000002042</v>
      </c>
      <c r="L243" s="179" t="s">
        <v>133</v>
      </c>
      <c r="M243" s="180">
        <v>3.7499999999999999E-2</v>
      </c>
      <c r="N243" s="180">
        <v>5.8200000000011493E-2</v>
      </c>
      <c r="O243" s="167">
        <v>2800226.7908160007</v>
      </c>
      <c r="P243" s="181">
        <v>96.32</v>
      </c>
      <c r="Q243" s="178"/>
      <c r="R243" s="167">
        <v>2697.1784452950001</v>
      </c>
      <c r="S243" s="182">
        <v>7.5766627739916066E-3</v>
      </c>
      <c r="T243" s="182">
        <v>7.6491715304695201E-4</v>
      </c>
      <c r="U243" s="182">
        <v>4.3493244948337267E-5</v>
      </c>
    </row>
    <row r="244" spans="2:21">
      <c r="B244" s="166" t="s">
        <v>620</v>
      </c>
      <c r="C244" s="178">
        <v>1161785</v>
      </c>
      <c r="D244" s="179" t="s">
        <v>120</v>
      </c>
      <c r="E244" s="179" t="s">
        <v>298</v>
      </c>
      <c r="F244" s="178" t="s">
        <v>502</v>
      </c>
      <c r="G244" s="179" t="s">
        <v>503</v>
      </c>
      <c r="H244" s="178" t="s">
        <v>493</v>
      </c>
      <c r="I244" s="178" t="s">
        <v>131</v>
      </c>
      <c r="J244" s="178"/>
      <c r="K244" s="167">
        <v>3.6700000000000608</v>
      </c>
      <c r="L244" s="179" t="s">
        <v>133</v>
      </c>
      <c r="M244" s="180">
        <v>2.6600000000000002E-2</v>
      </c>
      <c r="N244" s="180">
        <v>6.9000000000000464E-2</v>
      </c>
      <c r="O244" s="167">
        <v>17288514.537847005</v>
      </c>
      <c r="P244" s="181">
        <v>86.57</v>
      </c>
      <c r="Q244" s="178"/>
      <c r="R244" s="167">
        <v>14966.666458427002</v>
      </c>
      <c r="S244" s="182">
        <v>2.1006785529092121E-2</v>
      </c>
      <c r="T244" s="182">
        <v>4.2445318803262027E-3</v>
      </c>
      <c r="U244" s="182">
        <v>2.4134439138498765E-4</v>
      </c>
    </row>
    <row r="245" spans="2:21">
      <c r="B245" s="166" t="s">
        <v>621</v>
      </c>
      <c r="C245" s="178">
        <v>1172725</v>
      </c>
      <c r="D245" s="179" t="s">
        <v>120</v>
      </c>
      <c r="E245" s="179" t="s">
        <v>298</v>
      </c>
      <c r="F245" s="178" t="s">
        <v>622</v>
      </c>
      <c r="G245" s="179" t="s">
        <v>480</v>
      </c>
      <c r="H245" s="178" t="s">
        <v>493</v>
      </c>
      <c r="I245" s="178" t="s">
        <v>131</v>
      </c>
      <c r="J245" s="178"/>
      <c r="K245" s="167">
        <v>3.4200000000003463</v>
      </c>
      <c r="L245" s="179" t="s">
        <v>133</v>
      </c>
      <c r="M245" s="180">
        <v>2.5000000000000001E-2</v>
      </c>
      <c r="N245" s="180">
        <v>6.3500000000006912E-2</v>
      </c>
      <c r="O245" s="167">
        <v>5180439.1000000006</v>
      </c>
      <c r="P245" s="181">
        <v>88.04</v>
      </c>
      <c r="Q245" s="178"/>
      <c r="R245" s="167">
        <v>4560.8588136510007</v>
      </c>
      <c r="S245" s="182">
        <v>2.4563986368617285E-2</v>
      </c>
      <c r="T245" s="182">
        <v>1.2934550716407838E-3</v>
      </c>
      <c r="U245" s="182">
        <v>7.3545949435766688E-5</v>
      </c>
    </row>
    <row r="246" spans="2:21">
      <c r="B246" s="166" t="s">
        <v>623</v>
      </c>
      <c r="C246" s="178">
        <v>1159375</v>
      </c>
      <c r="D246" s="179" t="s">
        <v>120</v>
      </c>
      <c r="E246" s="179" t="s">
        <v>298</v>
      </c>
      <c r="F246" s="178" t="s">
        <v>624</v>
      </c>
      <c r="G246" s="179" t="s">
        <v>517</v>
      </c>
      <c r="H246" s="178" t="s">
        <v>507</v>
      </c>
      <c r="I246" s="178"/>
      <c r="J246" s="178"/>
      <c r="K246" s="167">
        <v>1.4600000000005573</v>
      </c>
      <c r="L246" s="179" t="s">
        <v>133</v>
      </c>
      <c r="M246" s="180">
        <v>3.5499999999999997E-2</v>
      </c>
      <c r="N246" s="180">
        <v>6.9700000000036205E-2</v>
      </c>
      <c r="O246" s="167">
        <v>940746.02415900026</v>
      </c>
      <c r="P246" s="181">
        <v>95.38</v>
      </c>
      <c r="Q246" s="178"/>
      <c r="R246" s="167">
        <v>897.28356887500024</v>
      </c>
      <c r="S246" s="182">
        <v>3.2847002125645603E-3</v>
      </c>
      <c r="T246" s="182">
        <v>2.5446873720088832E-4</v>
      </c>
      <c r="U246" s="182">
        <v>1.4469110902645616E-5</v>
      </c>
    </row>
    <row r="247" spans="2:21">
      <c r="B247" s="166" t="s">
        <v>625</v>
      </c>
      <c r="C247" s="178">
        <v>1193275</v>
      </c>
      <c r="D247" s="179" t="s">
        <v>120</v>
      </c>
      <c r="E247" s="179" t="s">
        <v>298</v>
      </c>
      <c r="F247" s="178" t="s">
        <v>624</v>
      </c>
      <c r="G247" s="179" t="s">
        <v>517</v>
      </c>
      <c r="H247" s="178" t="s">
        <v>507</v>
      </c>
      <c r="I247" s="178"/>
      <c r="J247" s="178"/>
      <c r="K247" s="167">
        <v>3.7300000000000528</v>
      </c>
      <c r="L247" s="179" t="s">
        <v>133</v>
      </c>
      <c r="M247" s="180">
        <v>6.0499999999999998E-2</v>
      </c>
      <c r="N247" s="180">
        <v>6.030000000000179E-2</v>
      </c>
      <c r="O247" s="167">
        <v>4722177.4572140006</v>
      </c>
      <c r="P247" s="181">
        <v>101.87</v>
      </c>
      <c r="Q247" s="178"/>
      <c r="R247" s="167">
        <v>4810.4819653380009</v>
      </c>
      <c r="S247" s="182">
        <v>2.1464442987336366E-2</v>
      </c>
      <c r="T247" s="182">
        <v>1.3642479518286366E-3</v>
      </c>
      <c r="U247" s="182">
        <v>7.7571237751427683E-5</v>
      </c>
    </row>
    <row r="248" spans="2:21">
      <c r="B248" s="166" t="s">
        <v>626</v>
      </c>
      <c r="C248" s="178">
        <v>7200116</v>
      </c>
      <c r="D248" s="179" t="s">
        <v>120</v>
      </c>
      <c r="E248" s="179" t="s">
        <v>298</v>
      </c>
      <c r="F248" s="178" t="s">
        <v>599</v>
      </c>
      <c r="G248" s="179" t="s">
        <v>517</v>
      </c>
      <c r="H248" s="178" t="s">
        <v>507</v>
      </c>
      <c r="I248" s="178"/>
      <c r="J248" s="178"/>
      <c r="K248" s="167">
        <v>1.469999999999366</v>
      </c>
      <c r="L248" s="179" t="s">
        <v>133</v>
      </c>
      <c r="M248" s="180">
        <v>4.2500000000000003E-2</v>
      </c>
      <c r="N248" s="180">
        <v>4.7500000000000001E-2</v>
      </c>
      <c r="O248" s="167">
        <v>438249.50397000008</v>
      </c>
      <c r="P248" s="181">
        <v>100.73</v>
      </c>
      <c r="Q248" s="178"/>
      <c r="R248" s="167">
        <v>441.44872972400003</v>
      </c>
      <c r="S248" s="182">
        <v>4.7391133167883218E-3</v>
      </c>
      <c r="T248" s="182">
        <v>1.2519442536170169E-4</v>
      </c>
      <c r="U248" s="182">
        <v>7.1185641304197396E-6</v>
      </c>
    </row>
    <row r="249" spans="2:21">
      <c r="B249" s="166" t="s">
        <v>627</v>
      </c>
      <c r="C249" s="178">
        <v>1183581</v>
      </c>
      <c r="D249" s="179" t="s">
        <v>120</v>
      </c>
      <c r="E249" s="179" t="s">
        <v>298</v>
      </c>
      <c r="F249" s="178" t="s">
        <v>628</v>
      </c>
      <c r="G249" s="179" t="s">
        <v>312</v>
      </c>
      <c r="H249" s="178" t="s">
        <v>507</v>
      </c>
      <c r="I249" s="178"/>
      <c r="J249" s="178"/>
      <c r="K249" s="167">
        <v>2.4799999999991473</v>
      </c>
      <c r="L249" s="179" t="s">
        <v>133</v>
      </c>
      <c r="M249" s="180">
        <v>0.01</v>
      </c>
      <c r="N249" s="180">
        <v>6.7299999999987523E-2</v>
      </c>
      <c r="O249" s="167">
        <v>1453009.5587680002</v>
      </c>
      <c r="P249" s="181">
        <v>87.2</v>
      </c>
      <c r="Q249" s="178"/>
      <c r="R249" s="167">
        <v>1267.0243352460002</v>
      </c>
      <c r="S249" s="182">
        <v>8.07227532648889E-3</v>
      </c>
      <c r="T249" s="182">
        <v>3.5932685471671709E-4</v>
      </c>
      <c r="U249" s="182">
        <v>2.0431351090057829E-5</v>
      </c>
    </row>
    <row r="250" spans="2:21">
      <c r="B250" s="183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67"/>
      <c r="P250" s="181"/>
      <c r="Q250" s="178"/>
      <c r="R250" s="178"/>
      <c r="S250" s="178"/>
      <c r="T250" s="182"/>
      <c r="U250" s="178"/>
    </row>
    <row r="251" spans="2:21">
      <c r="B251" s="177" t="s">
        <v>48</v>
      </c>
      <c r="C251" s="162"/>
      <c r="D251" s="162"/>
      <c r="E251" s="162"/>
      <c r="F251" s="162"/>
      <c r="G251" s="162"/>
      <c r="H251" s="162"/>
      <c r="I251" s="162"/>
      <c r="J251" s="162"/>
      <c r="K251" s="163">
        <v>3.6862044781993744</v>
      </c>
      <c r="L251" s="162"/>
      <c r="M251" s="162"/>
      <c r="N251" s="174">
        <v>7.9157326455214727E-2</v>
      </c>
      <c r="O251" s="163"/>
      <c r="P251" s="175"/>
      <c r="Q251" s="162"/>
      <c r="R251" s="163">
        <v>27165.583750316004</v>
      </c>
      <c r="S251" s="162"/>
      <c r="T251" s="176">
        <v>7.7041328205029232E-3</v>
      </c>
      <c r="U251" s="176">
        <v>4.3805755243155129E-4</v>
      </c>
    </row>
    <row r="252" spans="2:21">
      <c r="B252" s="166" t="s">
        <v>629</v>
      </c>
      <c r="C252" s="178">
        <v>1178250</v>
      </c>
      <c r="D252" s="179" t="s">
        <v>120</v>
      </c>
      <c r="E252" s="179" t="s">
        <v>298</v>
      </c>
      <c r="F252" s="178" t="s">
        <v>630</v>
      </c>
      <c r="G252" s="179" t="s">
        <v>524</v>
      </c>
      <c r="H252" s="178" t="s">
        <v>344</v>
      </c>
      <c r="I252" s="178" t="s">
        <v>309</v>
      </c>
      <c r="J252" s="178"/>
      <c r="K252" s="167">
        <v>3.2800000000003036</v>
      </c>
      <c r="L252" s="179" t="s">
        <v>133</v>
      </c>
      <c r="M252" s="180">
        <v>2.12E-2</v>
      </c>
      <c r="N252" s="180">
        <v>5.0200000000002444E-2</v>
      </c>
      <c r="O252" s="167">
        <v>3716437.4016620005</v>
      </c>
      <c r="P252" s="181">
        <v>102.95</v>
      </c>
      <c r="Q252" s="178"/>
      <c r="R252" s="167">
        <v>3826.0721947530005</v>
      </c>
      <c r="S252" s="182">
        <v>2.4776249344413335E-2</v>
      </c>
      <c r="T252" s="182">
        <v>1.0850703095554631E-3</v>
      </c>
      <c r="U252" s="182">
        <v>6.1697176709497962E-5</v>
      </c>
    </row>
    <row r="253" spans="2:21">
      <c r="B253" s="166" t="s">
        <v>631</v>
      </c>
      <c r="C253" s="178">
        <v>1178268</v>
      </c>
      <c r="D253" s="179" t="s">
        <v>120</v>
      </c>
      <c r="E253" s="179" t="s">
        <v>298</v>
      </c>
      <c r="F253" s="178" t="s">
        <v>630</v>
      </c>
      <c r="G253" s="179" t="s">
        <v>524</v>
      </c>
      <c r="H253" s="178" t="s">
        <v>344</v>
      </c>
      <c r="I253" s="178" t="s">
        <v>309</v>
      </c>
      <c r="J253" s="178"/>
      <c r="K253" s="167">
        <v>5.6099999999987435</v>
      </c>
      <c r="L253" s="179" t="s">
        <v>133</v>
      </c>
      <c r="M253" s="180">
        <v>2.6699999999999998E-2</v>
      </c>
      <c r="N253" s="180">
        <v>5.1499999999994765E-2</v>
      </c>
      <c r="O253" s="167">
        <v>774186.82664500014</v>
      </c>
      <c r="P253" s="181">
        <v>98.6</v>
      </c>
      <c r="Q253" s="178"/>
      <c r="R253" s="167">
        <v>763.34816483600002</v>
      </c>
      <c r="S253" s="182">
        <v>4.5157887695112002E-3</v>
      </c>
      <c r="T253" s="182">
        <v>2.1648478840861622E-4</v>
      </c>
      <c r="U253" s="182">
        <v>1.230934081205911E-5</v>
      </c>
    </row>
    <row r="254" spans="2:21">
      <c r="B254" s="166" t="s">
        <v>632</v>
      </c>
      <c r="C254" s="178">
        <v>2320174</v>
      </c>
      <c r="D254" s="179" t="s">
        <v>120</v>
      </c>
      <c r="E254" s="179" t="s">
        <v>298</v>
      </c>
      <c r="F254" s="178" t="s">
        <v>535</v>
      </c>
      <c r="G254" s="179" t="s">
        <v>127</v>
      </c>
      <c r="H254" s="178" t="s">
        <v>344</v>
      </c>
      <c r="I254" s="178" t="s">
        <v>309</v>
      </c>
      <c r="J254" s="178"/>
      <c r="K254" s="178">
        <v>1.23</v>
      </c>
      <c r="L254" s="179" t="s">
        <v>133</v>
      </c>
      <c r="M254" s="180">
        <v>3.49E-2</v>
      </c>
      <c r="N254" s="180">
        <v>6.669997030249035E-2</v>
      </c>
      <c r="O254" s="167">
        <v>0.19064000000000003</v>
      </c>
      <c r="P254" s="181">
        <v>99.45</v>
      </c>
      <c r="Q254" s="178"/>
      <c r="R254" s="167">
        <v>1.8856800000000004E-4</v>
      </c>
      <c r="S254" s="182">
        <v>2.2706764778900164E-10</v>
      </c>
      <c r="T254" s="182">
        <v>5.3477699248030936E-11</v>
      </c>
      <c r="U254" s="182">
        <v>3.0407458682330688E-12</v>
      </c>
    </row>
    <row r="255" spans="2:21">
      <c r="B255" s="166" t="s">
        <v>633</v>
      </c>
      <c r="C255" s="178">
        <v>2320224</v>
      </c>
      <c r="D255" s="179" t="s">
        <v>120</v>
      </c>
      <c r="E255" s="179" t="s">
        <v>298</v>
      </c>
      <c r="F255" s="178" t="s">
        <v>535</v>
      </c>
      <c r="G255" s="179" t="s">
        <v>127</v>
      </c>
      <c r="H255" s="178" t="s">
        <v>344</v>
      </c>
      <c r="I255" s="178" t="s">
        <v>309</v>
      </c>
      <c r="J255" s="178"/>
      <c r="K255" s="178">
        <v>3.89</v>
      </c>
      <c r="L255" s="179" t="s">
        <v>133</v>
      </c>
      <c r="M255" s="180">
        <v>3.7699999999999997E-2</v>
      </c>
      <c r="N255" s="180">
        <v>6.8099911017982975E-2</v>
      </c>
      <c r="O255" s="167">
        <v>0.28596000000000005</v>
      </c>
      <c r="P255" s="181">
        <v>97.67</v>
      </c>
      <c r="Q255" s="178"/>
      <c r="R255" s="167">
        <v>2.7870800000000007E-4</v>
      </c>
      <c r="S255" s="182">
        <v>1.4964433566675095E-9</v>
      </c>
      <c r="T255" s="182">
        <v>7.904131454976564E-11</v>
      </c>
      <c r="U255" s="182">
        <v>4.4942948933196625E-12</v>
      </c>
    </row>
    <row r="256" spans="2:21">
      <c r="B256" s="166" t="s">
        <v>634</v>
      </c>
      <c r="C256" s="178">
        <v>1141332</v>
      </c>
      <c r="D256" s="179" t="s">
        <v>120</v>
      </c>
      <c r="E256" s="179" t="s">
        <v>298</v>
      </c>
      <c r="F256" s="178" t="s">
        <v>635</v>
      </c>
      <c r="G256" s="179" t="s">
        <v>127</v>
      </c>
      <c r="H256" s="178" t="s">
        <v>450</v>
      </c>
      <c r="I256" s="178" t="s">
        <v>131</v>
      </c>
      <c r="J256" s="178"/>
      <c r="K256" s="167">
        <v>3.5399999956336479</v>
      </c>
      <c r="L256" s="179" t="s">
        <v>133</v>
      </c>
      <c r="M256" s="180">
        <v>4.6900000000000004E-2</v>
      </c>
      <c r="N256" s="180">
        <v>8.4499999887582722E-2</v>
      </c>
      <c r="O256" s="167">
        <v>0.13883600000000001</v>
      </c>
      <c r="P256" s="181">
        <v>94.1</v>
      </c>
      <c r="Q256" s="178"/>
      <c r="R256" s="167">
        <v>0.30689232100000002</v>
      </c>
      <c r="S256" s="182">
        <v>9.1216305027660405E-11</v>
      </c>
      <c r="T256" s="182">
        <v>8.7034360251835765E-8</v>
      </c>
      <c r="U256" s="182">
        <v>4.9487800532073659E-9</v>
      </c>
    </row>
    <row r="257" spans="2:21">
      <c r="B257" s="166" t="s">
        <v>636</v>
      </c>
      <c r="C257" s="178">
        <v>1143593</v>
      </c>
      <c r="D257" s="179" t="s">
        <v>120</v>
      </c>
      <c r="E257" s="179" t="s">
        <v>298</v>
      </c>
      <c r="F257" s="178" t="s">
        <v>635</v>
      </c>
      <c r="G257" s="179" t="s">
        <v>127</v>
      </c>
      <c r="H257" s="178" t="s">
        <v>450</v>
      </c>
      <c r="I257" s="178" t="s">
        <v>131</v>
      </c>
      <c r="J257" s="178"/>
      <c r="K257" s="167">
        <v>3.6899999999999245</v>
      </c>
      <c r="L257" s="179" t="s">
        <v>133</v>
      </c>
      <c r="M257" s="180">
        <v>4.6900000000000004E-2</v>
      </c>
      <c r="N257" s="180">
        <v>8.4999999999998688E-2</v>
      </c>
      <c r="O257" s="167">
        <v>23734077.653340004</v>
      </c>
      <c r="P257" s="181">
        <v>95.12</v>
      </c>
      <c r="Q257" s="178"/>
      <c r="R257" s="167">
        <v>22575.856031130006</v>
      </c>
      <c r="S257" s="182">
        <v>1.8495166826649912E-2</v>
      </c>
      <c r="T257" s="182">
        <v>6.4024905556595794E-3</v>
      </c>
      <c r="U257" s="182">
        <v>3.6404607859490026E-4</v>
      </c>
    </row>
    <row r="258" spans="2:21">
      <c r="B258" s="183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67"/>
      <c r="P258" s="181"/>
      <c r="Q258" s="178"/>
      <c r="R258" s="178"/>
      <c r="S258" s="178"/>
      <c r="T258" s="182"/>
      <c r="U258" s="178"/>
    </row>
    <row r="259" spans="2:21">
      <c r="B259" s="164" t="s">
        <v>200</v>
      </c>
      <c r="C259" s="162"/>
      <c r="D259" s="162"/>
      <c r="E259" s="162"/>
      <c r="F259" s="162"/>
      <c r="G259" s="162"/>
      <c r="H259" s="162"/>
      <c r="I259" s="162"/>
      <c r="J259" s="162"/>
      <c r="K259" s="163">
        <v>5.0878371682194921</v>
      </c>
      <c r="L259" s="162"/>
      <c r="M259" s="162"/>
      <c r="N259" s="174">
        <v>6.8992877153899276E-2</v>
      </c>
      <c r="O259" s="163"/>
      <c r="P259" s="175"/>
      <c r="Q259" s="162"/>
      <c r="R259" s="163">
        <v>1539170.5836808321</v>
      </c>
      <c r="S259" s="162"/>
      <c r="T259" s="176">
        <v>0.43650726297940134</v>
      </c>
      <c r="U259" s="176">
        <v>2.4819834716565747E-2</v>
      </c>
    </row>
    <row r="260" spans="2:21">
      <c r="B260" s="177" t="s">
        <v>64</v>
      </c>
      <c r="C260" s="162"/>
      <c r="D260" s="162"/>
      <c r="E260" s="162"/>
      <c r="F260" s="162"/>
      <c r="G260" s="162"/>
      <c r="H260" s="162"/>
      <c r="I260" s="162"/>
      <c r="J260" s="162"/>
      <c r="K260" s="163">
        <v>5.2002443119191559</v>
      </c>
      <c r="L260" s="162"/>
      <c r="M260" s="162"/>
      <c r="N260" s="174">
        <v>6.0901817989872126E-2</v>
      </c>
      <c r="O260" s="163"/>
      <c r="P260" s="175"/>
      <c r="Q260" s="162"/>
      <c r="R260" s="163">
        <v>262134.51013599805</v>
      </c>
      <c r="S260" s="162"/>
      <c r="T260" s="176">
        <v>7.4341089132741595E-2</v>
      </c>
      <c r="U260" s="176">
        <v>4.2270397342992205E-3</v>
      </c>
    </row>
    <row r="261" spans="2:21">
      <c r="B261" s="166" t="s">
        <v>637</v>
      </c>
      <c r="C261" s="178" t="s">
        <v>638</v>
      </c>
      <c r="D261" s="179" t="s">
        <v>26</v>
      </c>
      <c r="E261" s="179" t="s">
        <v>639</v>
      </c>
      <c r="F261" s="178" t="s">
        <v>319</v>
      </c>
      <c r="G261" s="179" t="s">
        <v>320</v>
      </c>
      <c r="H261" s="178" t="s">
        <v>640</v>
      </c>
      <c r="I261" s="178" t="s">
        <v>641</v>
      </c>
      <c r="J261" s="178"/>
      <c r="K261" s="167">
        <v>7.2099999999999627</v>
      </c>
      <c r="L261" s="179" t="s">
        <v>132</v>
      </c>
      <c r="M261" s="180">
        <v>3.7499999999999999E-2</v>
      </c>
      <c r="N261" s="180">
        <v>5.9199999999999753E-2</v>
      </c>
      <c r="O261" s="167">
        <v>5848334.1407500021</v>
      </c>
      <c r="P261" s="181">
        <v>86.276330000000002</v>
      </c>
      <c r="Q261" s="178"/>
      <c r="R261" s="167">
        <v>18669.194555693997</v>
      </c>
      <c r="S261" s="182">
        <v>1.1696668281500004E-2</v>
      </c>
      <c r="T261" s="182">
        <v>5.2945652054027193E-3</v>
      </c>
      <c r="U261" s="182">
        <v>3.0104936260906312E-4</v>
      </c>
    </row>
    <row r="262" spans="2:21">
      <c r="B262" s="166" t="s">
        <v>642</v>
      </c>
      <c r="C262" s="178" t="s">
        <v>643</v>
      </c>
      <c r="D262" s="179" t="s">
        <v>26</v>
      </c>
      <c r="E262" s="179" t="s">
        <v>639</v>
      </c>
      <c r="F262" s="178" t="s">
        <v>314</v>
      </c>
      <c r="G262" s="179" t="s">
        <v>300</v>
      </c>
      <c r="H262" s="178" t="s">
        <v>644</v>
      </c>
      <c r="I262" s="178" t="s">
        <v>296</v>
      </c>
      <c r="J262" s="178"/>
      <c r="K262" s="167">
        <v>3.0800000000000063</v>
      </c>
      <c r="L262" s="179" t="s">
        <v>132</v>
      </c>
      <c r="M262" s="180">
        <v>3.2549999999999996E-2</v>
      </c>
      <c r="N262" s="180">
        <v>8.2699999999999912E-2</v>
      </c>
      <c r="O262" s="167">
        <v>7499910.0850000009</v>
      </c>
      <c r="P262" s="181">
        <v>86.844629999999995</v>
      </c>
      <c r="Q262" s="178"/>
      <c r="R262" s="167">
        <v>24099.094518823003</v>
      </c>
      <c r="S262" s="182">
        <v>7.4999100850000012E-3</v>
      </c>
      <c r="T262" s="182">
        <v>6.8344794918941028E-3</v>
      </c>
      <c r="U262" s="182">
        <v>3.8860900092417181E-4</v>
      </c>
    </row>
    <row r="263" spans="2:21">
      <c r="B263" s="166" t="s">
        <v>645</v>
      </c>
      <c r="C263" s="178" t="s">
        <v>646</v>
      </c>
      <c r="D263" s="179" t="s">
        <v>26</v>
      </c>
      <c r="E263" s="179" t="s">
        <v>639</v>
      </c>
      <c r="F263" s="178" t="s">
        <v>299</v>
      </c>
      <c r="G263" s="179" t="s">
        <v>300</v>
      </c>
      <c r="H263" s="178" t="s">
        <v>644</v>
      </c>
      <c r="I263" s="178" t="s">
        <v>296</v>
      </c>
      <c r="J263" s="178"/>
      <c r="K263" s="167">
        <v>2.440000000000019</v>
      </c>
      <c r="L263" s="179" t="s">
        <v>132</v>
      </c>
      <c r="M263" s="180">
        <v>3.2750000000000001E-2</v>
      </c>
      <c r="N263" s="180">
        <v>7.8400000000000414E-2</v>
      </c>
      <c r="O263" s="167">
        <v>10616042.939040001</v>
      </c>
      <c r="P263" s="181">
        <v>90.436679999999996</v>
      </c>
      <c r="Q263" s="178"/>
      <c r="R263" s="167">
        <v>35522.948308278006</v>
      </c>
      <c r="S263" s="182">
        <v>1.4154723918720002E-2</v>
      </c>
      <c r="T263" s="182">
        <v>1.0074273185447373E-2</v>
      </c>
      <c r="U263" s="182">
        <v>5.7282390594296591E-4</v>
      </c>
    </row>
    <row r="264" spans="2:21">
      <c r="B264" s="166" t="s">
        <v>647</v>
      </c>
      <c r="C264" s="178" t="s">
        <v>648</v>
      </c>
      <c r="D264" s="179" t="s">
        <v>26</v>
      </c>
      <c r="E264" s="179" t="s">
        <v>639</v>
      </c>
      <c r="F264" s="178" t="s">
        <v>299</v>
      </c>
      <c r="G264" s="179" t="s">
        <v>300</v>
      </c>
      <c r="H264" s="178" t="s">
        <v>644</v>
      </c>
      <c r="I264" s="178" t="s">
        <v>296</v>
      </c>
      <c r="J264" s="178"/>
      <c r="K264" s="167">
        <v>4.1700000000000337</v>
      </c>
      <c r="L264" s="179" t="s">
        <v>132</v>
      </c>
      <c r="M264" s="180">
        <v>7.1289999999999992E-2</v>
      </c>
      <c r="N264" s="180">
        <v>7.3200000000000431E-2</v>
      </c>
      <c r="O264" s="167">
        <v>6063757.0900000008</v>
      </c>
      <c r="P264" s="181">
        <v>101.93205</v>
      </c>
      <c r="Q264" s="178"/>
      <c r="R264" s="167">
        <v>22869.374062772004</v>
      </c>
      <c r="S264" s="182">
        <v>1.2127514180000002E-2</v>
      </c>
      <c r="T264" s="182">
        <v>6.4857319806098613E-3</v>
      </c>
      <c r="U264" s="182">
        <v>3.6877919207103254E-4</v>
      </c>
    </row>
    <row r="265" spans="2:21">
      <c r="B265" s="166" t="s">
        <v>649</v>
      </c>
      <c r="C265" s="178" t="s">
        <v>650</v>
      </c>
      <c r="D265" s="179" t="s">
        <v>26</v>
      </c>
      <c r="E265" s="179" t="s">
        <v>639</v>
      </c>
      <c r="F265" s="178" t="s">
        <v>526</v>
      </c>
      <c r="G265" s="179" t="s">
        <v>396</v>
      </c>
      <c r="H265" s="178" t="s">
        <v>651</v>
      </c>
      <c r="I265" s="178" t="s">
        <v>296</v>
      </c>
      <c r="J265" s="178"/>
      <c r="K265" s="167">
        <v>9.6100000000000172</v>
      </c>
      <c r="L265" s="179" t="s">
        <v>132</v>
      </c>
      <c r="M265" s="180">
        <v>6.3750000000000001E-2</v>
      </c>
      <c r="N265" s="180">
        <v>6.2400000000000254E-2</v>
      </c>
      <c r="O265" s="167">
        <v>15175349.980500001</v>
      </c>
      <c r="P265" s="181">
        <v>100.89425</v>
      </c>
      <c r="Q265" s="178"/>
      <c r="R265" s="167">
        <v>56650.905527290008</v>
      </c>
      <c r="S265" s="182">
        <v>2.1894892483768576E-2</v>
      </c>
      <c r="T265" s="182">
        <v>1.6066141062730833E-2</v>
      </c>
      <c r="U265" s="182">
        <v>9.1352194918421455E-4</v>
      </c>
    </row>
    <row r="266" spans="2:21">
      <c r="B266" s="166" t="s">
        <v>652</v>
      </c>
      <c r="C266" s="178" t="s">
        <v>653</v>
      </c>
      <c r="D266" s="179" t="s">
        <v>26</v>
      </c>
      <c r="E266" s="179" t="s">
        <v>639</v>
      </c>
      <c r="F266" s="178" t="s">
        <v>303</v>
      </c>
      <c r="G266" s="179" t="s">
        <v>300</v>
      </c>
      <c r="H266" s="178" t="s">
        <v>651</v>
      </c>
      <c r="I266" s="178" t="s">
        <v>641</v>
      </c>
      <c r="J266" s="178"/>
      <c r="K266" s="167">
        <v>2.6300000000000097</v>
      </c>
      <c r="L266" s="179" t="s">
        <v>132</v>
      </c>
      <c r="M266" s="180">
        <v>3.0769999999999999E-2</v>
      </c>
      <c r="N266" s="180">
        <v>8.2299999999999804E-2</v>
      </c>
      <c r="O266" s="167">
        <v>8517982.9859000016</v>
      </c>
      <c r="P266" s="181">
        <v>87.803420000000003</v>
      </c>
      <c r="Q266" s="178"/>
      <c r="R266" s="167">
        <v>27672.597218798004</v>
      </c>
      <c r="S266" s="182">
        <v>1.4196638309833335E-2</v>
      </c>
      <c r="T266" s="182">
        <v>7.8479213412603228E-3</v>
      </c>
      <c r="U266" s="182">
        <v>4.4623337817836496E-4</v>
      </c>
    </row>
    <row r="267" spans="2:21">
      <c r="B267" s="166" t="s">
        <v>654</v>
      </c>
      <c r="C267" s="178" t="s">
        <v>655</v>
      </c>
      <c r="D267" s="179" t="s">
        <v>26</v>
      </c>
      <c r="E267" s="179" t="s">
        <v>639</v>
      </c>
      <c r="F267" s="178" t="s">
        <v>656</v>
      </c>
      <c r="G267" s="179" t="s">
        <v>657</v>
      </c>
      <c r="H267" s="178" t="s">
        <v>658</v>
      </c>
      <c r="I267" s="178" t="s">
        <v>641</v>
      </c>
      <c r="J267" s="178"/>
      <c r="K267" s="167">
        <v>5.5500000000000789</v>
      </c>
      <c r="L267" s="179" t="s">
        <v>132</v>
      </c>
      <c r="M267" s="180">
        <v>8.5000000000000006E-2</v>
      </c>
      <c r="N267" s="180">
        <v>8.4700000000001219E-2</v>
      </c>
      <c r="O267" s="167">
        <v>6382902.2000000011</v>
      </c>
      <c r="P267" s="181">
        <v>99.881</v>
      </c>
      <c r="Q267" s="178"/>
      <c r="R267" s="167">
        <v>23588.634221613003</v>
      </c>
      <c r="S267" s="182">
        <v>8.5105362666666688E-3</v>
      </c>
      <c r="T267" s="182">
        <v>6.6897134539011405E-3</v>
      </c>
      <c r="U267" s="182">
        <v>3.8037759347625734E-4</v>
      </c>
    </row>
    <row r="268" spans="2:21">
      <c r="B268" s="166" t="s">
        <v>659</v>
      </c>
      <c r="C268" s="178" t="s">
        <v>660</v>
      </c>
      <c r="D268" s="179" t="s">
        <v>26</v>
      </c>
      <c r="E268" s="179" t="s">
        <v>639</v>
      </c>
      <c r="F268" s="178" t="s">
        <v>661</v>
      </c>
      <c r="G268" s="179" t="s">
        <v>662</v>
      </c>
      <c r="H268" s="178" t="s">
        <v>658</v>
      </c>
      <c r="I268" s="178" t="s">
        <v>296</v>
      </c>
      <c r="J268" s="178"/>
      <c r="K268" s="167">
        <v>5.8600000000000865</v>
      </c>
      <c r="L268" s="179" t="s">
        <v>134</v>
      </c>
      <c r="M268" s="180">
        <v>4.3749999999999997E-2</v>
      </c>
      <c r="N268" s="180">
        <v>7.0700000000001373E-2</v>
      </c>
      <c r="O268" s="167">
        <v>1595725.5500000003</v>
      </c>
      <c r="P268" s="181">
        <v>85.722790000000003</v>
      </c>
      <c r="Q268" s="178"/>
      <c r="R268" s="167">
        <v>5496.9081156320017</v>
      </c>
      <c r="S268" s="182">
        <v>1.0638170333333336E-3</v>
      </c>
      <c r="T268" s="182">
        <v>1.5589177326048352E-3</v>
      </c>
      <c r="U268" s="182">
        <v>8.8640175643082752E-5</v>
      </c>
    </row>
    <row r="269" spans="2:21">
      <c r="B269" s="166" t="s">
        <v>663</v>
      </c>
      <c r="C269" s="178" t="s">
        <v>664</v>
      </c>
      <c r="D269" s="179" t="s">
        <v>26</v>
      </c>
      <c r="E269" s="179" t="s">
        <v>639</v>
      </c>
      <c r="F269" s="178" t="s">
        <v>661</v>
      </c>
      <c r="G269" s="179" t="s">
        <v>662</v>
      </c>
      <c r="H269" s="178" t="s">
        <v>658</v>
      </c>
      <c r="I269" s="178" t="s">
        <v>296</v>
      </c>
      <c r="J269" s="178"/>
      <c r="K269" s="167">
        <v>4.8199999999999967</v>
      </c>
      <c r="L269" s="179" t="s">
        <v>134</v>
      </c>
      <c r="M269" s="180">
        <v>7.3749999999999996E-2</v>
      </c>
      <c r="N269" s="180">
        <v>6.9300000000000028E-2</v>
      </c>
      <c r="O269" s="167">
        <v>3271237.3775000004</v>
      </c>
      <c r="P269" s="181">
        <v>104.01296000000001</v>
      </c>
      <c r="Q269" s="178"/>
      <c r="R269" s="167">
        <v>13672.989532972002</v>
      </c>
      <c r="S269" s="182">
        <v>4.0890467218750006E-3</v>
      </c>
      <c r="T269" s="182">
        <v>3.8776463772525111E-3</v>
      </c>
      <c r="U269" s="182">
        <v>2.2048325499967439E-4</v>
      </c>
    </row>
    <row r="270" spans="2:21">
      <c r="B270" s="166" t="s">
        <v>665</v>
      </c>
      <c r="C270" s="178" t="s">
        <v>666</v>
      </c>
      <c r="D270" s="179" t="s">
        <v>26</v>
      </c>
      <c r="E270" s="179" t="s">
        <v>639</v>
      </c>
      <c r="F270" s="178" t="s">
        <v>661</v>
      </c>
      <c r="G270" s="179" t="s">
        <v>662</v>
      </c>
      <c r="H270" s="178" t="s">
        <v>658</v>
      </c>
      <c r="I270" s="178" t="s">
        <v>296</v>
      </c>
      <c r="J270" s="178"/>
      <c r="K270" s="167">
        <v>5.9099999999997186</v>
      </c>
      <c r="L270" s="179" t="s">
        <v>132</v>
      </c>
      <c r="M270" s="180">
        <v>8.1250000000000003E-2</v>
      </c>
      <c r="N270" s="180">
        <v>7.3099999999997362E-2</v>
      </c>
      <c r="O270" s="167">
        <v>3031878.5450000004</v>
      </c>
      <c r="P270" s="181">
        <v>106.91321000000001</v>
      </c>
      <c r="Q270" s="178"/>
      <c r="R270" s="167">
        <v>11993.470916807002</v>
      </c>
      <c r="S270" s="182">
        <v>6.0637570900000009E-3</v>
      </c>
      <c r="T270" s="182">
        <v>3.4013365503638504E-3</v>
      </c>
      <c r="U270" s="182">
        <v>1.9340024360471744E-4</v>
      </c>
    </row>
    <row r="271" spans="2:21">
      <c r="B271" s="166" t="s">
        <v>667</v>
      </c>
      <c r="C271" s="178" t="s">
        <v>668</v>
      </c>
      <c r="D271" s="179" t="s">
        <v>26</v>
      </c>
      <c r="E271" s="179" t="s">
        <v>639</v>
      </c>
      <c r="F271" s="178" t="s">
        <v>669</v>
      </c>
      <c r="G271" s="179" t="s">
        <v>670</v>
      </c>
      <c r="H271" s="178" t="s">
        <v>507</v>
      </c>
      <c r="I271" s="178"/>
      <c r="J271" s="178"/>
      <c r="K271" s="167">
        <v>2.5200000000000506</v>
      </c>
      <c r="L271" s="179" t="s">
        <v>132</v>
      </c>
      <c r="M271" s="180">
        <v>0</v>
      </c>
      <c r="N271" s="180">
        <v>-7.3800000000001267E-2</v>
      </c>
      <c r="O271" s="167">
        <v>4981553.9670000011</v>
      </c>
      <c r="P271" s="181">
        <v>118.80800000000001</v>
      </c>
      <c r="Q271" s="178"/>
      <c r="R271" s="167">
        <v>21898.393157319006</v>
      </c>
      <c r="S271" s="182">
        <v>7.8759746513834012E-3</v>
      </c>
      <c r="T271" s="182">
        <v>6.2103627512740452E-3</v>
      </c>
      <c r="U271" s="182">
        <v>3.5312167766567528E-4</v>
      </c>
    </row>
    <row r="272" spans="2:21">
      <c r="B272" s="183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67"/>
      <c r="P272" s="181"/>
      <c r="Q272" s="178"/>
      <c r="R272" s="178"/>
      <c r="S272" s="178"/>
      <c r="T272" s="182"/>
      <c r="U272" s="178"/>
    </row>
    <row r="273" spans="2:21">
      <c r="B273" s="177" t="s">
        <v>63</v>
      </c>
      <c r="C273" s="162"/>
      <c r="D273" s="162"/>
      <c r="E273" s="162"/>
      <c r="F273" s="162"/>
      <c r="G273" s="162"/>
      <c r="H273" s="162"/>
      <c r="I273" s="162"/>
      <c r="J273" s="162"/>
      <c r="K273" s="163">
        <v>5.0647635901429497</v>
      </c>
      <c r="L273" s="162"/>
      <c r="M273" s="162"/>
      <c r="N273" s="174">
        <v>7.0653711858870635E-2</v>
      </c>
      <c r="O273" s="163"/>
      <c r="P273" s="175"/>
      <c r="Q273" s="162"/>
      <c r="R273" s="163">
        <v>1277036.073544834</v>
      </c>
      <c r="S273" s="162"/>
      <c r="T273" s="176">
        <v>0.36216617384665978</v>
      </c>
      <c r="U273" s="176">
        <v>2.0592794982266526E-2</v>
      </c>
    </row>
    <row r="274" spans="2:21">
      <c r="B274" s="166" t="s">
        <v>671</v>
      </c>
      <c r="C274" s="178" t="s">
        <v>672</v>
      </c>
      <c r="D274" s="179" t="s">
        <v>26</v>
      </c>
      <c r="E274" s="179" t="s">
        <v>639</v>
      </c>
      <c r="F274" s="178"/>
      <c r="G274" s="179" t="s">
        <v>673</v>
      </c>
      <c r="H274" s="178" t="s">
        <v>674</v>
      </c>
      <c r="I274" s="178" t="s">
        <v>675</v>
      </c>
      <c r="J274" s="178"/>
      <c r="K274" s="167">
        <v>7.2800000000002374</v>
      </c>
      <c r="L274" s="179" t="s">
        <v>134</v>
      </c>
      <c r="M274" s="180">
        <v>4.2519999999999995E-2</v>
      </c>
      <c r="N274" s="180">
        <v>5.2400000000001362E-2</v>
      </c>
      <c r="O274" s="167">
        <v>3191451.1000000006</v>
      </c>
      <c r="P274" s="181">
        <v>96.976749999999996</v>
      </c>
      <c r="Q274" s="178"/>
      <c r="R274" s="167">
        <v>12437.119517668001</v>
      </c>
      <c r="S274" s="182">
        <v>2.5531608800000005E-3</v>
      </c>
      <c r="T274" s="182">
        <v>3.5271548570153196E-3</v>
      </c>
      <c r="U274" s="182">
        <v>2.0055428167064309E-4</v>
      </c>
    </row>
    <row r="275" spans="2:21">
      <c r="B275" s="166" t="s">
        <v>676</v>
      </c>
      <c r="C275" s="178" t="s">
        <v>677</v>
      </c>
      <c r="D275" s="179" t="s">
        <v>26</v>
      </c>
      <c r="E275" s="179" t="s">
        <v>639</v>
      </c>
      <c r="F275" s="178"/>
      <c r="G275" s="179" t="s">
        <v>673</v>
      </c>
      <c r="H275" s="178" t="s">
        <v>678</v>
      </c>
      <c r="I275" s="178" t="s">
        <v>641</v>
      </c>
      <c r="J275" s="178"/>
      <c r="K275" s="167">
        <v>1.139999999944586</v>
      </c>
      <c r="L275" s="179" t="s">
        <v>132</v>
      </c>
      <c r="M275" s="180">
        <v>4.4999999999999998E-2</v>
      </c>
      <c r="N275" s="180">
        <v>8.5099999999300735E-2</v>
      </c>
      <c r="O275" s="167">
        <v>2074.4432150000002</v>
      </c>
      <c r="P275" s="181">
        <v>98.748000000000005</v>
      </c>
      <c r="Q275" s="178"/>
      <c r="R275" s="167">
        <v>7.5793453030000011</v>
      </c>
      <c r="S275" s="182">
        <v>4.1488864300000003E-6</v>
      </c>
      <c r="T275" s="182">
        <v>2.149494869812534E-6</v>
      </c>
      <c r="U275" s="182">
        <v>1.2222043461249503E-7</v>
      </c>
    </row>
    <row r="276" spans="2:21">
      <c r="B276" s="166" t="s">
        <v>679</v>
      </c>
      <c r="C276" s="178" t="s">
        <v>680</v>
      </c>
      <c r="D276" s="179" t="s">
        <v>26</v>
      </c>
      <c r="E276" s="179" t="s">
        <v>639</v>
      </c>
      <c r="F276" s="178"/>
      <c r="G276" s="179" t="s">
        <v>673</v>
      </c>
      <c r="H276" s="178" t="s">
        <v>674</v>
      </c>
      <c r="I276" s="178" t="s">
        <v>675</v>
      </c>
      <c r="J276" s="178"/>
      <c r="K276" s="167">
        <v>6.8900000000002191</v>
      </c>
      <c r="L276" s="179" t="s">
        <v>132</v>
      </c>
      <c r="M276" s="180">
        <v>0.03</v>
      </c>
      <c r="N276" s="180">
        <v>6.6300000000001885E-2</v>
      </c>
      <c r="O276" s="167">
        <v>5904184.5350000011</v>
      </c>
      <c r="P276" s="181">
        <v>78.522670000000005</v>
      </c>
      <c r="Q276" s="178"/>
      <c r="R276" s="167">
        <v>17153.655626798005</v>
      </c>
      <c r="S276" s="182">
        <v>3.3738197342857148E-3</v>
      </c>
      <c r="T276" s="182">
        <v>4.864759856466617E-3</v>
      </c>
      <c r="U276" s="182">
        <v>2.7661059921237405E-4</v>
      </c>
    </row>
    <row r="277" spans="2:21">
      <c r="B277" s="166" t="s">
        <v>681</v>
      </c>
      <c r="C277" s="178" t="s">
        <v>682</v>
      </c>
      <c r="D277" s="179" t="s">
        <v>26</v>
      </c>
      <c r="E277" s="179" t="s">
        <v>639</v>
      </c>
      <c r="F277" s="178"/>
      <c r="G277" s="179" t="s">
        <v>673</v>
      </c>
      <c r="H277" s="178" t="s">
        <v>674</v>
      </c>
      <c r="I277" s="178" t="s">
        <v>675</v>
      </c>
      <c r="J277" s="178"/>
      <c r="K277" s="167">
        <v>7.5299999999995428</v>
      </c>
      <c r="L277" s="179" t="s">
        <v>132</v>
      </c>
      <c r="M277" s="180">
        <v>3.5000000000000003E-2</v>
      </c>
      <c r="N277" s="180">
        <v>6.6099999999995038E-2</v>
      </c>
      <c r="O277" s="167">
        <v>2393588.3250000007</v>
      </c>
      <c r="P277" s="181">
        <v>79.748890000000003</v>
      </c>
      <c r="Q277" s="178"/>
      <c r="R277" s="167">
        <v>7062.7823447910005</v>
      </c>
      <c r="S277" s="182">
        <v>4.7871766500000015E-3</v>
      </c>
      <c r="T277" s="182">
        <v>2.002998123165308E-3</v>
      </c>
      <c r="U277" s="182">
        <v>1.1389061894463904E-4</v>
      </c>
    </row>
    <row r="278" spans="2:21">
      <c r="B278" s="166" t="s">
        <v>683</v>
      </c>
      <c r="C278" s="178" t="s">
        <v>684</v>
      </c>
      <c r="D278" s="179" t="s">
        <v>26</v>
      </c>
      <c r="E278" s="179" t="s">
        <v>639</v>
      </c>
      <c r="F278" s="178"/>
      <c r="G278" s="179" t="s">
        <v>685</v>
      </c>
      <c r="H278" s="178" t="s">
        <v>686</v>
      </c>
      <c r="I278" s="178" t="s">
        <v>641</v>
      </c>
      <c r="J278" s="178"/>
      <c r="K278" s="167">
        <v>3.6400000000003514</v>
      </c>
      <c r="L278" s="179" t="s">
        <v>132</v>
      </c>
      <c r="M278" s="180">
        <v>5.5480000000000002E-2</v>
      </c>
      <c r="N278" s="180">
        <v>6.0900000000003993E-2</v>
      </c>
      <c r="O278" s="167">
        <v>1117007.8850000002</v>
      </c>
      <c r="P278" s="181">
        <v>99.298140000000004</v>
      </c>
      <c r="Q278" s="178"/>
      <c r="R278" s="167">
        <v>4103.9219813040008</v>
      </c>
      <c r="S278" s="182">
        <v>2.2340157700000006E-3</v>
      </c>
      <c r="T278" s="182">
        <v>1.1638682356155793E-3</v>
      </c>
      <c r="U278" s="182">
        <v>6.6177632515596526E-5</v>
      </c>
    </row>
    <row r="279" spans="2:21">
      <c r="B279" s="166" t="s">
        <v>687</v>
      </c>
      <c r="C279" s="178" t="s">
        <v>688</v>
      </c>
      <c r="D279" s="179" t="s">
        <v>26</v>
      </c>
      <c r="E279" s="179" t="s">
        <v>639</v>
      </c>
      <c r="F279" s="178"/>
      <c r="G279" s="179" t="s">
        <v>673</v>
      </c>
      <c r="H279" s="178" t="s">
        <v>686</v>
      </c>
      <c r="I279" s="178" t="s">
        <v>296</v>
      </c>
      <c r="J279" s="178"/>
      <c r="K279" s="167">
        <v>7.6200000000000383</v>
      </c>
      <c r="L279" s="179" t="s">
        <v>134</v>
      </c>
      <c r="M279" s="180">
        <v>4.2500000000000003E-2</v>
      </c>
      <c r="N279" s="180">
        <v>5.3800000000000049E-2</v>
      </c>
      <c r="O279" s="167">
        <v>6382902.2000000011</v>
      </c>
      <c r="P279" s="181">
        <v>92.924109999999999</v>
      </c>
      <c r="Q279" s="178"/>
      <c r="R279" s="167">
        <v>23834.748361955</v>
      </c>
      <c r="S279" s="182">
        <v>5.1063217600000009E-3</v>
      </c>
      <c r="T279" s="182">
        <v>6.7595111819244366E-3</v>
      </c>
      <c r="U279" s="182">
        <v>3.8434629736747248E-4</v>
      </c>
    </row>
    <row r="280" spans="2:21">
      <c r="B280" s="166" t="s">
        <v>689</v>
      </c>
      <c r="C280" s="178" t="s">
        <v>690</v>
      </c>
      <c r="D280" s="179" t="s">
        <v>26</v>
      </c>
      <c r="E280" s="179" t="s">
        <v>639</v>
      </c>
      <c r="F280" s="178"/>
      <c r="G280" s="179" t="s">
        <v>691</v>
      </c>
      <c r="H280" s="178" t="s">
        <v>686</v>
      </c>
      <c r="I280" s="178" t="s">
        <v>641</v>
      </c>
      <c r="J280" s="178"/>
      <c r="K280" s="167">
        <v>7.9499999999997675</v>
      </c>
      <c r="L280" s="179" t="s">
        <v>132</v>
      </c>
      <c r="M280" s="180">
        <v>5.8749999999999997E-2</v>
      </c>
      <c r="N280" s="180">
        <v>5.9499999999998526E-2</v>
      </c>
      <c r="O280" s="167">
        <v>3191451.1000000006</v>
      </c>
      <c r="P280" s="181">
        <v>99.7971</v>
      </c>
      <c r="Q280" s="178"/>
      <c r="R280" s="167">
        <v>11784.409565225</v>
      </c>
      <c r="S280" s="182">
        <v>2.9013191818181823E-3</v>
      </c>
      <c r="T280" s="182">
        <v>3.3420469567727366E-3</v>
      </c>
      <c r="U280" s="182">
        <v>1.9002903300148575E-4</v>
      </c>
    </row>
    <row r="281" spans="2:21">
      <c r="B281" s="166" t="s">
        <v>692</v>
      </c>
      <c r="C281" s="178" t="s">
        <v>693</v>
      </c>
      <c r="D281" s="179" t="s">
        <v>26</v>
      </c>
      <c r="E281" s="179" t="s">
        <v>639</v>
      </c>
      <c r="F281" s="178"/>
      <c r="G281" s="179" t="s">
        <v>694</v>
      </c>
      <c r="H281" s="178" t="s">
        <v>686</v>
      </c>
      <c r="I281" s="178" t="s">
        <v>296</v>
      </c>
      <c r="J281" s="178"/>
      <c r="K281" s="167">
        <v>5.1200000000005135</v>
      </c>
      <c r="L281" s="179" t="s">
        <v>132</v>
      </c>
      <c r="M281" s="180">
        <v>4.2500000000000003E-2</v>
      </c>
      <c r="N281" s="180">
        <v>5.970000000000622E-2</v>
      </c>
      <c r="O281" s="167">
        <v>1076030.2911660003</v>
      </c>
      <c r="P281" s="181">
        <v>91.99306</v>
      </c>
      <c r="Q281" s="178"/>
      <c r="R281" s="167">
        <v>3662.5306299760005</v>
      </c>
      <c r="S281" s="182">
        <v>2.7169658428905664E-3</v>
      </c>
      <c r="T281" s="182">
        <v>1.0386900827105223E-3</v>
      </c>
      <c r="U281" s="182">
        <v>5.9059993638244978E-5</v>
      </c>
    </row>
    <row r="282" spans="2:21">
      <c r="B282" s="166" t="s">
        <v>695</v>
      </c>
      <c r="C282" s="178" t="s">
        <v>696</v>
      </c>
      <c r="D282" s="179" t="s">
        <v>26</v>
      </c>
      <c r="E282" s="179" t="s">
        <v>639</v>
      </c>
      <c r="F282" s="178"/>
      <c r="G282" s="179" t="s">
        <v>685</v>
      </c>
      <c r="H282" s="178" t="s">
        <v>686</v>
      </c>
      <c r="I282" s="178" t="s">
        <v>641</v>
      </c>
      <c r="J282" s="178"/>
      <c r="K282" s="167">
        <v>3.7200000000000797</v>
      </c>
      <c r="L282" s="179" t="s">
        <v>135</v>
      </c>
      <c r="M282" s="180">
        <v>4.6249999999999999E-2</v>
      </c>
      <c r="N282" s="180">
        <v>7.8000000000001485E-2</v>
      </c>
      <c r="O282" s="167">
        <v>4787176.6500000013</v>
      </c>
      <c r="P282" s="181">
        <v>90.392600000000002</v>
      </c>
      <c r="Q282" s="178"/>
      <c r="R282" s="167">
        <v>20211.302026170004</v>
      </c>
      <c r="S282" s="182">
        <v>9.574353300000003E-3</v>
      </c>
      <c r="T282" s="182">
        <v>5.7319053665873185E-3</v>
      </c>
      <c r="U282" s="182">
        <v>3.2591655597814621E-4</v>
      </c>
    </row>
    <row r="283" spans="2:21">
      <c r="B283" s="166" t="s">
        <v>697</v>
      </c>
      <c r="C283" s="178" t="s">
        <v>698</v>
      </c>
      <c r="D283" s="179" t="s">
        <v>26</v>
      </c>
      <c r="E283" s="179" t="s">
        <v>639</v>
      </c>
      <c r="F283" s="178"/>
      <c r="G283" s="179" t="s">
        <v>673</v>
      </c>
      <c r="H283" s="178" t="s">
        <v>699</v>
      </c>
      <c r="I283" s="178" t="s">
        <v>675</v>
      </c>
      <c r="J283" s="178"/>
      <c r="K283" s="167">
        <v>4.0299999999999674</v>
      </c>
      <c r="L283" s="179" t="s">
        <v>132</v>
      </c>
      <c r="M283" s="180">
        <v>3.2000000000000001E-2</v>
      </c>
      <c r="N283" s="180">
        <v>0.11029999999999968</v>
      </c>
      <c r="O283" s="167">
        <v>5106321.7600000007</v>
      </c>
      <c r="P283" s="181">
        <v>74.216329999999999</v>
      </c>
      <c r="Q283" s="178"/>
      <c r="R283" s="167">
        <v>14021.981682482003</v>
      </c>
      <c r="S283" s="182">
        <v>4.0850574080000005E-3</v>
      </c>
      <c r="T283" s="182">
        <v>3.9766202074433162E-3</v>
      </c>
      <c r="U283" s="182">
        <v>2.2611091418187027E-4</v>
      </c>
    </row>
    <row r="284" spans="2:21">
      <c r="B284" s="166" t="s">
        <v>700</v>
      </c>
      <c r="C284" s="178" t="s">
        <v>701</v>
      </c>
      <c r="D284" s="179" t="s">
        <v>26</v>
      </c>
      <c r="E284" s="179" t="s">
        <v>639</v>
      </c>
      <c r="F284" s="178"/>
      <c r="G284" s="179" t="s">
        <v>685</v>
      </c>
      <c r="H284" s="178" t="s">
        <v>640</v>
      </c>
      <c r="I284" s="178" t="s">
        <v>641</v>
      </c>
      <c r="J284" s="178"/>
      <c r="K284" s="167">
        <v>7.1300000000003347</v>
      </c>
      <c r="L284" s="179" t="s">
        <v>132</v>
      </c>
      <c r="M284" s="180">
        <v>6.7419999999999994E-2</v>
      </c>
      <c r="N284" s="180">
        <v>6.3300000000002687E-2</v>
      </c>
      <c r="O284" s="167">
        <v>2393588.3250000007</v>
      </c>
      <c r="P284" s="181">
        <v>102.88101</v>
      </c>
      <c r="Q284" s="178"/>
      <c r="R284" s="167">
        <v>9111.4271233380023</v>
      </c>
      <c r="S284" s="182">
        <v>1.9148706600000006E-3</v>
      </c>
      <c r="T284" s="182">
        <v>2.5839917664832912E-3</v>
      </c>
      <c r="U284" s="182">
        <v>1.46925959754554E-4</v>
      </c>
    </row>
    <row r="285" spans="2:21">
      <c r="B285" s="166" t="s">
        <v>702</v>
      </c>
      <c r="C285" s="178" t="s">
        <v>703</v>
      </c>
      <c r="D285" s="179" t="s">
        <v>26</v>
      </c>
      <c r="E285" s="179" t="s">
        <v>639</v>
      </c>
      <c r="F285" s="178"/>
      <c r="G285" s="179" t="s">
        <v>685</v>
      </c>
      <c r="H285" s="178" t="s">
        <v>640</v>
      </c>
      <c r="I285" s="178" t="s">
        <v>641</v>
      </c>
      <c r="J285" s="178"/>
      <c r="K285" s="167">
        <v>5.3000000000001686</v>
      </c>
      <c r="L285" s="179" t="s">
        <v>132</v>
      </c>
      <c r="M285" s="180">
        <v>3.9329999999999997E-2</v>
      </c>
      <c r="N285" s="180">
        <v>6.860000000000209E-2</v>
      </c>
      <c r="O285" s="167">
        <v>4970685.08825</v>
      </c>
      <c r="P285" s="181">
        <v>86.975899999999996</v>
      </c>
      <c r="Q285" s="178"/>
      <c r="R285" s="167">
        <v>15996.202939981002</v>
      </c>
      <c r="S285" s="182">
        <v>3.3137900588333332E-3</v>
      </c>
      <c r="T285" s="182">
        <v>4.5365074134252475E-3</v>
      </c>
      <c r="U285" s="182">
        <v>2.57946141429961E-4</v>
      </c>
    </row>
    <row r="286" spans="2:21">
      <c r="B286" s="166" t="s">
        <v>704</v>
      </c>
      <c r="C286" s="178" t="s">
        <v>705</v>
      </c>
      <c r="D286" s="179" t="s">
        <v>26</v>
      </c>
      <c r="E286" s="179" t="s">
        <v>639</v>
      </c>
      <c r="F286" s="178"/>
      <c r="G286" s="179" t="s">
        <v>706</v>
      </c>
      <c r="H286" s="178" t="s">
        <v>640</v>
      </c>
      <c r="I286" s="178" t="s">
        <v>296</v>
      </c>
      <c r="J286" s="178"/>
      <c r="K286" s="167">
        <v>2.9699999999999656</v>
      </c>
      <c r="L286" s="179" t="s">
        <v>132</v>
      </c>
      <c r="M286" s="180">
        <v>4.7500000000000001E-2</v>
      </c>
      <c r="N286" s="180">
        <v>8.2999999999999435E-2</v>
      </c>
      <c r="O286" s="167">
        <v>3670168.7650000006</v>
      </c>
      <c r="P286" s="181">
        <v>90.954669999999993</v>
      </c>
      <c r="Q286" s="178"/>
      <c r="R286" s="167">
        <v>12351.302133219002</v>
      </c>
      <c r="S286" s="182">
        <v>2.446779176666667E-3</v>
      </c>
      <c r="T286" s="182">
        <v>3.5028171312303708E-3</v>
      </c>
      <c r="U286" s="182">
        <v>1.9917043681262972E-4</v>
      </c>
    </row>
    <row r="287" spans="2:21">
      <c r="B287" s="166" t="s">
        <v>707</v>
      </c>
      <c r="C287" s="178" t="s">
        <v>708</v>
      </c>
      <c r="D287" s="179" t="s">
        <v>26</v>
      </c>
      <c r="E287" s="179" t="s">
        <v>639</v>
      </c>
      <c r="F287" s="178"/>
      <c r="G287" s="179" t="s">
        <v>706</v>
      </c>
      <c r="H287" s="178" t="s">
        <v>640</v>
      </c>
      <c r="I287" s="178" t="s">
        <v>296</v>
      </c>
      <c r="J287" s="178"/>
      <c r="K287" s="167">
        <v>5.9100000000001307</v>
      </c>
      <c r="L287" s="179" t="s">
        <v>132</v>
      </c>
      <c r="M287" s="180">
        <v>5.1249999999999997E-2</v>
      </c>
      <c r="N287" s="180">
        <v>8.0000000000001209E-2</v>
      </c>
      <c r="O287" s="167">
        <v>2624968.5297500007</v>
      </c>
      <c r="P287" s="181">
        <v>85.278670000000005</v>
      </c>
      <c r="Q287" s="178"/>
      <c r="R287" s="167">
        <v>8282.5912037119997</v>
      </c>
      <c r="S287" s="182">
        <v>1.7499790198333338E-3</v>
      </c>
      <c r="T287" s="182">
        <v>2.348934715256548E-3</v>
      </c>
      <c r="U287" s="182">
        <v>1.3356059872804939E-4</v>
      </c>
    </row>
    <row r="288" spans="2:21">
      <c r="B288" s="166" t="s">
        <v>709</v>
      </c>
      <c r="C288" s="178" t="s">
        <v>710</v>
      </c>
      <c r="D288" s="179" t="s">
        <v>26</v>
      </c>
      <c r="E288" s="179" t="s">
        <v>639</v>
      </c>
      <c r="F288" s="178"/>
      <c r="G288" s="179" t="s">
        <v>711</v>
      </c>
      <c r="H288" s="178" t="s">
        <v>644</v>
      </c>
      <c r="I288" s="178" t="s">
        <v>296</v>
      </c>
      <c r="J288" s="178"/>
      <c r="K288" s="167">
        <v>7.2699999999998308</v>
      </c>
      <c r="L288" s="179" t="s">
        <v>132</v>
      </c>
      <c r="M288" s="180">
        <v>3.3000000000000002E-2</v>
      </c>
      <c r="N288" s="180">
        <v>6.0599999999998787E-2</v>
      </c>
      <c r="O288" s="167">
        <v>4787176.6500000013</v>
      </c>
      <c r="P288" s="181">
        <v>82.974000000000004</v>
      </c>
      <c r="Q288" s="178"/>
      <c r="R288" s="167">
        <v>14696.814228213001</v>
      </c>
      <c r="S288" s="182">
        <v>1.1967941625000004E-3</v>
      </c>
      <c r="T288" s="182">
        <v>4.1680020533736194E-3</v>
      </c>
      <c r="U288" s="182">
        <v>2.3699289985908346E-4</v>
      </c>
    </row>
    <row r="289" spans="2:21">
      <c r="B289" s="166" t="s">
        <v>712</v>
      </c>
      <c r="C289" s="178" t="s">
        <v>713</v>
      </c>
      <c r="D289" s="179" t="s">
        <v>26</v>
      </c>
      <c r="E289" s="179" t="s">
        <v>639</v>
      </c>
      <c r="F289" s="178"/>
      <c r="G289" s="179" t="s">
        <v>673</v>
      </c>
      <c r="H289" s="178" t="s">
        <v>644</v>
      </c>
      <c r="I289" s="178" t="s">
        <v>296</v>
      </c>
      <c r="J289" s="178"/>
      <c r="K289" s="167">
        <v>6.6199999999996804</v>
      </c>
      <c r="L289" s="179" t="s">
        <v>134</v>
      </c>
      <c r="M289" s="180">
        <v>5.7999999999999996E-2</v>
      </c>
      <c r="N289" s="180">
        <v>5.1299999999997965E-2</v>
      </c>
      <c r="O289" s="167">
        <v>2393588.3250000007</v>
      </c>
      <c r="P289" s="181">
        <v>109.75466</v>
      </c>
      <c r="Q289" s="178"/>
      <c r="R289" s="167">
        <v>10556.899556078002</v>
      </c>
      <c r="S289" s="182">
        <v>4.7871766500000015E-3</v>
      </c>
      <c r="T289" s="182">
        <v>2.9939263260553785E-3</v>
      </c>
      <c r="U289" s="182">
        <v>1.7023486862296729E-4</v>
      </c>
    </row>
    <row r="290" spans="2:21">
      <c r="B290" s="166" t="s">
        <v>714</v>
      </c>
      <c r="C290" s="178" t="s">
        <v>715</v>
      </c>
      <c r="D290" s="179" t="s">
        <v>26</v>
      </c>
      <c r="E290" s="179" t="s">
        <v>639</v>
      </c>
      <c r="F290" s="178"/>
      <c r="G290" s="179" t="s">
        <v>685</v>
      </c>
      <c r="H290" s="178" t="s">
        <v>644</v>
      </c>
      <c r="I290" s="178" t="s">
        <v>641</v>
      </c>
      <c r="J290" s="178"/>
      <c r="K290" s="167">
        <v>7.5099999999998861</v>
      </c>
      <c r="L290" s="179" t="s">
        <v>132</v>
      </c>
      <c r="M290" s="180">
        <v>6.1740000000000003E-2</v>
      </c>
      <c r="N290" s="180">
        <v>6.0699999999999345E-2</v>
      </c>
      <c r="O290" s="167">
        <v>2393588.3250000007</v>
      </c>
      <c r="P290" s="181">
        <v>101.07425000000001</v>
      </c>
      <c r="Q290" s="178"/>
      <c r="R290" s="167">
        <v>8951.4153560510022</v>
      </c>
      <c r="S290" s="182">
        <v>7.4799635156250015E-4</v>
      </c>
      <c r="T290" s="182">
        <v>2.5386125867331742E-3</v>
      </c>
      <c r="U290" s="182">
        <v>1.4434569629391054E-4</v>
      </c>
    </row>
    <row r="291" spans="2:21">
      <c r="B291" s="166" t="s">
        <v>716</v>
      </c>
      <c r="C291" s="178" t="s">
        <v>717</v>
      </c>
      <c r="D291" s="179" t="s">
        <v>26</v>
      </c>
      <c r="E291" s="179" t="s">
        <v>639</v>
      </c>
      <c r="F291" s="178"/>
      <c r="G291" s="179" t="s">
        <v>718</v>
      </c>
      <c r="H291" s="178" t="s">
        <v>644</v>
      </c>
      <c r="I291" s="178" t="s">
        <v>641</v>
      </c>
      <c r="J291" s="178"/>
      <c r="K291" s="167">
        <v>7.320000000000114</v>
      </c>
      <c r="L291" s="179" t="s">
        <v>132</v>
      </c>
      <c r="M291" s="180">
        <v>5.5E-2</v>
      </c>
      <c r="N291" s="180">
        <v>5.7800000000000955E-2</v>
      </c>
      <c r="O291" s="167">
        <v>6382902.2000000011</v>
      </c>
      <c r="P291" s="181">
        <v>100.22783</v>
      </c>
      <c r="Q291" s="178"/>
      <c r="R291" s="167">
        <v>23670.544939601001</v>
      </c>
      <c r="S291" s="182">
        <v>5.8026383636363647E-3</v>
      </c>
      <c r="T291" s="182">
        <v>6.7129432529219307E-3</v>
      </c>
      <c r="U291" s="182">
        <v>3.8169844153789032E-4</v>
      </c>
    </row>
    <row r="292" spans="2:21">
      <c r="B292" s="166" t="s">
        <v>719</v>
      </c>
      <c r="C292" s="178" t="s">
        <v>720</v>
      </c>
      <c r="D292" s="179" t="s">
        <v>26</v>
      </c>
      <c r="E292" s="179" t="s">
        <v>639</v>
      </c>
      <c r="F292" s="178"/>
      <c r="G292" s="179" t="s">
        <v>685</v>
      </c>
      <c r="H292" s="178" t="s">
        <v>644</v>
      </c>
      <c r="I292" s="178" t="s">
        <v>641</v>
      </c>
      <c r="J292" s="178"/>
      <c r="K292" s="167">
        <v>4.3499999999999597</v>
      </c>
      <c r="L292" s="179" t="s">
        <v>134</v>
      </c>
      <c r="M292" s="180">
        <v>4.1250000000000002E-2</v>
      </c>
      <c r="N292" s="180">
        <v>5.4499999999999334E-2</v>
      </c>
      <c r="O292" s="167">
        <v>4739304.8835000014</v>
      </c>
      <c r="P292" s="181">
        <v>97.677419999999998</v>
      </c>
      <c r="Q292" s="178"/>
      <c r="R292" s="167">
        <v>18602.564598125002</v>
      </c>
      <c r="S292" s="182">
        <v>4.7393048835000012E-3</v>
      </c>
      <c r="T292" s="182">
        <v>5.2756690150004039E-3</v>
      </c>
      <c r="U292" s="182">
        <v>2.9997492384862406E-4</v>
      </c>
    </row>
    <row r="293" spans="2:21">
      <c r="B293" s="166" t="s">
        <v>721</v>
      </c>
      <c r="C293" s="178" t="s">
        <v>722</v>
      </c>
      <c r="D293" s="179" t="s">
        <v>26</v>
      </c>
      <c r="E293" s="179" t="s">
        <v>639</v>
      </c>
      <c r="F293" s="178"/>
      <c r="G293" s="179" t="s">
        <v>723</v>
      </c>
      <c r="H293" s="178" t="s">
        <v>644</v>
      </c>
      <c r="I293" s="178" t="s">
        <v>641</v>
      </c>
      <c r="J293" s="178"/>
      <c r="K293" s="167">
        <v>6.9500000000000544</v>
      </c>
      <c r="L293" s="179" t="s">
        <v>132</v>
      </c>
      <c r="M293" s="180">
        <v>6.7979999999999999E-2</v>
      </c>
      <c r="N293" s="180">
        <v>6.8000000000000754E-2</v>
      </c>
      <c r="O293" s="167">
        <v>7659482.6400000015</v>
      </c>
      <c r="P293" s="181">
        <v>102.73909999999999</v>
      </c>
      <c r="Q293" s="178"/>
      <c r="R293" s="167">
        <v>29116.349057271003</v>
      </c>
      <c r="S293" s="182">
        <v>7.6594826400000014E-3</v>
      </c>
      <c r="T293" s="182">
        <v>8.2573679419913632E-3</v>
      </c>
      <c r="U293" s="182">
        <v>4.6951454167159108E-4</v>
      </c>
    </row>
    <row r="294" spans="2:21">
      <c r="B294" s="166" t="s">
        <v>724</v>
      </c>
      <c r="C294" s="178" t="s">
        <v>725</v>
      </c>
      <c r="D294" s="179" t="s">
        <v>26</v>
      </c>
      <c r="E294" s="179" t="s">
        <v>639</v>
      </c>
      <c r="F294" s="178"/>
      <c r="G294" s="179" t="s">
        <v>673</v>
      </c>
      <c r="H294" s="178" t="s">
        <v>644</v>
      </c>
      <c r="I294" s="178" t="s">
        <v>296</v>
      </c>
      <c r="J294" s="178"/>
      <c r="K294" s="167">
        <v>6.8300000000000294</v>
      </c>
      <c r="L294" s="179" t="s">
        <v>132</v>
      </c>
      <c r="M294" s="180">
        <v>0.06</v>
      </c>
      <c r="N294" s="180">
        <v>6.6300000000000303E-2</v>
      </c>
      <c r="O294" s="167">
        <v>3989313.8750000005</v>
      </c>
      <c r="P294" s="181">
        <v>97.262330000000006</v>
      </c>
      <c r="Q294" s="178"/>
      <c r="R294" s="167">
        <v>14356.369107085004</v>
      </c>
      <c r="S294" s="182">
        <v>3.3244282291666669E-3</v>
      </c>
      <c r="T294" s="182">
        <v>4.0714521520216268E-3</v>
      </c>
      <c r="U294" s="182">
        <v>2.3150306544693472E-4</v>
      </c>
    </row>
    <row r="295" spans="2:21">
      <c r="B295" s="166" t="s">
        <v>726</v>
      </c>
      <c r="C295" s="178" t="s">
        <v>727</v>
      </c>
      <c r="D295" s="179" t="s">
        <v>26</v>
      </c>
      <c r="E295" s="179" t="s">
        <v>639</v>
      </c>
      <c r="F295" s="178"/>
      <c r="G295" s="179" t="s">
        <v>728</v>
      </c>
      <c r="H295" s="178" t="s">
        <v>644</v>
      </c>
      <c r="I295" s="178" t="s">
        <v>296</v>
      </c>
      <c r="J295" s="178"/>
      <c r="K295" s="167">
        <v>6.8400000000002725</v>
      </c>
      <c r="L295" s="179" t="s">
        <v>132</v>
      </c>
      <c r="M295" s="180">
        <v>6.3750000000000001E-2</v>
      </c>
      <c r="N295" s="180">
        <v>6.0300000000001547E-2</v>
      </c>
      <c r="O295" s="167">
        <v>1340409.4620000003</v>
      </c>
      <c r="P295" s="181">
        <v>103.8845</v>
      </c>
      <c r="Q295" s="178"/>
      <c r="R295" s="167">
        <v>5152.1673699400008</v>
      </c>
      <c r="S295" s="182">
        <v>1.9148706600000003E-3</v>
      </c>
      <c r="T295" s="182">
        <v>1.4611495963534101E-3</v>
      </c>
      <c r="U295" s="182">
        <v>8.3081072305960128E-5</v>
      </c>
    </row>
    <row r="296" spans="2:21">
      <c r="B296" s="166" t="s">
        <v>729</v>
      </c>
      <c r="C296" s="178" t="s">
        <v>730</v>
      </c>
      <c r="D296" s="179" t="s">
        <v>26</v>
      </c>
      <c r="E296" s="179" t="s">
        <v>639</v>
      </c>
      <c r="F296" s="178"/>
      <c r="G296" s="179" t="s">
        <v>685</v>
      </c>
      <c r="H296" s="178" t="s">
        <v>644</v>
      </c>
      <c r="I296" s="178" t="s">
        <v>641</v>
      </c>
      <c r="J296" s="178"/>
      <c r="K296" s="167">
        <v>3.6399999999999024</v>
      </c>
      <c r="L296" s="179" t="s">
        <v>132</v>
      </c>
      <c r="M296" s="180">
        <v>8.1250000000000003E-2</v>
      </c>
      <c r="N296" s="180">
        <v>7.5399999999998205E-2</v>
      </c>
      <c r="O296" s="167">
        <v>3191451.1000000006</v>
      </c>
      <c r="P296" s="181">
        <v>103.14617</v>
      </c>
      <c r="Q296" s="178"/>
      <c r="R296" s="167">
        <v>12179.88003943</v>
      </c>
      <c r="S296" s="182">
        <v>1.8236863428571432E-3</v>
      </c>
      <c r="T296" s="182">
        <v>3.4542019941121113E-3</v>
      </c>
      <c r="U296" s="182">
        <v>1.964061765807093E-4</v>
      </c>
    </row>
    <row r="297" spans="2:21">
      <c r="B297" s="166" t="s">
        <v>731</v>
      </c>
      <c r="C297" s="178" t="s">
        <v>732</v>
      </c>
      <c r="D297" s="179" t="s">
        <v>26</v>
      </c>
      <c r="E297" s="179" t="s">
        <v>639</v>
      </c>
      <c r="F297" s="178"/>
      <c r="G297" s="179" t="s">
        <v>685</v>
      </c>
      <c r="H297" s="178" t="s">
        <v>651</v>
      </c>
      <c r="I297" s="178" t="s">
        <v>641</v>
      </c>
      <c r="J297" s="178"/>
      <c r="K297" s="167">
        <v>4.3799999999999963</v>
      </c>
      <c r="L297" s="179" t="s">
        <v>134</v>
      </c>
      <c r="M297" s="180">
        <v>7.2499999999999995E-2</v>
      </c>
      <c r="N297" s="180">
        <v>7.3099999999999568E-2</v>
      </c>
      <c r="O297" s="167">
        <v>5696740.2135000005</v>
      </c>
      <c r="P297" s="181">
        <v>99.454909999999998</v>
      </c>
      <c r="Q297" s="178"/>
      <c r="R297" s="167">
        <v>22767.566088116004</v>
      </c>
      <c r="S297" s="182">
        <v>4.5573921708000004E-3</v>
      </c>
      <c r="T297" s="182">
        <v>6.4568593391770377E-3</v>
      </c>
      <c r="U297" s="182">
        <v>3.6713749157949414E-4</v>
      </c>
    </row>
    <row r="298" spans="2:21">
      <c r="B298" s="166" t="s">
        <v>733</v>
      </c>
      <c r="C298" s="178" t="s">
        <v>734</v>
      </c>
      <c r="D298" s="179" t="s">
        <v>26</v>
      </c>
      <c r="E298" s="179" t="s">
        <v>639</v>
      </c>
      <c r="F298" s="178"/>
      <c r="G298" s="179" t="s">
        <v>685</v>
      </c>
      <c r="H298" s="178" t="s">
        <v>651</v>
      </c>
      <c r="I298" s="178" t="s">
        <v>641</v>
      </c>
      <c r="J298" s="178"/>
      <c r="K298" s="167">
        <v>7.2900000000002718</v>
      </c>
      <c r="L298" s="179" t="s">
        <v>132</v>
      </c>
      <c r="M298" s="180">
        <v>7.1190000000000003E-2</v>
      </c>
      <c r="N298" s="180">
        <v>7.140000000000217E-2</v>
      </c>
      <c r="O298" s="167">
        <v>3191451.1000000006</v>
      </c>
      <c r="P298" s="181">
        <v>99.657330000000002</v>
      </c>
      <c r="Q298" s="178"/>
      <c r="R298" s="167">
        <v>11767.904741289001</v>
      </c>
      <c r="S298" s="182">
        <v>2.1276340666666672E-3</v>
      </c>
      <c r="T298" s="182">
        <v>3.3373662049453268E-3</v>
      </c>
      <c r="U298" s="182">
        <v>1.8976288511218692E-4</v>
      </c>
    </row>
    <row r="299" spans="2:21">
      <c r="B299" s="166" t="s">
        <v>735</v>
      </c>
      <c r="C299" s="178" t="s">
        <v>736</v>
      </c>
      <c r="D299" s="179" t="s">
        <v>26</v>
      </c>
      <c r="E299" s="179" t="s">
        <v>639</v>
      </c>
      <c r="F299" s="178"/>
      <c r="G299" s="179" t="s">
        <v>723</v>
      </c>
      <c r="H299" s="178" t="s">
        <v>651</v>
      </c>
      <c r="I299" s="178" t="s">
        <v>641</v>
      </c>
      <c r="J299" s="178"/>
      <c r="K299" s="167">
        <v>3.2999999999999683</v>
      </c>
      <c r="L299" s="179" t="s">
        <v>132</v>
      </c>
      <c r="M299" s="180">
        <v>2.6249999999999999E-2</v>
      </c>
      <c r="N299" s="180">
        <v>7.4999999999999206E-2</v>
      </c>
      <c r="O299" s="167">
        <v>4045962.1320250006</v>
      </c>
      <c r="P299" s="181">
        <v>85.310379999999995</v>
      </c>
      <c r="Q299" s="178"/>
      <c r="R299" s="167">
        <v>12771.014228498005</v>
      </c>
      <c r="S299" s="182">
        <v>3.2584763718185067E-3</v>
      </c>
      <c r="T299" s="182">
        <v>3.6218470684524413E-3</v>
      </c>
      <c r="U299" s="182">
        <v>2.0593848769913788E-4</v>
      </c>
    </row>
    <row r="300" spans="2:21">
      <c r="B300" s="166" t="s">
        <v>737</v>
      </c>
      <c r="C300" s="178" t="s">
        <v>738</v>
      </c>
      <c r="D300" s="179" t="s">
        <v>26</v>
      </c>
      <c r="E300" s="179" t="s">
        <v>639</v>
      </c>
      <c r="F300" s="178"/>
      <c r="G300" s="179" t="s">
        <v>723</v>
      </c>
      <c r="H300" s="178" t="s">
        <v>651</v>
      </c>
      <c r="I300" s="178" t="s">
        <v>641</v>
      </c>
      <c r="J300" s="178"/>
      <c r="K300" s="167">
        <v>2.0699999999999164</v>
      </c>
      <c r="L300" s="179" t="s">
        <v>132</v>
      </c>
      <c r="M300" s="180">
        <v>7.0499999999999993E-2</v>
      </c>
      <c r="N300" s="180">
        <v>7.0699999999999152E-2</v>
      </c>
      <c r="O300" s="167">
        <v>1595725.5500000003</v>
      </c>
      <c r="P300" s="181">
        <v>101.42507999999999</v>
      </c>
      <c r="Q300" s="178"/>
      <c r="R300" s="167">
        <v>5988.3240826500014</v>
      </c>
      <c r="S300" s="182">
        <v>2.0102312037510615E-3</v>
      </c>
      <c r="T300" s="182">
        <v>1.6982828172950736E-3</v>
      </c>
      <c r="U300" s="182">
        <v>9.6564484493437752E-5</v>
      </c>
    </row>
    <row r="301" spans="2:21">
      <c r="B301" s="166" t="s">
        <v>739</v>
      </c>
      <c r="C301" s="178" t="s">
        <v>740</v>
      </c>
      <c r="D301" s="179" t="s">
        <v>26</v>
      </c>
      <c r="E301" s="179" t="s">
        <v>639</v>
      </c>
      <c r="F301" s="178"/>
      <c r="G301" s="179" t="s">
        <v>741</v>
      </c>
      <c r="H301" s="178" t="s">
        <v>651</v>
      </c>
      <c r="I301" s="178" t="s">
        <v>641</v>
      </c>
      <c r="J301" s="178"/>
      <c r="K301" s="167">
        <v>5.3400000000001189</v>
      </c>
      <c r="L301" s="179" t="s">
        <v>132</v>
      </c>
      <c r="M301" s="180">
        <v>0.04</v>
      </c>
      <c r="N301" s="180">
        <v>6.0100000000001437E-2</v>
      </c>
      <c r="O301" s="167">
        <v>4348352.1237500003</v>
      </c>
      <c r="P301" s="181">
        <v>91.497889999999998</v>
      </c>
      <c r="Q301" s="178"/>
      <c r="R301" s="167">
        <v>14721.006458389002</v>
      </c>
      <c r="S301" s="182">
        <v>8.6967042475000009E-3</v>
      </c>
      <c r="T301" s="182">
        <v>4.1748629460462428E-3</v>
      </c>
      <c r="U301" s="182">
        <v>2.3738301071538472E-4</v>
      </c>
    </row>
    <row r="302" spans="2:21">
      <c r="B302" s="166" t="s">
        <v>742</v>
      </c>
      <c r="C302" s="178" t="s">
        <v>743</v>
      </c>
      <c r="D302" s="179" t="s">
        <v>26</v>
      </c>
      <c r="E302" s="179" t="s">
        <v>639</v>
      </c>
      <c r="F302" s="178"/>
      <c r="G302" s="179" t="s">
        <v>657</v>
      </c>
      <c r="H302" s="178" t="s">
        <v>651</v>
      </c>
      <c r="I302" s="178" t="s">
        <v>296</v>
      </c>
      <c r="J302" s="178"/>
      <c r="K302" s="167">
        <v>3.5399999999997966</v>
      </c>
      <c r="L302" s="179" t="s">
        <v>132</v>
      </c>
      <c r="M302" s="180">
        <v>5.5E-2</v>
      </c>
      <c r="N302" s="180">
        <v>8.8399999999992096E-2</v>
      </c>
      <c r="O302" s="167">
        <v>1117007.8850000002</v>
      </c>
      <c r="P302" s="181">
        <v>90.636110000000002</v>
      </c>
      <c r="Q302" s="178"/>
      <c r="R302" s="167">
        <v>3745.926280694001</v>
      </c>
      <c r="S302" s="182">
        <v>1.1170078850000003E-3</v>
      </c>
      <c r="T302" s="182">
        <v>1.0623410071923596E-3</v>
      </c>
      <c r="U302" s="182">
        <v>6.0404786924218042E-5</v>
      </c>
    </row>
    <row r="303" spans="2:21">
      <c r="B303" s="166" t="s">
        <v>744</v>
      </c>
      <c r="C303" s="178" t="s">
        <v>745</v>
      </c>
      <c r="D303" s="179" t="s">
        <v>26</v>
      </c>
      <c r="E303" s="179" t="s">
        <v>639</v>
      </c>
      <c r="F303" s="178"/>
      <c r="G303" s="179" t="s">
        <v>657</v>
      </c>
      <c r="H303" s="178" t="s">
        <v>651</v>
      </c>
      <c r="I303" s="178" t="s">
        <v>296</v>
      </c>
      <c r="J303" s="178"/>
      <c r="K303" s="167">
        <v>3.1300000000001096</v>
      </c>
      <c r="L303" s="179" t="s">
        <v>132</v>
      </c>
      <c r="M303" s="180">
        <v>0.06</v>
      </c>
      <c r="N303" s="180">
        <v>8.200000000000264E-2</v>
      </c>
      <c r="O303" s="167">
        <v>3432405.6580500007</v>
      </c>
      <c r="P303" s="181">
        <v>95.418670000000006</v>
      </c>
      <c r="Q303" s="178"/>
      <c r="R303" s="167">
        <v>12118.076139959001</v>
      </c>
      <c r="S303" s="182">
        <v>4.5765408774000012E-3</v>
      </c>
      <c r="T303" s="182">
        <v>3.4366744690375196E-3</v>
      </c>
      <c r="U303" s="182">
        <v>1.9540956023033631E-4</v>
      </c>
    </row>
    <row r="304" spans="2:21">
      <c r="B304" s="166" t="s">
        <v>746</v>
      </c>
      <c r="C304" s="178" t="s">
        <v>747</v>
      </c>
      <c r="D304" s="179" t="s">
        <v>26</v>
      </c>
      <c r="E304" s="179" t="s">
        <v>639</v>
      </c>
      <c r="F304" s="178"/>
      <c r="G304" s="179" t="s">
        <v>748</v>
      </c>
      <c r="H304" s="178" t="s">
        <v>651</v>
      </c>
      <c r="I304" s="178" t="s">
        <v>296</v>
      </c>
      <c r="J304" s="178"/>
      <c r="K304" s="167">
        <v>6.1400000000000627</v>
      </c>
      <c r="L304" s="179" t="s">
        <v>134</v>
      </c>
      <c r="M304" s="180">
        <v>6.6250000000000003E-2</v>
      </c>
      <c r="N304" s="180">
        <v>6.4800000000000801E-2</v>
      </c>
      <c r="O304" s="167">
        <v>6382902.2000000011</v>
      </c>
      <c r="P304" s="181">
        <v>103.53986</v>
      </c>
      <c r="Q304" s="178"/>
      <c r="R304" s="167">
        <v>26557.656471781003</v>
      </c>
      <c r="S304" s="182">
        <v>8.5105362666666688E-3</v>
      </c>
      <c r="T304" s="182">
        <v>7.5317252425142469E-3</v>
      </c>
      <c r="U304" s="182">
        <v>4.2825444500934034E-4</v>
      </c>
    </row>
    <row r="305" spans="2:21">
      <c r="B305" s="166" t="s">
        <v>749</v>
      </c>
      <c r="C305" s="178" t="s">
        <v>750</v>
      </c>
      <c r="D305" s="179" t="s">
        <v>26</v>
      </c>
      <c r="E305" s="179" t="s">
        <v>639</v>
      </c>
      <c r="F305" s="178"/>
      <c r="G305" s="179" t="s">
        <v>751</v>
      </c>
      <c r="H305" s="178" t="s">
        <v>651</v>
      </c>
      <c r="I305" s="178" t="s">
        <v>296</v>
      </c>
      <c r="J305" s="178"/>
      <c r="K305" s="167">
        <v>5.8599999999998307</v>
      </c>
      <c r="L305" s="179" t="s">
        <v>132</v>
      </c>
      <c r="M305" s="180">
        <v>3.2500000000000001E-2</v>
      </c>
      <c r="N305" s="180">
        <v>5.6299999999998483E-2</v>
      </c>
      <c r="O305" s="167">
        <v>3191451.1000000006</v>
      </c>
      <c r="P305" s="181">
        <v>88.011750000000006</v>
      </c>
      <c r="Q305" s="178"/>
      <c r="R305" s="167">
        <v>10392.752264966002</v>
      </c>
      <c r="S305" s="182">
        <v>2.554019030394213E-3</v>
      </c>
      <c r="T305" s="182">
        <v>2.9473743158178697E-3</v>
      </c>
      <c r="U305" s="182">
        <v>1.675879179355205E-4</v>
      </c>
    </row>
    <row r="306" spans="2:21">
      <c r="B306" s="166" t="s">
        <v>752</v>
      </c>
      <c r="C306" s="178" t="s">
        <v>753</v>
      </c>
      <c r="D306" s="179" t="s">
        <v>26</v>
      </c>
      <c r="E306" s="179" t="s">
        <v>639</v>
      </c>
      <c r="F306" s="178"/>
      <c r="G306" s="179" t="s">
        <v>723</v>
      </c>
      <c r="H306" s="178" t="s">
        <v>651</v>
      </c>
      <c r="I306" s="178" t="s">
        <v>296</v>
      </c>
      <c r="J306" s="178"/>
      <c r="K306" s="167">
        <v>1.5399999999999874</v>
      </c>
      <c r="L306" s="179" t="s">
        <v>132</v>
      </c>
      <c r="M306" s="180">
        <v>4.2500000000000003E-2</v>
      </c>
      <c r="N306" s="180">
        <v>7.9299999999999024E-2</v>
      </c>
      <c r="O306" s="167">
        <v>3510596.2100000004</v>
      </c>
      <c r="P306" s="181">
        <v>96.136560000000003</v>
      </c>
      <c r="Q306" s="178"/>
      <c r="R306" s="167">
        <v>12487.375218354002</v>
      </c>
      <c r="S306" s="182">
        <v>7.3907288631578959E-3</v>
      </c>
      <c r="T306" s="182">
        <v>3.5414073242779785E-3</v>
      </c>
      <c r="U306" s="182">
        <v>2.0136467799566172E-4</v>
      </c>
    </row>
    <row r="307" spans="2:21">
      <c r="B307" s="166" t="s">
        <v>754</v>
      </c>
      <c r="C307" s="178" t="s">
        <v>755</v>
      </c>
      <c r="D307" s="179" t="s">
        <v>26</v>
      </c>
      <c r="E307" s="179" t="s">
        <v>639</v>
      </c>
      <c r="F307" s="178"/>
      <c r="G307" s="179" t="s">
        <v>723</v>
      </c>
      <c r="H307" s="178" t="s">
        <v>651</v>
      </c>
      <c r="I307" s="178" t="s">
        <v>296</v>
      </c>
      <c r="J307" s="178"/>
      <c r="K307" s="167">
        <v>4.8100000000000467</v>
      </c>
      <c r="L307" s="179" t="s">
        <v>132</v>
      </c>
      <c r="M307" s="180">
        <v>3.125E-2</v>
      </c>
      <c r="N307" s="180">
        <v>7.430000000000142E-2</v>
      </c>
      <c r="O307" s="167">
        <v>1595725.5500000003</v>
      </c>
      <c r="P307" s="181">
        <v>82.174080000000004</v>
      </c>
      <c r="Q307" s="178"/>
      <c r="R307" s="167">
        <v>4851.7095178170011</v>
      </c>
      <c r="S307" s="182">
        <v>2.1276340666666672E-3</v>
      </c>
      <c r="T307" s="182">
        <v>1.3759400451435382E-3</v>
      </c>
      <c r="U307" s="182">
        <v>7.8236051027582077E-5</v>
      </c>
    </row>
    <row r="308" spans="2:21">
      <c r="B308" s="166" t="s">
        <v>756</v>
      </c>
      <c r="C308" s="178" t="s">
        <v>757</v>
      </c>
      <c r="D308" s="179" t="s">
        <v>26</v>
      </c>
      <c r="E308" s="179" t="s">
        <v>639</v>
      </c>
      <c r="F308" s="178"/>
      <c r="G308" s="179" t="s">
        <v>728</v>
      </c>
      <c r="H308" s="178" t="s">
        <v>651</v>
      </c>
      <c r="I308" s="178" t="s">
        <v>296</v>
      </c>
      <c r="J308" s="178"/>
      <c r="K308" s="167">
        <v>6.9299999999999562</v>
      </c>
      <c r="L308" s="179" t="s">
        <v>132</v>
      </c>
      <c r="M308" s="180">
        <v>6.4000000000000001E-2</v>
      </c>
      <c r="N308" s="180">
        <v>6.1799999999999883E-2</v>
      </c>
      <c r="O308" s="167">
        <v>2074443.2150000003</v>
      </c>
      <c r="P308" s="181">
        <v>104.31100000000001</v>
      </c>
      <c r="Q308" s="178"/>
      <c r="R308" s="167">
        <v>8006.3281093950009</v>
      </c>
      <c r="S308" s="182">
        <v>2.0744432150000005E-3</v>
      </c>
      <c r="T308" s="182">
        <v>2.2705867735526809E-3</v>
      </c>
      <c r="U308" s="182">
        <v>1.2910572906517077E-4</v>
      </c>
    </row>
    <row r="309" spans="2:21">
      <c r="B309" s="166" t="s">
        <v>758</v>
      </c>
      <c r="C309" s="178" t="s">
        <v>759</v>
      </c>
      <c r="D309" s="179" t="s">
        <v>26</v>
      </c>
      <c r="E309" s="179" t="s">
        <v>639</v>
      </c>
      <c r="F309" s="178"/>
      <c r="G309" s="179" t="s">
        <v>728</v>
      </c>
      <c r="H309" s="178" t="s">
        <v>651</v>
      </c>
      <c r="I309" s="178" t="s">
        <v>641</v>
      </c>
      <c r="J309" s="178"/>
      <c r="K309" s="167">
        <v>4.5</v>
      </c>
      <c r="L309" s="179" t="s">
        <v>134</v>
      </c>
      <c r="M309" s="180">
        <v>4.8750000000000002E-2</v>
      </c>
      <c r="N309" s="180">
        <v>5.5399999999999797E-2</v>
      </c>
      <c r="O309" s="167">
        <v>4372288.0070000011</v>
      </c>
      <c r="P309" s="181">
        <v>98.831559999999996</v>
      </c>
      <c r="Q309" s="178"/>
      <c r="R309" s="167">
        <v>17364.744275884001</v>
      </c>
      <c r="S309" s="182">
        <v>4.3722880070000015E-3</v>
      </c>
      <c r="T309" s="182">
        <v>4.9246243896349916E-3</v>
      </c>
      <c r="U309" s="182">
        <v>2.800145009217794E-4</v>
      </c>
    </row>
    <row r="310" spans="2:21">
      <c r="B310" s="166" t="s">
        <v>760</v>
      </c>
      <c r="C310" s="178" t="s">
        <v>761</v>
      </c>
      <c r="D310" s="179" t="s">
        <v>26</v>
      </c>
      <c r="E310" s="179" t="s">
        <v>639</v>
      </c>
      <c r="F310" s="178"/>
      <c r="G310" s="179" t="s">
        <v>741</v>
      </c>
      <c r="H310" s="178" t="s">
        <v>651</v>
      </c>
      <c r="I310" s="178" t="s">
        <v>641</v>
      </c>
      <c r="J310" s="178"/>
      <c r="K310" s="167">
        <v>7.3099999999999019</v>
      </c>
      <c r="L310" s="179" t="s">
        <v>132</v>
      </c>
      <c r="M310" s="180">
        <v>5.9000000000000004E-2</v>
      </c>
      <c r="N310" s="180">
        <v>6.1499999999999E-2</v>
      </c>
      <c r="O310" s="167">
        <v>4468031.540000001</v>
      </c>
      <c r="P310" s="181">
        <v>100.00211</v>
      </c>
      <c r="Q310" s="178"/>
      <c r="R310" s="167">
        <v>16532.065700731004</v>
      </c>
      <c r="S310" s="182">
        <v>8.9360630800000024E-3</v>
      </c>
      <c r="T310" s="182">
        <v>4.6884775650819872E-3</v>
      </c>
      <c r="U310" s="182">
        <v>2.6658717530469338E-4</v>
      </c>
    </row>
    <row r="311" spans="2:21">
      <c r="B311" s="166" t="s">
        <v>762</v>
      </c>
      <c r="C311" s="178" t="s">
        <v>763</v>
      </c>
      <c r="D311" s="179" t="s">
        <v>26</v>
      </c>
      <c r="E311" s="179" t="s">
        <v>639</v>
      </c>
      <c r="F311" s="178"/>
      <c r="G311" s="179" t="s">
        <v>764</v>
      </c>
      <c r="H311" s="178" t="s">
        <v>651</v>
      </c>
      <c r="I311" s="178" t="s">
        <v>641</v>
      </c>
      <c r="J311" s="178"/>
      <c r="K311" s="167">
        <v>7.1099999999996593</v>
      </c>
      <c r="L311" s="179" t="s">
        <v>132</v>
      </c>
      <c r="M311" s="180">
        <v>3.15E-2</v>
      </c>
      <c r="N311" s="180">
        <v>7.1899999999996453E-2</v>
      </c>
      <c r="O311" s="167">
        <v>3191451.1000000006</v>
      </c>
      <c r="P311" s="181">
        <v>75.436250000000001</v>
      </c>
      <c r="Q311" s="178"/>
      <c r="R311" s="167">
        <v>8907.7908141640019</v>
      </c>
      <c r="S311" s="182">
        <v>4.9222910789722494E-3</v>
      </c>
      <c r="T311" s="182">
        <v>2.5262407095808146E-3</v>
      </c>
      <c r="U311" s="182">
        <v>1.4364223045932326E-4</v>
      </c>
    </row>
    <row r="312" spans="2:21">
      <c r="B312" s="166" t="s">
        <v>765</v>
      </c>
      <c r="C312" s="178" t="s">
        <v>766</v>
      </c>
      <c r="D312" s="179" t="s">
        <v>26</v>
      </c>
      <c r="E312" s="179" t="s">
        <v>639</v>
      </c>
      <c r="F312" s="178"/>
      <c r="G312" s="179" t="s">
        <v>767</v>
      </c>
      <c r="H312" s="178" t="s">
        <v>651</v>
      </c>
      <c r="I312" s="178" t="s">
        <v>296</v>
      </c>
      <c r="J312" s="178"/>
      <c r="K312" s="167">
        <v>7.3700000000002026</v>
      </c>
      <c r="L312" s="179" t="s">
        <v>132</v>
      </c>
      <c r="M312" s="180">
        <v>6.25E-2</v>
      </c>
      <c r="N312" s="180">
        <v>6.2000000000001616E-2</v>
      </c>
      <c r="O312" s="167">
        <v>3989313.8750000005</v>
      </c>
      <c r="P312" s="181">
        <v>100.64100000000001</v>
      </c>
      <c r="Q312" s="178"/>
      <c r="R312" s="167">
        <v>14855.075894673</v>
      </c>
      <c r="S312" s="182">
        <v>6.6488564583333338E-3</v>
      </c>
      <c r="T312" s="182">
        <v>4.2128849062513076E-3</v>
      </c>
      <c r="U312" s="182">
        <v>2.3954494213766691E-4</v>
      </c>
    </row>
    <row r="313" spans="2:21">
      <c r="B313" s="166" t="s">
        <v>768</v>
      </c>
      <c r="C313" s="178" t="s">
        <v>769</v>
      </c>
      <c r="D313" s="179" t="s">
        <v>26</v>
      </c>
      <c r="E313" s="179" t="s">
        <v>639</v>
      </c>
      <c r="F313" s="178"/>
      <c r="G313" s="179" t="s">
        <v>718</v>
      </c>
      <c r="H313" s="178" t="s">
        <v>651</v>
      </c>
      <c r="I313" s="178" t="s">
        <v>296</v>
      </c>
      <c r="J313" s="178"/>
      <c r="K313" s="167">
        <v>7.0899999999999004</v>
      </c>
      <c r="L313" s="179" t="s">
        <v>132</v>
      </c>
      <c r="M313" s="180">
        <v>5.5999999999999994E-2</v>
      </c>
      <c r="N313" s="180">
        <v>5.7199999999998995E-2</v>
      </c>
      <c r="O313" s="167">
        <v>1196794.1625000003</v>
      </c>
      <c r="P313" s="181">
        <v>99.265110000000007</v>
      </c>
      <c r="Q313" s="178"/>
      <c r="R313" s="167">
        <v>4395.5965020270014</v>
      </c>
      <c r="S313" s="182">
        <v>1.9946569375000004E-3</v>
      </c>
      <c r="T313" s="182">
        <v>1.2465868426832587E-3</v>
      </c>
      <c r="U313" s="182">
        <v>7.0881018528903795E-5</v>
      </c>
    </row>
    <row r="314" spans="2:21">
      <c r="B314" s="166" t="s">
        <v>770</v>
      </c>
      <c r="C314" s="178" t="s">
        <v>771</v>
      </c>
      <c r="D314" s="179" t="s">
        <v>26</v>
      </c>
      <c r="E314" s="179" t="s">
        <v>639</v>
      </c>
      <c r="F314" s="178"/>
      <c r="G314" s="179" t="s">
        <v>711</v>
      </c>
      <c r="H314" s="178" t="s">
        <v>651</v>
      </c>
      <c r="I314" s="178" t="s">
        <v>296</v>
      </c>
      <c r="J314" s="178"/>
      <c r="K314" s="167">
        <v>4.5100000000000762</v>
      </c>
      <c r="L314" s="179" t="s">
        <v>132</v>
      </c>
      <c r="M314" s="180">
        <v>4.4999999999999998E-2</v>
      </c>
      <c r="N314" s="180">
        <v>6.2000000000000818E-2</v>
      </c>
      <c r="O314" s="167">
        <v>6407955.0911350008</v>
      </c>
      <c r="P314" s="181">
        <v>94.014499999999998</v>
      </c>
      <c r="Q314" s="178"/>
      <c r="R314" s="167">
        <v>22290.305679581001</v>
      </c>
      <c r="S314" s="182">
        <v>1.0679925151891667E-2</v>
      </c>
      <c r="T314" s="182">
        <v>6.3215087569434281E-3</v>
      </c>
      <c r="U314" s="182">
        <v>3.594414476307646E-4</v>
      </c>
    </row>
    <row r="315" spans="2:21">
      <c r="B315" s="166" t="s">
        <v>772</v>
      </c>
      <c r="C315" s="178" t="s">
        <v>773</v>
      </c>
      <c r="D315" s="179" t="s">
        <v>26</v>
      </c>
      <c r="E315" s="179" t="s">
        <v>639</v>
      </c>
      <c r="F315" s="178"/>
      <c r="G315" s="179" t="s">
        <v>657</v>
      </c>
      <c r="H315" s="178" t="s">
        <v>651</v>
      </c>
      <c r="I315" s="178" t="s">
        <v>296</v>
      </c>
      <c r="J315" s="178"/>
      <c r="K315" s="167">
        <v>7.0400000000002398</v>
      </c>
      <c r="L315" s="179" t="s">
        <v>132</v>
      </c>
      <c r="M315" s="180">
        <v>0.04</v>
      </c>
      <c r="N315" s="180">
        <v>6.0300000000002775E-2</v>
      </c>
      <c r="O315" s="167">
        <v>2393588.3250000007</v>
      </c>
      <c r="P315" s="181">
        <v>88.22533</v>
      </c>
      <c r="Q315" s="178"/>
      <c r="R315" s="167">
        <v>7813.4797299280008</v>
      </c>
      <c r="S315" s="182">
        <v>2.3935883250000007E-3</v>
      </c>
      <c r="T315" s="182">
        <v>2.2158951628997261E-3</v>
      </c>
      <c r="U315" s="182">
        <v>1.2599596010617602E-4</v>
      </c>
    </row>
    <row r="316" spans="2:21">
      <c r="B316" s="166" t="s">
        <v>774</v>
      </c>
      <c r="C316" s="178" t="s">
        <v>775</v>
      </c>
      <c r="D316" s="179" t="s">
        <v>26</v>
      </c>
      <c r="E316" s="179" t="s">
        <v>639</v>
      </c>
      <c r="F316" s="178"/>
      <c r="G316" s="179" t="s">
        <v>657</v>
      </c>
      <c r="H316" s="178" t="s">
        <v>651</v>
      </c>
      <c r="I316" s="178" t="s">
        <v>296</v>
      </c>
      <c r="J316" s="178"/>
      <c r="K316" s="167">
        <v>3.1000000000000836</v>
      </c>
      <c r="L316" s="179" t="s">
        <v>132</v>
      </c>
      <c r="M316" s="180">
        <v>6.8750000000000006E-2</v>
      </c>
      <c r="N316" s="180">
        <v>6.2400000000001746E-2</v>
      </c>
      <c r="O316" s="167">
        <v>3989313.8750000005</v>
      </c>
      <c r="P316" s="181">
        <v>104.92904</v>
      </c>
      <c r="Q316" s="178"/>
      <c r="R316" s="167">
        <v>15488.010628347003</v>
      </c>
      <c r="S316" s="182">
        <v>5.8723895388718955E-3</v>
      </c>
      <c r="T316" s="182">
        <v>4.3923845739099292E-3</v>
      </c>
      <c r="U316" s="182">
        <v>2.4975130629425985E-4</v>
      </c>
    </row>
    <row r="317" spans="2:21">
      <c r="B317" s="166" t="s">
        <v>776</v>
      </c>
      <c r="C317" s="178" t="s">
        <v>777</v>
      </c>
      <c r="D317" s="179" t="s">
        <v>26</v>
      </c>
      <c r="E317" s="179" t="s">
        <v>639</v>
      </c>
      <c r="F317" s="178"/>
      <c r="G317" s="179" t="s">
        <v>685</v>
      </c>
      <c r="H317" s="178" t="s">
        <v>651</v>
      </c>
      <c r="I317" s="178" t="s">
        <v>641</v>
      </c>
      <c r="J317" s="178"/>
      <c r="K317" s="167">
        <v>3.9999999999999183</v>
      </c>
      <c r="L317" s="179" t="s">
        <v>135</v>
      </c>
      <c r="M317" s="180">
        <v>7.4160000000000004E-2</v>
      </c>
      <c r="N317" s="180">
        <v>8.199999999999838E-2</v>
      </c>
      <c r="O317" s="167">
        <v>5425466.870000001</v>
      </c>
      <c r="P317" s="181">
        <v>97.320300000000003</v>
      </c>
      <c r="Q317" s="178"/>
      <c r="R317" s="167">
        <v>24661.671375260008</v>
      </c>
      <c r="S317" s="182">
        <v>8.3468721076923099E-3</v>
      </c>
      <c r="T317" s="182">
        <v>6.9940257348008565E-3</v>
      </c>
      <c r="U317" s="182">
        <v>3.9768081189832632E-4</v>
      </c>
    </row>
    <row r="318" spans="2:21">
      <c r="B318" s="166" t="s">
        <v>778</v>
      </c>
      <c r="C318" s="178" t="s">
        <v>779</v>
      </c>
      <c r="D318" s="179" t="s">
        <v>26</v>
      </c>
      <c r="E318" s="179" t="s">
        <v>639</v>
      </c>
      <c r="F318" s="178"/>
      <c r="G318" s="179" t="s">
        <v>691</v>
      </c>
      <c r="H318" s="178" t="s">
        <v>780</v>
      </c>
      <c r="I318" s="178" t="s">
        <v>675</v>
      </c>
      <c r="J318" s="178"/>
      <c r="K318" s="167">
        <v>3.2600000000000398</v>
      </c>
      <c r="L318" s="179" t="s">
        <v>132</v>
      </c>
      <c r="M318" s="180">
        <v>4.7E-2</v>
      </c>
      <c r="N318" s="180">
        <v>7.7399999999999608E-2</v>
      </c>
      <c r="O318" s="167">
        <v>3031878.5450000004</v>
      </c>
      <c r="P318" s="181">
        <v>92.334890000000001</v>
      </c>
      <c r="Q318" s="178"/>
      <c r="R318" s="167">
        <v>10358.082237533001</v>
      </c>
      <c r="S318" s="182">
        <v>6.1138909961685828E-3</v>
      </c>
      <c r="T318" s="182">
        <v>2.937541930153372E-3</v>
      </c>
      <c r="U318" s="182">
        <v>1.6702884777160921E-4</v>
      </c>
    </row>
    <row r="319" spans="2:21">
      <c r="B319" s="166" t="s">
        <v>781</v>
      </c>
      <c r="C319" s="178" t="s">
        <v>782</v>
      </c>
      <c r="D319" s="179" t="s">
        <v>26</v>
      </c>
      <c r="E319" s="179" t="s">
        <v>639</v>
      </c>
      <c r="F319" s="178"/>
      <c r="G319" s="179" t="s">
        <v>723</v>
      </c>
      <c r="H319" s="178" t="s">
        <v>651</v>
      </c>
      <c r="I319" s="178" t="s">
        <v>296</v>
      </c>
      <c r="J319" s="178"/>
      <c r="K319" s="167">
        <v>1.9500000000000151</v>
      </c>
      <c r="L319" s="179" t="s">
        <v>132</v>
      </c>
      <c r="M319" s="180">
        <v>3.7499999999999999E-2</v>
      </c>
      <c r="N319" s="180">
        <v>7.6599999999998045E-2</v>
      </c>
      <c r="O319" s="167">
        <v>957435.33000000019</v>
      </c>
      <c r="P319" s="181">
        <v>94.144829999999999</v>
      </c>
      <c r="Q319" s="178"/>
      <c r="R319" s="167">
        <v>3335.0908141010004</v>
      </c>
      <c r="S319" s="182">
        <v>1.9148706600000003E-3</v>
      </c>
      <c r="T319" s="182">
        <v>9.4582847313098677E-4</v>
      </c>
      <c r="U319" s="182">
        <v>5.3779875764497035E-5</v>
      </c>
    </row>
    <row r="320" spans="2:21">
      <c r="B320" s="166" t="s">
        <v>783</v>
      </c>
      <c r="C320" s="178" t="s">
        <v>784</v>
      </c>
      <c r="D320" s="179" t="s">
        <v>26</v>
      </c>
      <c r="E320" s="179" t="s">
        <v>639</v>
      </c>
      <c r="F320" s="178"/>
      <c r="G320" s="179" t="s">
        <v>723</v>
      </c>
      <c r="H320" s="178" t="s">
        <v>651</v>
      </c>
      <c r="I320" s="178" t="s">
        <v>641</v>
      </c>
      <c r="J320" s="178"/>
      <c r="K320" s="167">
        <v>4.1600000000001573</v>
      </c>
      <c r="L320" s="179" t="s">
        <v>132</v>
      </c>
      <c r="M320" s="180">
        <v>7.9500000000000001E-2</v>
      </c>
      <c r="N320" s="180">
        <v>7.9000000000003942E-2</v>
      </c>
      <c r="O320" s="167">
        <v>1436152.9950000003</v>
      </c>
      <c r="P320" s="181">
        <v>100.26942</v>
      </c>
      <c r="Q320" s="178"/>
      <c r="R320" s="167">
        <v>5328.0822529510006</v>
      </c>
      <c r="S320" s="182">
        <v>2.8723059900000007E-3</v>
      </c>
      <c r="T320" s="182">
        <v>1.5110388840740986E-3</v>
      </c>
      <c r="U320" s="182">
        <v>8.5917780833793075E-5</v>
      </c>
    </row>
    <row r="321" spans="2:21">
      <c r="B321" s="166" t="s">
        <v>785</v>
      </c>
      <c r="C321" s="178" t="s">
        <v>786</v>
      </c>
      <c r="D321" s="179" t="s">
        <v>26</v>
      </c>
      <c r="E321" s="179" t="s">
        <v>639</v>
      </c>
      <c r="F321" s="178"/>
      <c r="G321" s="179" t="s">
        <v>685</v>
      </c>
      <c r="H321" s="178" t="s">
        <v>780</v>
      </c>
      <c r="I321" s="178" t="s">
        <v>675</v>
      </c>
      <c r="J321" s="178"/>
      <c r="K321" s="167">
        <v>3.5399999999998926</v>
      </c>
      <c r="L321" s="179" t="s">
        <v>132</v>
      </c>
      <c r="M321" s="180">
        <v>6.8750000000000006E-2</v>
      </c>
      <c r="N321" s="180">
        <v>8.5599999999997095E-2</v>
      </c>
      <c r="O321" s="167">
        <v>3319109.1440000003</v>
      </c>
      <c r="P321" s="181">
        <v>93.938000000000002</v>
      </c>
      <c r="Q321" s="178"/>
      <c r="R321" s="167">
        <v>11536.247566456001</v>
      </c>
      <c r="S321" s="182">
        <v>6.638218288000001E-3</v>
      </c>
      <c r="T321" s="182">
        <v>3.2716684581146466E-3</v>
      </c>
      <c r="U321" s="182">
        <v>1.8602730644974157E-4</v>
      </c>
    </row>
    <row r="322" spans="2:21">
      <c r="B322" s="166" t="s">
        <v>787</v>
      </c>
      <c r="C322" s="178" t="s">
        <v>788</v>
      </c>
      <c r="D322" s="179" t="s">
        <v>26</v>
      </c>
      <c r="E322" s="179" t="s">
        <v>639</v>
      </c>
      <c r="F322" s="178"/>
      <c r="G322" s="179" t="s">
        <v>673</v>
      </c>
      <c r="H322" s="178" t="s">
        <v>651</v>
      </c>
      <c r="I322" s="178" t="s">
        <v>296</v>
      </c>
      <c r="J322" s="178"/>
      <c r="K322" s="167">
        <v>1.9500000000001485</v>
      </c>
      <c r="L322" s="179" t="s">
        <v>132</v>
      </c>
      <c r="M322" s="180">
        <v>5.7500000000000002E-2</v>
      </c>
      <c r="N322" s="180">
        <v>7.5300000000002476E-2</v>
      </c>
      <c r="O322" s="167">
        <v>1352377.403625</v>
      </c>
      <c r="P322" s="181">
        <v>101.20522</v>
      </c>
      <c r="Q322" s="178"/>
      <c r="R322" s="167">
        <v>5064.1032565750002</v>
      </c>
      <c r="S322" s="182">
        <v>1.9319677194642858E-3</v>
      </c>
      <c r="T322" s="182">
        <v>1.4361747004586773E-3</v>
      </c>
      <c r="U322" s="182">
        <v>8.1660997909168345E-5</v>
      </c>
    </row>
    <row r="323" spans="2:21">
      <c r="B323" s="166" t="s">
        <v>789</v>
      </c>
      <c r="C323" s="178" t="s">
        <v>790</v>
      </c>
      <c r="D323" s="179" t="s">
        <v>26</v>
      </c>
      <c r="E323" s="179" t="s">
        <v>639</v>
      </c>
      <c r="F323" s="178"/>
      <c r="G323" s="179" t="s">
        <v>748</v>
      </c>
      <c r="H323" s="178" t="s">
        <v>651</v>
      </c>
      <c r="I323" s="178" t="s">
        <v>296</v>
      </c>
      <c r="J323" s="178"/>
      <c r="K323" s="167">
        <v>4.1999999999999993</v>
      </c>
      <c r="L323" s="179" t="s">
        <v>134</v>
      </c>
      <c r="M323" s="180">
        <v>0.04</v>
      </c>
      <c r="N323" s="180">
        <v>6.0100000000000653E-2</v>
      </c>
      <c r="O323" s="167">
        <v>3829741.3200000008</v>
      </c>
      <c r="P323" s="181">
        <v>92.560670000000002</v>
      </c>
      <c r="Q323" s="178"/>
      <c r="R323" s="167">
        <v>14244.915820405005</v>
      </c>
      <c r="S323" s="182">
        <v>3.8297413200000007E-3</v>
      </c>
      <c r="T323" s="182">
        <v>4.039844109589838E-3</v>
      </c>
      <c r="U323" s="182">
        <v>2.2970582985567216E-4</v>
      </c>
    </row>
    <row r="324" spans="2:21">
      <c r="B324" s="166" t="s">
        <v>791</v>
      </c>
      <c r="C324" s="178" t="s">
        <v>792</v>
      </c>
      <c r="D324" s="179" t="s">
        <v>26</v>
      </c>
      <c r="E324" s="179" t="s">
        <v>639</v>
      </c>
      <c r="F324" s="178"/>
      <c r="G324" s="179" t="s">
        <v>793</v>
      </c>
      <c r="H324" s="178" t="s">
        <v>651</v>
      </c>
      <c r="I324" s="178" t="s">
        <v>641</v>
      </c>
      <c r="J324" s="178"/>
      <c r="K324" s="167">
        <v>3.9999999999998486</v>
      </c>
      <c r="L324" s="179" t="s">
        <v>134</v>
      </c>
      <c r="M324" s="180">
        <v>4.6249999999999999E-2</v>
      </c>
      <c r="N324" s="180">
        <v>5.3799999999997884E-2</v>
      </c>
      <c r="O324" s="167">
        <v>3271237.3775000004</v>
      </c>
      <c r="P324" s="181">
        <v>100.16128999999999</v>
      </c>
      <c r="Q324" s="178"/>
      <c r="R324" s="167">
        <v>13166.66941751</v>
      </c>
      <c r="S324" s="182">
        <v>5.4520622958333341E-3</v>
      </c>
      <c r="T324" s="182">
        <v>3.7340544907293193E-3</v>
      </c>
      <c r="U324" s="182">
        <v>2.1231860988971739E-4</v>
      </c>
    </row>
    <row r="325" spans="2:21">
      <c r="B325" s="166" t="s">
        <v>794</v>
      </c>
      <c r="C325" s="178" t="s">
        <v>795</v>
      </c>
      <c r="D325" s="179" t="s">
        <v>26</v>
      </c>
      <c r="E325" s="179" t="s">
        <v>639</v>
      </c>
      <c r="F325" s="178"/>
      <c r="G325" s="179" t="s">
        <v>657</v>
      </c>
      <c r="H325" s="178" t="s">
        <v>651</v>
      </c>
      <c r="I325" s="178" t="s">
        <v>296</v>
      </c>
      <c r="J325" s="178"/>
      <c r="K325" s="167">
        <v>3.320000000000034</v>
      </c>
      <c r="L325" s="179" t="s">
        <v>132</v>
      </c>
      <c r="M325" s="180">
        <v>5.2999999999999999E-2</v>
      </c>
      <c r="N325" s="180">
        <v>8.9300000000000324E-2</v>
      </c>
      <c r="O325" s="167">
        <v>4619625.4672500007</v>
      </c>
      <c r="P325" s="181">
        <v>89.673829999999995</v>
      </c>
      <c r="Q325" s="178"/>
      <c r="R325" s="167">
        <v>15327.602396664</v>
      </c>
      <c r="S325" s="182">
        <v>3.0797503115000003E-3</v>
      </c>
      <c r="T325" s="182">
        <v>4.3468929572472283E-3</v>
      </c>
      <c r="U325" s="182">
        <v>2.4716464966259029E-4</v>
      </c>
    </row>
    <row r="326" spans="2:21">
      <c r="B326" s="166" t="s">
        <v>796</v>
      </c>
      <c r="C326" s="178" t="s">
        <v>797</v>
      </c>
      <c r="D326" s="179" t="s">
        <v>26</v>
      </c>
      <c r="E326" s="179" t="s">
        <v>639</v>
      </c>
      <c r="F326" s="178"/>
      <c r="G326" s="179" t="s">
        <v>728</v>
      </c>
      <c r="H326" s="178" t="s">
        <v>651</v>
      </c>
      <c r="I326" s="178" t="s">
        <v>641</v>
      </c>
      <c r="J326" s="178"/>
      <c r="K326" s="167">
        <v>4.5299999999999239</v>
      </c>
      <c r="L326" s="179" t="s">
        <v>134</v>
      </c>
      <c r="M326" s="180">
        <v>4.6249999999999999E-2</v>
      </c>
      <c r="N326" s="180">
        <v>6.9699999999998957E-2</v>
      </c>
      <c r="O326" s="167">
        <v>3047835.8004999999</v>
      </c>
      <c r="P326" s="181">
        <v>90.030910000000006</v>
      </c>
      <c r="Q326" s="178"/>
      <c r="R326" s="167">
        <v>11026.741101428001</v>
      </c>
      <c r="S326" s="182">
        <v>2.0318905336666666E-3</v>
      </c>
      <c r="T326" s="182">
        <v>3.1271729259899233E-3</v>
      </c>
      <c r="U326" s="182">
        <v>1.7781127998516686E-4</v>
      </c>
    </row>
    <row r="327" spans="2:21">
      <c r="B327" s="166" t="s">
        <v>798</v>
      </c>
      <c r="C327" s="178" t="s">
        <v>799</v>
      </c>
      <c r="D327" s="179" t="s">
        <v>26</v>
      </c>
      <c r="E327" s="179" t="s">
        <v>639</v>
      </c>
      <c r="F327" s="178"/>
      <c r="G327" s="179" t="s">
        <v>800</v>
      </c>
      <c r="H327" s="178" t="s">
        <v>651</v>
      </c>
      <c r="I327" s="178" t="s">
        <v>296</v>
      </c>
      <c r="J327" s="178"/>
      <c r="K327" s="167">
        <v>7.1399999999998487</v>
      </c>
      <c r="L327" s="179" t="s">
        <v>132</v>
      </c>
      <c r="M327" s="180">
        <v>4.2790000000000002E-2</v>
      </c>
      <c r="N327" s="180">
        <v>5.9899999999998989E-2</v>
      </c>
      <c r="O327" s="167">
        <v>6382902.2000000011</v>
      </c>
      <c r="P327" s="181">
        <v>89.55104</v>
      </c>
      <c r="Q327" s="178"/>
      <c r="R327" s="167">
        <v>21149.035014187004</v>
      </c>
      <c r="S327" s="182">
        <v>1.2795654101888888E-3</v>
      </c>
      <c r="T327" s="182">
        <v>5.9978455192544232E-3</v>
      </c>
      <c r="U327" s="182">
        <v>3.4103793239842191E-4</v>
      </c>
    </row>
    <row r="328" spans="2:21">
      <c r="B328" s="166" t="s">
        <v>801</v>
      </c>
      <c r="C328" s="178" t="s">
        <v>802</v>
      </c>
      <c r="D328" s="179" t="s">
        <v>26</v>
      </c>
      <c r="E328" s="179" t="s">
        <v>639</v>
      </c>
      <c r="F328" s="178"/>
      <c r="G328" s="179" t="s">
        <v>711</v>
      </c>
      <c r="H328" s="178" t="s">
        <v>803</v>
      </c>
      <c r="I328" s="178" t="s">
        <v>296</v>
      </c>
      <c r="J328" s="178"/>
      <c r="K328" s="167">
        <v>1.8500000000001315</v>
      </c>
      <c r="L328" s="179" t="s">
        <v>132</v>
      </c>
      <c r="M328" s="180">
        <v>6.5000000000000002E-2</v>
      </c>
      <c r="N328" s="180">
        <v>8.2500000000003071E-2</v>
      </c>
      <c r="O328" s="167">
        <v>1595725.5500000003</v>
      </c>
      <c r="P328" s="181">
        <v>96.743830000000003</v>
      </c>
      <c r="Q328" s="178"/>
      <c r="R328" s="167">
        <v>5711.9344441049998</v>
      </c>
      <c r="S328" s="182">
        <v>3.1914511000000006E-3</v>
      </c>
      <c r="T328" s="182">
        <v>1.6198989877726649E-3</v>
      </c>
      <c r="U328" s="182">
        <v>9.210757424658704E-5</v>
      </c>
    </row>
    <row r="329" spans="2:21">
      <c r="B329" s="166" t="s">
        <v>804</v>
      </c>
      <c r="C329" s="178" t="s">
        <v>805</v>
      </c>
      <c r="D329" s="179" t="s">
        <v>26</v>
      </c>
      <c r="E329" s="179" t="s">
        <v>639</v>
      </c>
      <c r="F329" s="178"/>
      <c r="G329" s="179" t="s">
        <v>748</v>
      </c>
      <c r="H329" s="178" t="s">
        <v>803</v>
      </c>
      <c r="I329" s="178" t="s">
        <v>296</v>
      </c>
      <c r="J329" s="178"/>
      <c r="K329" s="167">
        <v>4.4800000000000999</v>
      </c>
      <c r="L329" s="179" t="s">
        <v>132</v>
      </c>
      <c r="M329" s="180">
        <v>4.1250000000000002E-2</v>
      </c>
      <c r="N329" s="180">
        <v>6.6500000000001142E-2</v>
      </c>
      <c r="O329" s="167">
        <v>5712697.4690000005</v>
      </c>
      <c r="P329" s="181">
        <v>89.232879999999994</v>
      </c>
      <c r="Q329" s="178"/>
      <c r="R329" s="167">
        <v>18861.135509869</v>
      </c>
      <c r="S329" s="182">
        <v>1.4281743672500001E-2</v>
      </c>
      <c r="T329" s="182">
        <v>5.3489994711357746E-3</v>
      </c>
      <c r="U329" s="182">
        <v>3.0414449891719787E-4</v>
      </c>
    </row>
    <row r="330" spans="2:21">
      <c r="B330" s="166" t="s">
        <v>806</v>
      </c>
      <c r="C330" s="178" t="s">
        <v>807</v>
      </c>
      <c r="D330" s="179" t="s">
        <v>26</v>
      </c>
      <c r="E330" s="179" t="s">
        <v>639</v>
      </c>
      <c r="F330" s="178"/>
      <c r="G330" s="179" t="s">
        <v>808</v>
      </c>
      <c r="H330" s="178" t="s">
        <v>803</v>
      </c>
      <c r="I330" s="178" t="s">
        <v>641</v>
      </c>
      <c r="J330" s="178"/>
      <c r="K330" s="167">
        <v>4.0399999999999743</v>
      </c>
      <c r="L330" s="179" t="s">
        <v>134</v>
      </c>
      <c r="M330" s="180">
        <v>3.125E-2</v>
      </c>
      <c r="N330" s="180">
        <v>6.6600000000000159E-2</v>
      </c>
      <c r="O330" s="167">
        <v>4787176.6500000013</v>
      </c>
      <c r="P330" s="181">
        <v>88.414180000000002</v>
      </c>
      <c r="Q330" s="178"/>
      <c r="R330" s="167">
        <v>17008.473594486</v>
      </c>
      <c r="S330" s="182">
        <v>6.382902200000002E-3</v>
      </c>
      <c r="T330" s="182">
        <v>4.8235863749628667E-3</v>
      </c>
      <c r="U330" s="182">
        <v>2.7426947205986461E-4</v>
      </c>
    </row>
    <row r="331" spans="2:21">
      <c r="B331" s="166" t="s">
        <v>809</v>
      </c>
      <c r="C331" s="178" t="s">
        <v>810</v>
      </c>
      <c r="D331" s="179" t="s">
        <v>26</v>
      </c>
      <c r="E331" s="179" t="s">
        <v>639</v>
      </c>
      <c r="F331" s="178"/>
      <c r="G331" s="179" t="s">
        <v>685</v>
      </c>
      <c r="H331" s="178" t="s">
        <v>811</v>
      </c>
      <c r="I331" s="178" t="s">
        <v>675</v>
      </c>
      <c r="J331" s="178"/>
      <c r="K331" s="167">
        <v>5.2499999999997939</v>
      </c>
      <c r="L331" s="179" t="s">
        <v>134</v>
      </c>
      <c r="M331" s="180">
        <v>6.8750000000000006E-2</v>
      </c>
      <c r="N331" s="180">
        <v>7.6399999999996485E-2</v>
      </c>
      <c r="O331" s="167">
        <v>2808476.9680000003</v>
      </c>
      <c r="P331" s="181">
        <v>96.161820000000006</v>
      </c>
      <c r="Q331" s="178"/>
      <c r="R331" s="167">
        <v>10852.692855080999</v>
      </c>
      <c r="S331" s="182">
        <v>2.8084769680000003E-3</v>
      </c>
      <c r="T331" s="182">
        <v>3.0778130145903636E-3</v>
      </c>
      <c r="U331" s="182">
        <v>1.7500467183345045E-4</v>
      </c>
    </row>
    <row r="332" spans="2:21">
      <c r="B332" s="166" t="s">
        <v>812</v>
      </c>
      <c r="C332" s="178" t="s">
        <v>813</v>
      </c>
      <c r="D332" s="179" t="s">
        <v>26</v>
      </c>
      <c r="E332" s="179" t="s">
        <v>639</v>
      </c>
      <c r="F332" s="178"/>
      <c r="G332" s="179" t="s">
        <v>685</v>
      </c>
      <c r="H332" s="178" t="s">
        <v>811</v>
      </c>
      <c r="I332" s="178" t="s">
        <v>675</v>
      </c>
      <c r="J332" s="178"/>
      <c r="K332" s="167">
        <v>4.8099999999998042</v>
      </c>
      <c r="L332" s="179" t="s">
        <v>132</v>
      </c>
      <c r="M332" s="180">
        <v>7.7499999999999999E-2</v>
      </c>
      <c r="N332" s="180">
        <v>8.4899999999997144E-2</v>
      </c>
      <c r="O332" s="167">
        <v>3294694.5430850005</v>
      </c>
      <c r="P332" s="181">
        <v>98.824719999999999</v>
      </c>
      <c r="Q332" s="178"/>
      <c r="R332" s="167">
        <v>12047.099103656001</v>
      </c>
      <c r="S332" s="182">
        <v>1.6473472715425003E-3</v>
      </c>
      <c r="T332" s="182">
        <v>3.4165454513837902E-3</v>
      </c>
      <c r="U332" s="182">
        <v>1.9426502282272857E-4</v>
      </c>
    </row>
    <row r="333" spans="2:21">
      <c r="B333" s="166" t="s">
        <v>814</v>
      </c>
      <c r="C333" s="178" t="s">
        <v>815</v>
      </c>
      <c r="D333" s="179" t="s">
        <v>26</v>
      </c>
      <c r="E333" s="179" t="s">
        <v>639</v>
      </c>
      <c r="F333" s="178"/>
      <c r="G333" s="179" t="s">
        <v>691</v>
      </c>
      <c r="H333" s="178" t="s">
        <v>803</v>
      </c>
      <c r="I333" s="178" t="s">
        <v>296</v>
      </c>
      <c r="J333" s="178"/>
      <c r="K333" s="167">
        <v>4.5699999999999532</v>
      </c>
      <c r="L333" s="179" t="s">
        <v>135</v>
      </c>
      <c r="M333" s="180">
        <v>8.3750000000000005E-2</v>
      </c>
      <c r="N333" s="180">
        <v>8.7499999999999203E-2</v>
      </c>
      <c r="O333" s="167">
        <v>4787176.6500000013</v>
      </c>
      <c r="P333" s="181">
        <v>98.376450000000006</v>
      </c>
      <c r="Q333" s="178"/>
      <c r="R333" s="167">
        <v>21996.449331293006</v>
      </c>
      <c r="S333" s="182">
        <v>6.8388237857142879E-3</v>
      </c>
      <c r="T333" s="182">
        <v>6.2381713857252467E-3</v>
      </c>
      <c r="U333" s="182">
        <v>3.5470287864286222E-4</v>
      </c>
    </row>
    <row r="334" spans="2:21">
      <c r="B334" s="166" t="s">
        <v>816</v>
      </c>
      <c r="C334" s="178" t="s">
        <v>817</v>
      </c>
      <c r="D334" s="179" t="s">
        <v>26</v>
      </c>
      <c r="E334" s="179" t="s">
        <v>639</v>
      </c>
      <c r="F334" s="178"/>
      <c r="G334" s="179" t="s">
        <v>718</v>
      </c>
      <c r="H334" s="178" t="s">
        <v>811</v>
      </c>
      <c r="I334" s="178" t="s">
        <v>675</v>
      </c>
      <c r="J334" s="178"/>
      <c r="K334" s="167">
        <v>5.0599999999999472</v>
      </c>
      <c r="L334" s="179" t="s">
        <v>132</v>
      </c>
      <c r="M334" s="180">
        <v>3.2500000000000001E-2</v>
      </c>
      <c r="N334" s="180">
        <v>6.1199999999998943E-2</v>
      </c>
      <c r="O334" s="167">
        <v>2345397.4133900004</v>
      </c>
      <c r="P334" s="181">
        <v>87.204750000000004</v>
      </c>
      <c r="Q334" s="178"/>
      <c r="R334" s="167">
        <v>7567.6024207900009</v>
      </c>
      <c r="S334" s="182">
        <v>3.3505677334142864E-3</v>
      </c>
      <c r="T334" s="182">
        <v>2.1461645999728395E-3</v>
      </c>
      <c r="U334" s="182">
        <v>1.220310752272271E-4</v>
      </c>
    </row>
    <row r="335" spans="2:21">
      <c r="B335" s="166" t="s">
        <v>818</v>
      </c>
      <c r="C335" s="178" t="s">
        <v>819</v>
      </c>
      <c r="D335" s="179" t="s">
        <v>26</v>
      </c>
      <c r="E335" s="179" t="s">
        <v>639</v>
      </c>
      <c r="F335" s="178"/>
      <c r="G335" s="179" t="s">
        <v>657</v>
      </c>
      <c r="H335" s="178" t="s">
        <v>811</v>
      </c>
      <c r="I335" s="178" t="s">
        <v>675</v>
      </c>
      <c r="J335" s="178"/>
      <c r="K335" s="167">
        <v>7.300000000000364</v>
      </c>
      <c r="L335" s="179" t="s">
        <v>132</v>
      </c>
      <c r="M335" s="180">
        <v>3.2500000000000001E-2</v>
      </c>
      <c r="N335" s="180">
        <v>5.880000000000421E-2</v>
      </c>
      <c r="O335" s="167">
        <v>797862.77500000014</v>
      </c>
      <c r="P335" s="181">
        <v>83.56317</v>
      </c>
      <c r="Q335" s="178"/>
      <c r="R335" s="167">
        <v>2466.8617795170007</v>
      </c>
      <c r="S335" s="182">
        <v>6.6760669947260056E-4</v>
      </c>
      <c r="T335" s="182">
        <v>6.9959957326520166E-4</v>
      </c>
      <c r="U335" s="182">
        <v>3.9779282611940489E-5</v>
      </c>
    </row>
    <row r="336" spans="2:21">
      <c r="B336" s="166" t="s">
        <v>820</v>
      </c>
      <c r="C336" s="178" t="s">
        <v>821</v>
      </c>
      <c r="D336" s="179" t="s">
        <v>26</v>
      </c>
      <c r="E336" s="179" t="s">
        <v>639</v>
      </c>
      <c r="F336" s="178"/>
      <c r="G336" s="179" t="s">
        <v>657</v>
      </c>
      <c r="H336" s="178" t="s">
        <v>811</v>
      </c>
      <c r="I336" s="178" t="s">
        <v>675</v>
      </c>
      <c r="J336" s="178"/>
      <c r="K336" s="167">
        <v>5.4000000000000137</v>
      </c>
      <c r="L336" s="179" t="s">
        <v>132</v>
      </c>
      <c r="M336" s="180">
        <v>4.4999999999999998E-2</v>
      </c>
      <c r="N336" s="180">
        <v>6.1399999999999538E-2</v>
      </c>
      <c r="O336" s="167">
        <v>4324416.2405000003</v>
      </c>
      <c r="P336" s="181">
        <v>92.389499999999998</v>
      </c>
      <c r="Q336" s="178"/>
      <c r="R336" s="167">
        <v>14782.634207312003</v>
      </c>
      <c r="S336" s="182">
        <v>2.8831363694246286E-3</v>
      </c>
      <c r="T336" s="182">
        <v>4.1923405149987556E-3</v>
      </c>
      <c r="U336" s="182">
        <v>2.3837678655702339E-4</v>
      </c>
    </row>
    <row r="337" spans="2:21">
      <c r="B337" s="166" t="s">
        <v>822</v>
      </c>
      <c r="C337" s="178" t="s">
        <v>823</v>
      </c>
      <c r="D337" s="179" t="s">
        <v>26</v>
      </c>
      <c r="E337" s="179" t="s">
        <v>639</v>
      </c>
      <c r="F337" s="178"/>
      <c r="G337" s="179" t="s">
        <v>723</v>
      </c>
      <c r="H337" s="178" t="s">
        <v>803</v>
      </c>
      <c r="I337" s="178" t="s">
        <v>641</v>
      </c>
      <c r="J337" s="178"/>
      <c r="K337" s="167">
        <v>0.1</v>
      </c>
      <c r="L337" s="179" t="s">
        <v>132</v>
      </c>
      <c r="M337" s="180">
        <v>6.5000000000000002E-2</v>
      </c>
      <c r="N337" s="180">
        <v>0.10370000000141559</v>
      </c>
      <c r="O337" s="167">
        <v>7499.9100850000013</v>
      </c>
      <c r="P337" s="181">
        <v>101.82693999999999</v>
      </c>
      <c r="Q337" s="178"/>
      <c r="R337" s="167">
        <v>28.256637300000005</v>
      </c>
      <c r="S337" s="182">
        <v>2.9999640340000007E-6</v>
      </c>
      <c r="T337" s="182">
        <v>8.0135545335904971E-6</v>
      </c>
      <c r="U337" s="182">
        <v>4.5565129353938848E-7</v>
      </c>
    </row>
    <row r="338" spans="2:21">
      <c r="B338" s="166" t="s">
        <v>824</v>
      </c>
      <c r="C338" s="178" t="s">
        <v>825</v>
      </c>
      <c r="D338" s="179" t="s">
        <v>26</v>
      </c>
      <c r="E338" s="179" t="s">
        <v>639</v>
      </c>
      <c r="F338" s="178"/>
      <c r="G338" s="179" t="s">
        <v>826</v>
      </c>
      <c r="H338" s="178" t="s">
        <v>803</v>
      </c>
      <c r="I338" s="178" t="s">
        <v>296</v>
      </c>
      <c r="J338" s="178"/>
      <c r="K338" s="167">
        <v>4.3300000000000951</v>
      </c>
      <c r="L338" s="179" t="s">
        <v>134</v>
      </c>
      <c r="M338" s="180">
        <v>6.1249999999999999E-2</v>
      </c>
      <c r="N338" s="180">
        <v>5.4600000000000849E-2</v>
      </c>
      <c r="O338" s="167">
        <v>3191451.1000000006</v>
      </c>
      <c r="P338" s="181">
        <v>103.21163</v>
      </c>
      <c r="Q338" s="178"/>
      <c r="R338" s="167">
        <v>13236.732213178002</v>
      </c>
      <c r="S338" s="182">
        <v>5.3190851666666678E-3</v>
      </c>
      <c r="T338" s="182">
        <v>3.7539242306385812E-3</v>
      </c>
      <c r="U338" s="182">
        <v>2.1344840474591959E-4</v>
      </c>
    </row>
    <row r="339" spans="2:21">
      <c r="B339" s="166" t="s">
        <v>827</v>
      </c>
      <c r="C339" s="178" t="s">
        <v>828</v>
      </c>
      <c r="D339" s="179" t="s">
        <v>26</v>
      </c>
      <c r="E339" s="179" t="s">
        <v>639</v>
      </c>
      <c r="F339" s="178"/>
      <c r="G339" s="179" t="s">
        <v>685</v>
      </c>
      <c r="H339" s="178" t="s">
        <v>811</v>
      </c>
      <c r="I339" s="178" t="s">
        <v>675</v>
      </c>
      <c r="J339" s="178"/>
      <c r="K339" s="167">
        <v>4.4200000000000479</v>
      </c>
      <c r="L339" s="179" t="s">
        <v>132</v>
      </c>
      <c r="M339" s="180">
        <v>7.4999999999999997E-2</v>
      </c>
      <c r="N339" s="180">
        <v>9.410000000000078E-2</v>
      </c>
      <c r="O339" s="167">
        <v>3829741.3200000008</v>
      </c>
      <c r="P339" s="181">
        <v>92.50367</v>
      </c>
      <c r="Q339" s="178"/>
      <c r="R339" s="167">
        <v>13107.809235939001</v>
      </c>
      <c r="S339" s="182">
        <v>3.8297413200000007E-3</v>
      </c>
      <c r="T339" s="182">
        <v>3.7173618011545327E-3</v>
      </c>
      <c r="U339" s="182">
        <v>2.1136946234657399E-4</v>
      </c>
    </row>
    <row r="340" spans="2:21">
      <c r="B340" s="166" t="s">
        <v>829</v>
      </c>
      <c r="C340" s="178" t="s">
        <v>830</v>
      </c>
      <c r="D340" s="179" t="s">
        <v>26</v>
      </c>
      <c r="E340" s="179" t="s">
        <v>639</v>
      </c>
      <c r="F340" s="178"/>
      <c r="G340" s="179" t="s">
        <v>767</v>
      </c>
      <c r="H340" s="178" t="s">
        <v>803</v>
      </c>
      <c r="I340" s="178" t="s">
        <v>296</v>
      </c>
      <c r="J340" s="178"/>
      <c r="K340" s="167">
        <v>5.1200000000001626</v>
      </c>
      <c r="L340" s="179" t="s">
        <v>132</v>
      </c>
      <c r="M340" s="180">
        <v>3.7499999999999999E-2</v>
      </c>
      <c r="N340" s="180">
        <v>6.3000000000001846E-2</v>
      </c>
      <c r="O340" s="167">
        <v>4787176.6500000013</v>
      </c>
      <c r="P340" s="181">
        <v>88.482079999999996</v>
      </c>
      <c r="Q340" s="178"/>
      <c r="R340" s="167">
        <v>15672.436441237005</v>
      </c>
      <c r="S340" s="182">
        <v>7.9786277500000016E-3</v>
      </c>
      <c r="T340" s="182">
        <v>4.4446875529695002E-3</v>
      </c>
      <c r="U340" s="182">
        <v>2.5272525748714942E-4</v>
      </c>
    </row>
    <row r="341" spans="2:21">
      <c r="B341" s="166" t="s">
        <v>831</v>
      </c>
      <c r="C341" s="178" t="s">
        <v>832</v>
      </c>
      <c r="D341" s="179" t="s">
        <v>26</v>
      </c>
      <c r="E341" s="179" t="s">
        <v>639</v>
      </c>
      <c r="F341" s="178"/>
      <c r="G341" s="179" t="s">
        <v>723</v>
      </c>
      <c r="H341" s="178" t="s">
        <v>811</v>
      </c>
      <c r="I341" s="178" t="s">
        <v>675</v>
      </c>
      <c r="J341" s="178"/>
      <c r="K341" s="167">
        <v>6.2099999999999254</v>
      </c>
      <c r="L341" s="179" t="s">
        <v>132</v>
      </c>
      <c r="M341" s="180">
        <v>3.6249999999999998E-2</v>
      </c>
      <c r="N341" s="180">
        <v>5.9399999999999238E-2</v>
      </c>
      <c r="O341" s="167">
        <v>6382902.2000000011</v>
      </c>
      <c r="P341" s="181">
        <v>87.515259999999998</v>
      </c>
      <c r="Q341" s="178"/>
      <c r="R341" s="167">
        <v>20668.250707474006</v>
      </c>
      <c r="S341" s="182">
        <v>7.092113555555557E-3</v>
      </c>
      <c r="T341" s="182">
        <v>5.8614955629650699E-3</v>
      </c>
      <c r="U341" s="182">
        <v>3.3328506396820655E-4</v>
      </c>
    </row>
    <row r="342" spans="2:21">
      <c r="B342" s="166" t="s">
        <v>833</v>
      </c>
      <c r="C342" s="178" t="s">
        <v>834</v>
      </c>
      <c r="D342" s="179" t="s">
        <v>26</v>
      </c>
      <c r="E342" s="179" t="s">
        <v>639</v>
      </c>
      <c r="F342" s="178"/>
      <c r="G342" s="179" t="s">
        <v>800</v>
      </c>
      <c r="H342" s="178" t="s">
        <v>803</v>
      </c>
      <c r="I342" s="178" t="s">
        <v>641</v>
      </c>
      <c r="J342" s="178"/>
      <c r="K342" s="167">
        <v>6.8399999999999332</v>
      </c>
      <c r="L342" s="179" t="s">
        <v>132</v>
      </c>
      <c r="M342" s="180">
        <v>5.1249999999999997E-2</v>
      </c>
      <c r="N342" s="180">
        <v>6.3499999999999363E-2</v>
      </c>
      <c r="O342" s="167">
        <v>3430809.9325000006</v>
      </c>
      <c r="P342" s="181">
        <v>93.337879999999998</v>
      </c>
      <c r="Q342" s="178"/>
      <c r="R342" s="167">
        <v>11848.306822045002</v>
      </c>
      <c r="S342" s="182">
        <v>6.8616198650000015E-3</v>
      </c>
      <c r="T342" s="182">
        <v>3.3601681559316306E-3</v>
      </c>
      <c r="U342" s="182">
        <v>1.9105940570346514E-4</v>
      </c>
    </row>
    <row r="343" spans="2:21">
      <c r="B343" s="166" t="s">
        <v>835</v>
      </c>
      <c r="C343" s="178" t="s">
        <v>836</v>
      </c>
      <c r="D343" s="179" t="s">
        <v>26</v>
      </c>
      <c r="E343" s="179" t="s">
        <v>639</v>
      </c>
      <c r="F343" s="178"/>
      <c r="G343" s="179" t="s">
        <v>711</v>
      </c>
      <c r="H343" s="178" t="s">
        <v>803</v>
      </c>
      <c r="I343" s="178" t="s">
        <v>641</v>
      </c>
      <c r="J343" s="178"/>
      <c r="K343" s="167">
        <v>7.3099999999997953</v>
      </c>
      <c r="L343" s="179" t="s">
        <v>132</v>
      </c>
      <c r="M343" s="180">
        <v>6.4000000000000001E-2</v>
      </c>
      <c r="N343" s="180">
        <v>6.4399999999998001E-2</v>
      </c>
      <c r="O343" s="167">
        <v>3989313.8750000005</v>
      </c>
      <c r="P343" s="181">
        <v>100.64133</v>
      </c>
      <c r="Q343" s="178"/>
      <c r="R343" s="167">
        <v>14855.125094084002</v>
      </c>
      <c r="S343" s="182">
        <v>3.1914511000000006E-3</v>
      </c>
      <c r="T343" s="182">
        <v>4.2128988591558555E-3</v>
      </c>
      <c r="U343" s="182">
        <v>2.3954573550083414E-4</v>
      </c>
    </row>
    <row r="344" spans="2:21">
      <c r="B344" s="166" t="s">
        <v>837</v>
      </c>
      <c r="C344" s="178" t="s">
        <v>838</v>
      </c>
      <c r="D344" s="179" t="s">
        <v>26</v>
      </c>
      <c r="E344" s="179" t="s">
        <v>639</v>
      </c>
      <c r="F344" s="178"/>
      <c r="G344" s="179" t="s">
        <v>685</v>
      </c>
      <c r="H344" s="178" t="s">
        <v>811</v>
      </c>
      <c r="I344" s="178" t="s">
        <v>675</v>
      </c>
      <c r="J344" s="178"/>
      <c r="K344" s="167">
        <v>4.2300000000000573</v>
      </c>
      <c r="L344" s="179" t="s">
        <v>132</v>
      </c>
      <c r="M344" s="180">
        <v>7.6249999999999998E-2</v>
      </c>
      <c r="N344" s="180">
        <v>9.5500000000000973E-2</v>
      </c>
      <c r="O344" s="167">
        <v>4787176.6500000013</v>
      </c>
      <c r="P344" s="181">
        <v>94.418930000000003</v>
      </c>
      <c r="Q344" s="178"/>
      <c r="R344" s="167">
        <v>16724.003690048005</v>
      </c>
      <c r="S344" s="182">
        <v>9.574353300000003E-3</v>
      </c>
      <c r="T344" s="182">
        <v>4.7429109899842312E-3</v>
      </c>
      <c r="U344" s="182">
        <v>2.69682263803127E-4</v>
      </c>
    </row>
    <row r="345" spans="2:21">
      <c r="B345" s="166" t="s">
        <v>839</v>
      </c>
      <c r="C345" s="178" t="s">
        <v>840</v>
      </c>
      <c r="D345" s="179" t="s">
        <v>26</v>
      </c>
      <c r="E345" s="179" t="s">
        <v>639</v>
      </c>
      <c r="F345" s="178"/>
      <c r="G345" s="179" t="s">
        <v>793</v>
      </c>
      <c r="H345" s="178" t="s">
        <v>803</v>
      </c>
      <c r="I345" s="178" t="s">
        <v>296</v>
      </c>
      <c r="J345" s="178"/>
      <c r="K345" s="167">
        <v>6.4599999999995337</v>
      </c>
      <c r="L345" s="179" t="s">
        <v>132</v>
      </c>
      <c r="M345" s="180">
        <v>4.1250000000000002E-2</v>
      </c>
      <c r="N345" s="180">
        <v>7.7499999999993865E-2</v>
      </c>
      <c r="O345" s="167">
        <v>1675511.8274999999</v>
      </c>
      <c r="P345" s="181">
        <v>78.91892</v>
      </c>
      <c r="Q345" s="178"/>
      <c r="R345" s="167">
        <v>4892.4943990680003</v>
      </c>
      <c r="S345" s="182">
        <v>1.6755118274999999E-3</v>
      </c>
      <c r="T345" s="182">
        <v>1.3875065973337698E-3</v>
      </c>
      <c r="U345" s="182">
        <v>7.8893726026258161E-5</v>
      </c>
    </row>
    <row r="346" spans="2:21">
      <c r="B346" s="166" t="s">
        <v>841</v>
      </c>
      <c r="C346" s="178" t="s">
        <v>842</v>
      </c>
      <c r="D346" s="179" t="s">
        <v>26</v>
      </c>
      <c r="E346" s="179" t="s">
        <v>639</v>
      </c>
      <c r="F346" s="178"/>
      <c r="G346" s="179" t="s">
        <v>793</v>
      </c>
      <c r="H346" s="178" t="s">
        <v>803</v>
      </c>
      <c r="I346" s="178" t="s">
        <v>296</v>
      </c>
      <c r="J346" s="178"/>
      <c r="K346" s="167">
        <v>0.95000000000002138</v>
      </c>
      <c r="L346" s="179" t="s">
        <v>132</v>
      </c>
      <c r="M346" s="180">
        <v>6.25E-2</v>
      </c>
      <c r="N346" s="180">
        <v>7.1700000000000624E-2</v>
      </c>
      <c r="O346" s="167">
        <v>4259629.7831700006</v>
      </c>
      <c r="P346" s="181">
        <v>103.20442</v>
      </c>
      <c r="Q346" s="178"/>
      <c r="R346" s="167">
        <v>16265.666454647002</v>
      </c>
      <c r="S346" s="182">
        <v>4.3644105516950967E-3</v>
      </c>
      <c r="T346" s="182">
        <v>4.612927001030916E-3</v>
      </c>
      <c r="U346" s="182">
        <v>2.6229136473858282E-4</v>
      </c>
    </row>
    <row r="347" spans="2:21">
      <c r="B347" s="166" t="s">
        <v>843</v>
      </c>
      <c r="C347" s="178" t="s">
        <v>844</v>
      </c>
      <c r="D347" s="179" t="s">
        <v>26</v>
      </c>
      <c r="E347" s="179" t="s">
        <v>639</v>
      </c>
      <c r="F347" s="178"/>
      <c r="G347" s="179" t="s">
        <v>793</v>
      </c>
      <c r="H347" s="178" t="s">
        <v>803</v>
      </c>
      <c r="I347" s="178" t="s">
        <v>296</v>
      </c>
      <c r="J347" s="178"/>
      <c r="K347" s="167">
        <v>5.0500000000001801</v>
      </c>
      <c r="L347" s="179" t="s">
        <v>134</v>
      </c>
      <c r="M347" s="180">
        <v>6.5000000000000002E-2</v>
      </c>
      <c r="N347" s="180">
        <v>6.3700000000003282E-2</v>
      </c>
      <c r="O347" s="167">
        <v>1914870.6600000004</v>
      </c>
      <c r="P347" s="181">
        <v>100.93205</v>
      </c>
      <c r="Q347" s="178"/>
      <c r="R347" s="167">
        <v>7766.6285065120019</v>
      </c>
      <c r="S347" s="182">
        <v>2.5531608800000005E-3</v>
      </c>
      <c r="T347" s="182">
        <v>2.2026082020408151E-3</v>
      </c>
      <c r="U347" s="182">
        <v>1.2524046254548774E-4</v>
      </c>
    </row>
    <row r="348" spans="2:21">
      <c r="B348" s="166" t="s">
        <v>845</v>
      </c>
      <c r="C348" s="178" t="s">
        <v>846</v>
      </c>
      <c r="D348" s="179" t="s">
        <v>26</v>
      </c>
      <c r="E348" s="179" t="s">
        <v>639</v>
      </c>
      <c r="F348" s="178"/>
      <c r="G348" s="179" t="s">
        <v>711</v>
      </c>
      <c r="H348" s="178" t="s">
        <v>803</v>
      </c>
      <c r="I348" s="178" t="s">
        <v>641</v>
      </c>
      <c r="J348" s="178"/>
      <c r="K348" s="167">
        <v>2.7700000000000147</v>
      </c>
      <c r="L348" s="179" t="s">
        <v>134</v>
      </c>
      <c r="M348" s="180">
        <v>5.7500000000000002E-2</v>
      </c>
      <c r="N348" s="180">
        <v>5.5700000000000145E-2</v>
      </c>
      <c r="O348" s="167">
        <v>4803133.9055000013</v>
      </c>
      <c r="P348" s="181">
        <v>102.48775000000001</v>
      </c>
      <c r="Q348" s="178"/>
      <c r="R348" s="167">
        <v>19781.564678210005</v>
      </c>
      <c r="S348" s="182">
        <v>7.38943677769231E-3</v>
      </c>
      <c r="T348" s="182">
        <v>5.6100322775698222E-3</v>
      </c>
      <c r="U348" s="182">
        <v>3.1898684327379129E-4</v>
      </c>
    </row>
    <row r="349" spans="2:21">
      <c r="B349" s="166" t="s">
        <v>847</v>
      </c>
      <c r="C349" s="178" t="s">
        <v>848</v>
      </c>
      <c r="D349" s="179" t="s">
        <v>26</v>
      </c>
      <c r="E349" s="179" t="s">
        <v>639</v>
      </c>
      <c r="F349" s="178"/>
      <c r="G349" s="179" t="s">
        <v>711</v>
      </c>
      <c r="H349" s="178" t="s">
        <v>849</v>
      </c>
      <c r="I349" s="178" t="s">
        <v>675</v>
      </c>
      <c r="J349" s="178"/>
      <c r="K349" s="167">
        <v>6.4400000000001176</v>
      </c>
      <c r="L349" s="179" t="s">
        <v>132</v>
      </c>
      <c r="M349" s="180">
        <v>3.7499999999999999E-2</v>
      </c>
      <c r="N349" s="180">
        <v>6.3200000000001075E-2</v>
      </c>
      <c r="O349" s="167">
        <v>5106321.7600000007</v>
      </c>
      <c r="P349" s="181">
        <v>85.831500000000005</v>
      </c>
      <c r="Q349" s="178"/>
      <c r="R349" s="167">
        <v>16216.480477307003</v>
      </c>
      <c r="S349" s="182">
        <v>5.1063217600000009E-3</v>
      </c>
      <c r="T349" s="182">
        <v>4.5989779062565695E-3</v>
      </c>
      <c r="U349" s="182">
        <v>2.6149821819531141E-4</v>
      </c>
    </row>
    <row r="350" spans="2:21">
      <c r="B350" s="166" t="s">
        <v>850</v>
      </c>
      <c r="C350" s="178" t="s">
        <v>851</v>
      </c>
      <c r="D350" s="179" t="s">
        <v>26</v>
      </c>
      <c r="E350" s="179" t="s">
        <v>639</v>
      </c>
      <c r="F350" s="178"/>
      <c r="G350" s="179" t="s">
        <v>711</v>
      </c>
      <c r="H350" s="178" t="s">
        <v>849</v>
      </c>
      <c r="I350" s="178" t="s">
        <v>675</v>
      </c>
      <c r="J350" s="178"/>
      <c r="K350" s="167">
        <v>5.0400000000000924</v>
      </c>
      <c r="L350" s="179" t="s">
        <v>132</v>
      </c>
      <c r="M350" s="180">
        <v>5.8749999999999997E-2</v>
      </c>
      <c r="N350" s="180">
        <v>6.3700000000005683E-2</v>
      </c>
      <c r="O350" s="167">
        <v>478717.6650000001</v>
      </c>
      <c r="P350" s="181">
        <v>97.412260000000003</v>
      </c>
      <c r="Q350" s="178"/>
      <c r="R350" s="167">
        <v>1725.4199472460002</v>
      </c>
      <c r="S350" s="182">
        <v>9.5743533000000017E-4</v>
      </c>
      <c r="T350" s="182">
        <v>4.8932739921606517E-4</v>
      </c>
      <c r="U350" s="182">
        <v>2.7823191504153373E-5</v>
      </c>
    </row>
    <row r="351" spans="2:21">
      <c r="B351" s="166" t="s">
        <v>852</v>
      </c>
      <c r="C351" s="178" t="s">
        <v>853</v>
      </c>
      <c r="D351" s="179" t="s">
        <v>26</v>
      </c>
      <c r="E351" s="179" t="s">
        <v>639</v>
      </c>
      <c r="F351" s="178"/>
      <c r="G351" s="179" t="s">
        <v>808</v>
      </c>
      <c r="H351" s="178" t="s">
        <v>854</v>
      </c>
      <c r="I351" s="178" t="s">
        <v>641</v>
      </c>
      <c r="J351" s="178"/>
      <c r="K351" s="167">
        <v>6.5199999999998282</v>
      </c>
      <c r="L351" s="179" t="s">
        <v>132</v>
      </c>
      <c r="M351" s="180">
        <v>0.04</v>
      </c>
      <c r="N351" s="180">
        <v>6.1099999999998635E-2</v>
      </c>
      <c r="O351" s="167">
        <v>6103650.2287500016</v>
      </c>
      <c r="P351" s="181">
        <v>87.871669999999995</v>
      </c>
      <c r="Q351" s="178"/>
      <c r="R351" s="167">
        <v>19844.502980570003</v>
      </c>
      <c r="S351" s="182">
        <v>1.2207300457500004E-2</v>
      </c>
      <c r="T351" s="182">
        <v>5.6278815181874759E-3</v>
      </c>
      <c r="U351" s="182">
        <v>3.2000175239333843E-4</v>
      </c>
    </row>
    <row r="352" spans="2:21">
      <c r="B352" s="166" t="s">
        <v>855</v>
      </c>
      <c r="C352" s="178" t="s">
        <v>856</v>
      </c>
      <c r="D352" s="179" t="s">
        <v>26</v>
      </c>
      <c r="E352" s="179" t="s">
        <v>639</v>
      </c>
      <c r="F352" s="178"/>
      <c r="G352" s="179" t="s">
        <v>826</v>
      </c>
      <c r="H352" s="178" t="s">
        <v>849</v>
      </c>
      <c r="I352" s="178" t="s">
        <v>675</v>
      </c>
      <c r="J352" s="178"/>
      <c r="K352" s="167">
        <v>6.9299999999996302</v>
      </c>
      <c r="L352" s="179" t="s">
        <v>132</v>
      </c>
      <c r="M352" s="180">
        <v>6.0999999999999999E-2</v>
      </c>
      <c r="N352" s="180">
        <v>6.5599999999995329E-2</v>
      </c>
      <c r="O352" s="167">
        <v>797862.77500000014</v>
      </c>
      <c r="P352" s="181">
        <v>98.724720000000005</v>
      </c>
      <c r="Q352" s="178"/>
      <c r="R352" s="167">
        <v>2914.4448906560006</v>
      </c>
      <c r="S352" s="182">
        <v>4.559215857142858E-4</v>
      </c>
      <c r="T352" s="182">
        <v>8.2653370315993149E-4</v>
      </c>
      <c r="U352" s="182">
        <v>4.6996766468622514E-5</v>
      </c>
    </row>
    <row r="353" spans="2:21">
      <c r="B353" s="166" t="s">
        <v>857</v>
      </c>
      <c r="C353" s="178" t="s">
        <v>858</v>
      </c>
      <c r="D353" s="179" t="s">
        <v>26</v>
      </c>
      <c r="E353" s="179" t="s">
        <v>639</v>
      </c>
      <c r="F353" s="178"/>
      <c r="G353" s="179" t="s">
        <v>826</v>
      </c>
      <c r="H353" s="178" t="s">
        <v>849</v>
      </c>
      <c r="I353" s="178" t="s">
        <v>675</v>
      </c>
      <c r="J353" s="178"/>
      <c r="K353" s="167">
        <v>3.6899999999999844</v>
      </c>
      <c r="L353" s="179" t="s">
        <v>132</v>
      </c>
      <c r="M353" s="180">
        <v>7.3499999999999996E-2</v>
      </c>
      <c r="N353" s="180">
        <v>6.729999999999943E-2</v>
      </c>
      <c r="O353" s="167">
        <v>2553160.8800000004</v>
      </c>
      <c r="P353" s="181">
        <v>103.09733</v>
      </c>
      <c r="Q353" s="178"/>
      <c r="R353" s="167">
        <v>9739.2908949350021</v>
      </c>
      <c r="S353" s="182">
        <v>1.7021072533333335E-3</v>
      </c>
      <c r="T353" s="182">
        <v>2.7620533142867294E-3</v>
      </c>
      <c r="U353" s="182">
        <v>1.5705055231159871E-4</v>
      </c>
    </row>
    <row r="354" spans="2:21">
      <c r="B354" s="166" t="s">
        <v>859</v>
      </c>
      <c r="C354" s="178" t="s">
        <v>860</v>
      </c>
      <c r="D354" s="179" t="s">
        <v>26</v>
      </c>
      <c r="E354" s="179" t="s">
        <v>639</v>
      </c>
      <c r="F354" s="178"/>
      <c r="G354" s="179" t="s">
        <v>826</v>
      </c>
      <c r="H354" s="178" t="s">
        <v>854</v>
      </c>
      <c r="I354" s="178" t="s">
        <v>641</v>
      </c>
      <c r="J354" s="178"/>
      <c r="K354" s="167">
        <v>5.7199999999999624</v>
      </c>
      <c r="L354" s="179" t="s">
        <v>132</v>
      </c>
      <c r="M354" s="180">
        <v>3.7499999999999999E-2</v>
      </c>
      <c r="N354" s="180">
        <v>6.1699999999999991E-2</v>
      </c>
      <c r="O354" s="167">
        <v>3829741.3200000008</v>
      </c>
      <c r="P354" s="181">
        <v>88.207080000000005</v>
      </c>
      <c r="Q354" s="178"/>
      <c r="R354" s="167">
        <v>12498.981535059002</v>
      </c>
      <c r="S354" s="182">
        <v>9.5743533000000013E-3</v>
      </c>
      <c r="T354" s="182">
        <v>3.5446988642748355E-3</v>
      </c>
      <c r="U354" s="182">
        <v>2.0155183519924945E-4</v>
      </c>
    </row>
    <row r="355" spans="2:21">
      <c r="B355" s="166" t="s">
        <v>861</v>
      </c>
      <c r="C355" s="178" t="s">
        <v>862</v>
      </c>
      <c r="D355" s="179" t="s">
        <v>26</v>
      </c>
      <c r="E355" s="179" t="s">
        <v>639</v>
      </c>
      <c r="F355" s="178"/>
      <c r="G355" s="179" t="s">
        <v>657</v>
      </c>
      <c r="H355" s="178" t="s">
        <v>849</v>
      </c>
      <c r="I355" s="178" t="s">
        <v>675</v>
      </c>
      <c r="J355" s="178"/>
      <c r="K355" s="167">
        <v>4.400000000000019</v>
      </c>
      <c r="L355" s="179" t="s">
        <v>132</v>
      </c>
      <c r="M355" s="180">
        <v>5.1249999999999997E-2</v>
      </c>
      <c r="N355" s="180">
        <v>6.4700000000000563E-2</v>
      </c>
      <c r="O355" s="167">
        <v>5691474.3191850008</v>
      </c>
      <c r="P355" s="181">
        <v>94.126540000000006</v>
      </c>
      <c r="Q355" s="178"/>
      <c r="R355" s="167">
        <v>19821.595405204007</v>
      </c>
      <c r="S355" s="182">
        <v>1.034813512579091E-2</v>
      </c>
      <c r="T355" s="182">
        <v>5.6213849523548617E-3</v>
      </c>
      <c r="U355" s="182">
        <v>3.1963235718765459E-4</v>
      </c>
    </row>
    <row r="356" spans="2:21">
      <c r="B356" s="166" t="s">
        <v>863</v>
      </c>
      <c r="C356" s="178" t="s">
        <v>864</v>
      </c>
      <c r="D356" s="179" t="s">
        <v>26</v>
      </c>
      <c r="E356" s="179" t="s">
        <v>639</v>
      </c>
      <c r="F356" s="178"/>
      <c r="G356" s="179" t="s">
        <v>751</v>
      </c>
      <c r="H356" s="178" t="s">
        <v>849</v>
      </c>
      <c r="I356" s="178" t="s">
        <v>675</v>
      </c>
      <c r="J356" s="178"/>
      <c r="K356" s="167">
        <v>6.6500000000001824</v>
      </c>
      <c r="L356" s="179" t="s">
        <v>132</v>
      </c>
      <c r="M356" s="180">
        <v>0.04</v>
      </c>
      <c r="N356" s="180">
        <v>6.1300000000001471E-2</v>
      </c>
      <c r="O356" s="167">
        <v>5026535.4825000009</v>
      </c>
      <c r="P356" s="181">
        <v>87.179559999999995</v>
      </c>
      <c r="Q356" s="178"/>
      <c r="R356" s="167">
        <v>16213.811785897002</v>
      </c>
      <c r="S356" s="182">
        <v>4.5695777113636373E-3</v>
      </c>
      <c r="T356" s="182">
        <v>4.5982210679987008E-3</v>
      </c>
      <c r="U356" s="182">
        <v>2.6145518431693038E-4</v>
      </c>
    </row>
    <row r="357" spans="2:21">
      <c r="B357" s="166" t="s">
        <v>865</v>
      </c>
      <c r="C357" s="178" t="s">
        <v>866</v>
      </c>
      <c r="D357" s="179" t="s">
        <v>26</v>
      </c>
      <c r="E357" s="179" t="s">
        <v>639</v>
      </c>
      <c r="F357" s="178"/>
      <c r="G357" s="179" t="s">
        <v>685</v>
      </c>
      <c r="H357" s="178" t="s">
        <v>854</v>
      </c>
      <c r="I357" s="178" t="s">
        <v>641</v>
      </c>
      <c r="J357" s="178"/>
      <c r="K357" s="167">
        <v>4.7100000000000311</v>
      </c>
      <c r="L357" s="179" t="s">
        <v>134</v>
      </c>
      <c r="M357" s="180">
        <v>7.8750000000000001E-2</v>
      </c>
      <c r="N357" s="180">
        <v>8.7400000000000255E-2</v>
      </c>
      <c r="O357" s="167">
        <v>4755262.1390000014</v>
      </c>
      <c r="P357" s="181">
        <v>99.146929999999998</v>
      </c>
      <c r="Q357" s="178"/>
      <c r="R357" s="167">
        <v>18946.006702471004</v>
      </c>
      <c r="S357" s="182">
        <v>4.7552621390000013E-3</v>
      </c>
      <c r="T357" s="182">
        <v>5.3730688578439737E-3</v>
      </c>
      <c r="U357" s="182">
        <v>3.0551308599579316E-4</v>
      </c>
    </row>
    <row r="358" spans="2:21">
      <c r="B358" s="166" t="s">
        <v>867</v>
      </c>
      <c r="C358" s="178" t="s">
        <v>868</v>
      </c>
      <c r="D358" s="179" t="s">
        <v>26</v>
      </c>
      <c r="E358" s="179" t="s">
        <v>639</v>
      </c>
      <c r="F358" s="178"/>
      <c r="G358" s="179" t="s">
        <v>793</v>
      </c>
      <c r="H358" s="178" t="s">
        <v>854</v>
      </c>
      <c r="I358" s="178" t="s">
        <v>641</v>
      </c>
      <c r="J358" s="178"/>
      <c r="K358" s="167">
        <v>5.7199999999998612</v>
      </c>
      <c r="L358" s="179" t="s">
        <v>134</v>
      </c>
      <c r="M358" s="180">
        <v>6.1349999999999995E-2</v>
      </c>
      <c r="N358" s="180">
        <v>6.6099999999998119E-2</v>
      </c>
      <c r="O358" s="167">
        <v>1595725.5500000003</v>
      </c>
      <c r="P358" s="181">
        <v>98.862949999999998</v>
      </c>
      <c r="Q358" s="178"/>
      <c r="R358" s="167">
        <v>6339.5108446790009</v>
      </c>
      <c r="S358" s="182">
        <v>1.5957255500000003E-3</v>
      </c>
      <c r="T358" s="182">
        <v>1.7978790374367554E-3</v>
      </c>
      <c r="U358" s="182">
        <v>1.0222753281350176E-4</v>
      </c>
    </row>
    <row r="359" spans="2:21">
      <c r="B359" s="166" t="s">
        <v>869</v>
      </c>
      <c r="C359" s="178" t="s">
        <v>870</v>
      </c>
      <c r="D359" s="179" t="s">
        <v>26</v>
      </c>
      <c r="E359" s="179" t="s">
        <v>639</v>
      </c>
      <c r="F359" s="178"/>
      <c r="G359" s="179" t="s">
        <v>793</v>
      </c>
      <c r="H359" s="178" t="s">
        <v>854</v>
      </c>
      <c r="I359" s="178" t="s">
        <v>641</v>
      </c>
      <c r="J359" s="178"/>
      <c r="K359" s="167">
        <v>4.3100000000000724</v>
      </c>
      <c r="L359" s="179" t="s">
        <v>134</v>
      </c>
      <c r="M359" s="180">
        <v>7.1249999999999994E-2</v>
      </c>
      <c r="N359" s="180">
        <v>6.5700000000001244E-2</v>
      </c>
      <c r="O359" s="167">
        <v>4787176.6500000013</v>
      </c>
      <c r="P359" s="181">
        <v>106.113</v>
      </c>
      <c r="Q359" s="178"/>
      <c r="R359" s="167">
        <v>20413.243644492006</v>
      </c>
      <c r="S359" s="182">
        <v>6.382902200000002E-3</v>
      </c>
      <c r="T359" s="182">
        <v>5.7891758108317539E-3</v>
      </c>
      <c r="U359" s="182">
        <v>3.2917295760268977E-4</v>
      </c>
    </row>
    <row r="360" spans="2:21">
      <c r="B360" s="166" t="s">
        <v>871</v>
      </c>
      <c r="C360" s="178" t="s">
        <v>872</v>
      </c>
      <c r="D360" s="179" t="s">
        <v>26</v>
      </c>
      <c r="E360" s="179" t="s">
        <v>639</v>
      </c>
      <c r="F360" s="178"/>
      <c r="G360" s="179" t="s">
        <v>694</v>
      </c>
      <c r="H360" s="178" t="s">
        <v>854</v>
      </c>
      <c r="I360" s="178" t="s">
        <v>296</v>
      </c>
      <c r="J360" s="178"/>
      <c r="K360" s="167">
        <v>2.6199999999999841</v>
      </c>
      <c r="L360" s="179" t="s">
        <v>132</v>
      </c>
      <c r="M360" s="180">
        <v>4.3749999999999997E-2</v>
      </c>
      <c r="N360" s="180">
        <v>6.3899999999998458E-2</v>
      </c>
      <c r="O360" s="167">
        <v>2393588.3250000007</v>
      </c>
      <c r="P360" s="181">
        <v>95.691460000000006</v>
      </c>
      <c r="Q360" s="178"/>
      <c r="R360" s="167">
        <v>8474.7004271469996</v>
      </c>
      <c r="S360" s="182">
        <v>1.1967941625000004E-3</v>
      </c>
      <c r="T360" s="182">
        <v>2.4034167019861613E-3</v>
      </c>
      <c r="U360" s="182">
        <v>1.3665844845551874E-4</v>
      </c>
    </row>
    <row r="361" spans="2:21">
      <c r="B361" s="166" t="s">
        <v>873</v>
      </c>
      <c r="C361" s="178" t="s">
        <v>874</v>
      </c>
      <c r="D361" s="179" t="s">
        <v>26</v>
      </c>
      <c r="E361" s="179" t="s">
        <v>639</v>
      </c>
      <c r="F361" s="178"/>
      <c r="G361" s="179" t="s">
        <v>741</v>
      </c>
      <c r="H361" s="178" t="s">
        <v>658</v>
      </c>
      <c r="I361" s="178" t="s">
        <v>641</v>
      </c>
      <c r="J361" s="178"/>
      <c r="K361" s="167">
        <v>4.36000000000013</v>
      </c>
      <c r="L361" s="179" t="s">
        <v>132</v>
      </c>
      <c r="M361" s="180">
        <v>4.6249999999999999E-2</v>
      </c>
      <c r="N361" s="180">
        <v>6.6100000000001657E-2</v>
      </c>
      <c r="O361" s="167">
        <v>3989792.5926650004</v>
      </c>
      <c r="P361" s="181">
        <v>91.717129999999997</v>
      </c>
      <c r="Q361" s="178"/>
      <c r="R361" s="167">
        <v>13539.495323834002</v>
      </c>
      <c r="S361" s="182">
        <v>7.2541683503000009E-3</v>
      </c>
      <c r="T361" s="182">
        <v>3.8397875509000247E-3</v>
      </c>
      <c r="U361" s="182">
        <v>2.183305993801132E-4</v>
      </c>
    </row>
    <row r="362" spans="2:21">
      <c r="B362" s="166" t="s">
        <v>875</v>
      </c>
      <c r="C362" s="178" t="s">
        <v>876</v>
      </c>
      <c r="D362" s="179" t="s">
        <v>26</v>
      </c>
      <c r="E362" s="179" t="s">
        <v>639</v>
      </c>
      <c r="F362" s="178"/>
      <c r="G362" s="179" t="s">
        <v>685</v>
      </c>
      <c r="H362" s="178" t="s">
        <v>658</v>
      </c>
      <c r="I362" s="178" t="s">
        <v>641</v>
      </c>
      <c r="J362" s="178"/>
      <c r="K362" s="167">
        <v>3.83000000000004</v>
      </c>
      <c r="L362" s="179" t="s">
        <v>135</v>
      </c>
      <c r="M362" s="180">
        <v>8.8749999999999996E-2</v>
      </c>
      <c r="N362" s="180">
        <v>0.10990000000000193</v>
      </c>
      <c r="O362" s="167">
        <v>3239322.8665000005</v>
      </c>
      <c r="P362" s="181">
        <v>92.156750000000002</v>
      </c>
      <c r="Q362" s="178"/>
      <c r="R362" s="167">
        <v>13943.229423968001</v>
      </c>
      <c r="S362" s="182">
        <v>2.5914582932000003E-3</v>
      </c>
      <c r="T362" s="182">
        <v>3.9542861444214093E-3</v>
      </c>
      <c r="U362" s="182">
        <v>2.2484099773427326E-4</v>
      </c>
    </row>
    <row r="363" spans="2:21">
      <c r="B363" s="166" t="s">
        <v>877</v>
      </c>
      <c r="C363" s="178" t="s">
        <v>878</v>
      </c>
      <c r="D363" s="179" t="s">
        <v>26</v>
      </c>
      <c r="E363" s="179" t="s">
        <v>639</v>
      </c>
      <c r="F363" s="178"/>
      <c r="G363" s="179" t="s">
        <v>741</v>
      </c>
      <c r="H363" s="178" t="s">
        <v>879</v>
      </c>
      <c r="I363" s="178" t="s">
        <v>675</v>
      </c>
      <c r="J363" s="178"/>
      <c r="K363" s="167">
        <v>3.9300000000000086</v>
      </c>
      <c r="L363" s="179" t="s">
        <v>132</v>
      </c>
      <c r="M363" s="180">
        <v>6.3750000000000001E-2</v>
      </c>
      <c r="N363" s="180">
        <v>6.1799999999999938E-2</v>
      </c>
      <c r="O363" s="167">
        <v>4468031.540000001</v>
      </c>
      <c r="P363" s="181">
        <v>103.1755</v>
      </c>
      <c r="Q363" s="178"/>
      <c r="R363" s="167">
        <v>17056.681361745003</v>
      </c>
      <c r="S363" s="182">
        <v>8.9360630800000024E-3</v>
      </c>
      <c r="T363" s="182">
        <v>4.8372580503208062E-3</v>
      </c>
      <c r="U363" s="182">
        <v>2.7504684451494472E-4</v>
      </c>
    </row>
    <row r="364" spans="2:21">
      <c r="B364" s="166" t="s">
        <v>880</v>
      </c>
      <c r="C364" s="178" t="s">
        <v>881</v>
      </c>
      <c r="D364" s="179" t="s">
        <v>26</v>
      </c>
      <c r="E364" s="179" t="s">
        <v>639</v>
      </c>
      <c r="F364" s="178"/>
      <c r="G364" s="179" t="s">
        <v>685</v>
      </c>
      <c r="H364" s="178" t="s">
        <v>658</v>
      </c>
      <c r="I364" s="178" t="s">
        <v>641</v>
      </c>
      <c r="J364" s="178"/>
      <c r="K364" s="167">
        <v>3.9099999999997648</v>
      </c>
      <c r="L364" s="179" t="s">
        <v>135</v>
      </c>
      <c r="M364" s="180">
        <v>8.5000000000000006E-2</v>
      </c>
      <c r="N364" s="180">
        <v>0.10069999999999529</v>
      </c>
      <c r="O364" s="167">
        <v>1595725.5500000003</v>
      </c>
      <c r="P364" s="181">
        <v>93.709289999999996</v>
      </c>
      <c r="Q364" s="178"/>
      <c r="R364" s="167">
        <v>6984.2992006040013</v>
      </c>
      <c r="S364" s="182">
        <v>2.1276340666666672E-3</v>
      </c>
      <c r="T364" s="182">
        <v>1.9807403807017288E-3</v>
      </c>
      <c r="U364" s="182">
        <v>1.1262504208953872E-4</v>
      </c>
    </row>
    <row r="365" spans="2:21">
      <c r="B365" s="166" t="s">
        <v>882</v>
      </c>
      <c r="C365" s="178" t="s">
        <v>883</v>
      </c>
      <c r="D365" s="179" t="s">
        <v>26</v>
      </c>
      <c r="E365" s="179" t="s">
        <v>639</v>
      </c>
      <c r="F365" s="178"/>
      <c r="G365" s="179" t="s">
        <v>685</v>
      </c>
      <c r="H365" s="178" t="s">
        <v>658</v>
      </c>
      <c r="I365" s="178" t="s">
        <v>641</v>
      </c>
      <c r="J365" s="178"/>
      <c r="K365" s="167">
        <v>4.2299999999997917</v>
      </c>
      <c r="L365" s="179" t="s">
        <v>135</v>
      </c>
      <c r="M365" s="180">
        <v>8.5000000000000006E-2</v>
      </c>
      <c r="N365" s="180">
        <v>0.10219999999999399</v>
      </c>
      <c r="O365" s="167">
        <v>1595725.5500000003</v>
      </c>
      <c r="P365" s="181">
        <v>92.598290000000006</v>
      </c>
      <c r="Q365" s="178"/>
      <c r="R365" s="167">
        <v>6901.4946449280005</v>
      </c>
      <c r="S365" s="182">
        <v>2.1276340666666672E-3</v>
      </c>
      <c r="T365" s="182">
        <v>1.9572570901921619E-3</v>
      </c>
      <c r="U365" s="182">
        <v>1.1128978048341958E-4</v>
      </c>
    </row>
    <row r="366" spans="2:21">
      <c r="B366" s="166" t="s">
        <v>884</v>
      </c>
      <c r="C366" s="178" t="s">
        <v>885</v>
      </c>
      <c r="D366" s="179" t="s">
        <v>26</v>
      </c>
      <c r="E366" s="179" t="s">
        <v>639</v>
      </c>
      <c r="F366" s="178"/>
      <c r="G366" s="179" t="s">
        <v>800</v>
      </c>
      <c r="H366" s="178" t="s">
        <v>879</v>
      </c>
      <c r="I366" s="178" t="s">
        <v>675</v>
      </c>
      <c r="J366" s="178"/>
      <c r="K366" s="167">
        <v>5.9999999999999387</v>
      </c>
      <c r="L366" s="179" t="s">
        <v>132</v>
      </c>
      <c r="M366" s="180">
        <v>4.1250000000000002E-2</v>
      </c>
      <c r="N366" s="180">
        <v>6.5999999999999753E-2</v>
      </c>
      <c r="O366" s="167">
        <v>5110470.6464300007</v>
      </c>
      <c r="P366" s="181">
        <v>87.305289999999999</v>
      </c>
      <c r="Q366" s="178"/>
      <c r="R366" s="167">
        <v>16508.331821974003</v>
      </c>
      <c r="S366" s="182">
        <v>1.0220941292860001E-2</v>
      </c>
      <c r="T366" s="182">
        <v>4.6817466604207724E-3</v>
      </c>
      <c r="U366" s="182">
        <v>2.6620445557617371E-4</v>
      </c>
    </row>
    <row r="367" spans="2:21">
      <c r="B367" s="166" t="s">
        <v>886</v>
      </c>
      <c r="C367" s="178" t="s">
        <v>887</v>
      </c>
      <c r="D367" s="179" t="s">
        <v>26</v>
      </c>
      <c r="E367" s="179" t="s">
        <v>639</v>
      </c>
      <c r="F367" s="178"/>
      <c r="G367" s="179" t="s">
        <v>706</v>
      </c>
      <c r="H367" s="178" t="s">
        <v>888</v>
      </c>
      <c r="I367" s="178" t="s">
        <v>675</v>
      </c>
      <c r="J367" s="178"/>
      <c r="K367" s="167">
        <v>3.8599999999998595</v>
      </c>
      <c r="L367" s="179" t="s">
        <v>134</v>
      </c>
      <c r="M367" s="180">
        <v>2.6249999999999999E-2</v>
      </c>
      <c r="N367" s="180">
        <v>0.11069999999999661</v>
      </c>
      <c r="O367" s="167">
        <v>2880284.6177500002</v>
      </c>
      <c r="P367" s="181">
        <v>74.290149999999997</v>
      </c>
      <c r="Q367" s="178"/>
      <c r="R367" s="167">
        <v>8598.6568362700018</v>
      </c>
      <c r="S367" s="182">
        <v>1.1033290498326017E-2</v>
      </c>
      <c r="T367" s="182">
        <v>2.4385706176396431E-3</v>
      </c>
      <c r="U367" s="182">
        <v>1.3865730265602878E-4</v>
      </c>
    </row>
    <row r="368" spans="2:21">
      <c r="B368" s="166" t="s">
        <v>889</v>
      </c>
      <c r="C368" s="178" t="s">
        <v>890</v>
      </c>
      <c r="D368" s="179" t="s">
        <v>26</v>
      </c>
      <c r="E368" s="179" t="s">
        <v>639</v>
      </c>
      <c r="F368" s="178"/>
      <c r="G368" s="179" t="s">
        <v>800</v>
      </c>
      <c r="H368" s="178" t="s">
        <v>888</v>
      </c>
      <c r="I368" s="178" t="s">
        <v>675</v>
      </c>
      <c r="J368" s="178"/>
      <c r="K368" s="167">
        <v>5.5900000000003187</v>
      </c>
      <c r="L368" s="179" t="s">
        <v>132</v>
      </c>
      <c r="M368" s="180">
        <v>4.7500000000000001E-2</v>
      </c>
      <c r="N368" s="180">
        <v>7.5900000000004825E-2</v>
      </c>
      <c r="O368" s="167">
        <v>1914870.6600000004</v>
      </c>
      <c r="P368" s="181">
        <v>86.541139999999999</v>
      </c>
      <c r="Q368" s="178"/>
      <c r="R368" s="167">
        <v>6131.4582485560013</v>
      </c>
      <c r="S368" s="182">
        <v>6.2782644590163945E-4</v>
      </c>
      <c r="T368" s="182">
        <v>1.7388755259011937E-3</v>
      </c>
      <c r="U368" s="182">
        <v>9.8872588856753138E-5</v>
      </c>
    </row>
    <row r="369" spans="2:21">
      <c r="B369" s="166" t="s">
        <v>891</v>
      </c>
      <c r="C369" s="178" t="s">
        <v>892</v>
      </c>
      <c r="D369" s="179" t="s">
        <v>26</v>
      </c>
      <c r="E369" s="179" t="s">
        <v>639</v>
      </c>
      <c r="F369" s="178"/>
      <c r="G369" s="179" t="s">
        <v>800</v>
      </c>
      <c r="H369" s="178" t="s">
        <v>888</v>
      </c>
      <c r="I369" s="178" t="s">
        <v>675</v>
      </c>
      <c r="J369" s="178"/>
      <c r="K369" s="167">
        <v>5.7899999999997416</v>
      </c>
      <c r="L369" s="179" t="s">
        <v>132</v>
      </c>
      <c r="M369" s="180">
        <v>7.3749999999999996E-2</v>
      </c>
      <c r="N369" s="180">
        <v>7.8099999999996658E-2</v>
      </c>
      <c r="O369" s="167">
        <v>3191451.1000000006</v>
      </c>
      <c r="P369" s="181">
        <v>99.979600000000005</v>
      </c>
      <c r="Q369" s="178"/>
      <c r="R369" s="167">
        <v>11805.959832395003</v>
      </c>
      <c r="S369" s="182">
        <v>2.9013191818181823E-3</v>
      </c>
      <c r="T369" s="182">
        <v>3.348158591336566E-3</v>
      </c>
      <c r="U369" s="182">
        <v>1.9037654098723363E-4</v>
      </c>
    </row>
    <row r="370" spans="2:21">
      <c r="B370" s="166" t="s">
        <v>893</v>
      </c>
      <c r="C370" s="178" t="s">
        <v>894</v>
      </c>
      <c r="D370" s="179" t="s">
        <v>26</v>
      </c>
      <c r="E370" s="179" t="s">
        <v>639</v>
      </c>
      <c r="F370" s="178"/>
      <c r="G370" s="179" t="s">
        <v>748</v>
      </c>
      <c r="H370" s="178" t="s">
        <v>895</v>
      </c>
      <c r="I370" s="178" t="s">
        <v>641</v>
      </c>
      <c r="J370" s="178"/>
      <c r="K370" s="167">
        <v>2.3500000000000152</v>
      </c>
      <c r="L370" s="179" t="s">
        <v>135</v>
      </c>
      <c r="M370" s="180">
        <v>0.06</v>
      </c>
      <c r="N370" s="180">
        <v>9.9200000000001454E-2</v>
      </c>
      <c r="O370" s="167">
        <v>3781869.5535000004</v>
      </c>
      <c r="P370" s="181">
        <v>93.181330000000003</v>
      </c>
      <c r="Q370" s="178"/>
      <c r="R370" s="167">
        <v>16459.530334705003</v>
      </c>
      <c r="S370" s="182">
        <v>3.0254956428000003E-3</v>
      </c>
      <c r="T370" s="182">
        <v>4.667906606652221E-3</v>
      </c>
      <c r="U370" s="182">
        <v>2.6541750911242143E-4</v>
      </c>
    </row>
    <row r="371" spans="2:21">
      <c r="B371" s="166" t="s">
        <v>896</v>
      </c>
      <c r="C371" s="178" t="s">
        <v>897</v>
      </c>
      <c r="D371" s="179" t="s">
        <v>26</v>
      </c>
      <c r="E371" s="179" t="s">
        <v>639</v>
      </c>
      <c r="F371" s="178"/>
      <c r="G371" s="179" t="s">
        <v>748</v>
      </c>
      <c r="H371" s="178" t="s">
        <v>895</v>
      </c>
      <c r="I371" s="178" t="s">
        <v>641</v>
      </c>
      <c r="J371" s="178"/>
      <c r="K371" s="167">
        <v>2.4100000000000468</v>
      </c>
      <c r="L371" s="179" t="s">
        <v>134</v>
      </c>
      <c r="M371" s="180">
        <v>0.05</v>
      </c>
      <c r="N371" s="180">
        <v>7.3900000000003074E-2</v>
      </c>
      <c r="O371" s="167">
        <v>1595725.5500000003</v>
      </c>
      <c r="P371" s="181">
        <v>96.246080000000006</v>
      </c>
      <c r="Q371" s="178"/>
      <c r="R371" s="167">
        <v>6171.7060293310014</v>
      </c>
      <c r="S371" s="182">
        <v>1.5957255500000003E-3</v>
      </c>
      <c r="T371" s="182">
        <v>1.7502897569249417E-3</v>
      </c>
      <c r="U371" s="182">
        <v>9.9521602862825915E-5</v>
      </c>
    </row>
    <row r="372" spans="2:21">
      <c r="B372" s="166" t="s">
        <v>898</v>
      </c>
      <c r="C372" s="178" t="s">
        <v>899</v>
      </c>
      <c r="D372" s="179" t="s">
        <v>26</v>
      </c>
      <c r="E372" s="179" t="s">
        <v>639</v>
      </c>
      <c r="F372" s="178"/>
      <c r="G372" s="179" t="s">
        <v>741</v>
      </c>
      <c r="H372" s="178" t="s">
        <v>888</v>
      </c>
      <c r="I372" s="178" t="s">
        <v>675</v>
      </c>
      <c r="J372" s="178"/>
      <c r="K372" s="167">
        <v>6.3199999999998804</v>
      </c>
      <c r="L372" s="179" t="s">
        <v>132</v>
      </c>
      <c r="M372" s="180">
        <v>5.1249999999999997E-2</v>
      </c>
      <c r="N372" s="180">
        <v>8.1599999999998729E-2</v>
      </c>
      <c r="O372" s="167">
        <v>4787176.6500000013</v>
      </c>
      <c r="P372" s="181">
        <v>83.262169999999998</v>
      </c>
      <c r="Q372" s="178"/>
      <c r="R372" s="167">
        <v>14747.855903518002</v>
      </c>
      <c r="S372" s="182">
        <v>2.3935883250000007E-3</v>
      </c>
      <c r="T372" s="182">
        <v>4.1824774222648225E-3</v>
      </c>
      <c r="U372" s="182">
        <v>2.3781597038691096E-4</v>
      </c>
    </row>
    <row r="373" spans="2:21">
      <c r="B373" s="166" t="s">
        <v>900</v>
      </c>
      <c r="C373" s="178" t="s">
        <v>901</v>
      </c>
      <c r="D373" s="179" t="s">
        <v>26</v>
      </c>
      <c r="E373" s="179" t="s">
        <v>639</v>
      </c>
      <c r="F373" s="178"/>
      <c r="G373" s="179" t="s">
        <v>706</v>
      </c>
      <c r="H373" s="178" t="s">
        <v>902</v>
      </c>
      <c r="I373" s="178" t="s">
        <v>675</v>
      </c>
      <c r="J373" s="178"/>
      <c r="K373" s="167">
        <v>2.9199999999999031</v>
      </c>
      <c r="L373" s="179" t="s">
        <v>134</v>
      </c>
      <c r="M373" s="180">
        <v>3.6249999999999998E-2</v>
      </c>
      <c r="N373" s="180">
        <v>0.45069999999999594</v>
      </c>
      <c r="O373" s="167">
        <v>4946749.205000001</v>
      </c>
      <c r="P373" s="181">
        <v>35.236699999999999</v>
      </c>
      <c r="Q373" s="178"/>
      <c r="R373" s="167">
        <v>7004.5312548540014</v>
      </c>
      <c r="S373" s="182">
        <v>1.413356915714286E-2</v>
      </c>
      <c r="T373" s="182">
        <v>1.9864781713785739E-3</v>
      </c>
      <c r="U373" s="182">
        <v>1.1295129328468612E-4</v>
      </c>
    </row>
    <row r="374" spans="2:21">
      <c r="B374" s="166" t="s">
        <v>903</v>
      </c>
      <c r="C374" s="178" t="s">
        <v>904</v>
      </c>
      <c r="D374" s="179" t="s">
        <v>26</v>
      </c>
      <c r="E374" s="179" t="s">
        <v>639</v>
      </c>
      <c r="F374" s="178"/>
      <c r="G374" s="179" t="s">
        <v>517</v>
      </c>
      <c r="H374" s="178" t="s">
        <v>507</v>
      </c>
      <c r="I374" s="178"/>
      <c r="J374" s="178"/>
      <c r="K374" s="167">
        <v>3.8199999999999461</v>
      </c>
      <c r="L374" s="179" t="s">
        <v>132</v>
      </c>
      <c r="M374" s="180">
        <v>2.5000000000000001E-2</v>
      </c>
      <c r="N374" s="180">
        <v>3.1000000000000823E-3</v>
      </c>
      <c r="O374" s="167">
        <v>6322741.5735000018</v>
      </c>
      <c r="P374" s="181">
        <v>109.28883</v>
      </c>
      <c r="Q374" s="178"/>
      <c r="R374" s="167">
        <v>25567.186852609004</v>
      </c>
      <c r="S374" s="182">
        <v>1.4661429735652178E-2</v>
      </c>
      <c r="T374" s="182">
        <v>7.250829033144726E-3</v>
      </c>
      <c r="U374" s="182">
        <v>4.122826661173351E-4</v>
      </c>
    </row>
    <row r="375" spans="2:21">
      <c r="C375" s="1"/>
      <c r="D375" s="1"/>
      <c r="E375" s="1"/>
      <c r="F375" s="1"/>
    </row>
    <row r="376" spans="2:21">
      <c r="C376" s="1"/>
      <c r="D376" s="1"/>
      <c r="E376" s="1"/>
      <c r="F376" s="1"/>
    </row>
    <row r="377" spans="2:21">
      <c r="C377" s="1"/>
      <c r="D377" s="1"/>
      <c r="E377" s="1"/>
      <c r="F377" s="1"/>
    </row>
    <row r="378" spans="2:21">
      <c r="B378" s="184" t="s">
        <v>224</v>
      </c>
      <c r="C378" s="87"/>
      <c r="D378" s="87"/>
      <c r="E378" s="87"/>
      <c r="F378" s="87"/>
      <c r="G378" s="87"/>
      <c r="H378" s="87"/>
      <c r="I378" s="87"/>
      <c r="J378" s="87"/>
      <c r="K378" s="87"/>
    </row>
    <row r="379" spans="2:21">
      <c r="B379" s="184" t="s">
        <v>112</v>
      </c>
      <c r="C379" s="87"/>
      <c r="D379" s="87"/>
      <c r="E379" s="87"/>
      <c r="F379" s="87"/>
      <c r="G379" s="87"/>
      <c r="H379" s="87"/>
      <c r="I379" s="87"/>
      <c r="J379" s="87"/>
      <c r="K379" s="87"/>
    </row>
    <row r="380" spans="2:21">
      <c r="B380" s="184" t="s">
        <v>207</v>
      </c>
      <c r="C380" s="87"/>
      <c r="D380" s="87"/>
      <c r="E380" s="87"/>
      <c r="F380" s="87"/>
      <c r="G380" s="87"/>
      <c r="H380" s="87"/>
      <c r="I380" s="87"/>
      <c r="J380" s="87"/>
      <c r="K380" s="87"/>
    </row>
    <row r="381" spans="2:21">
      <c r="B381" s="184" t="s">
        <v>215</v>
      </c>
      <c r="C381" s="87"/>
      <c r="D381" s="87"/>
      <c r="E381" s="87"/>
      <c r="F381" s="87"/>
      <c r="G381" s="87"/>
      <c r="H381" s="87"/>
      <c r="I381" s="87"/>
      <c r="J381" s="87"/>
      <c r="K381" s="87"/>
    </row>
    <row r="382" spans="2:21">
      <c r="B382" s="202" t="s">
        <v>220</v>
      </c>
      <c r="C382" s="202"/>
      <c r="D382" s="202"/>
      <c r="E382" s="202"/>
      <c r="F382" s="202"/>
      <c r="G382" s="202"/>
      <c r="H382" s="202"/>
      <c r="I382" s="202"/>
      <c r="J382" s="202"/>
      <c r="K382" s="202"/>
    </row>
    <row r="383" spans="2:21">
      <c r="C383" s="1"/>
      <c r="D383" s="1"/>
      <c r="E383" s="1"/>
      <c r="F383" s="1"/>
    </row>
    <row r="384" spans="2:21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1"/>
      <c r="C795" s="1"/>
      <c r="D795" s="1"/>
      <c r="E795" s="1"/>
      <c r="F795" s="1"/>
    </row>
    <row r="796" spans="2:6">
      <c r="B796" s="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82:K382"/>
  </mergeCells>
  <phoneticPr fontId="3" type="noConversion"/>
  <conditionalFormatting sqref="B12:B374">
    <cfRule type="cellIs" dxfId="10" priority="2" operator="equal">
      <formula>"NR3"</formula>
    </cfRule>
  </conditionalFormatting>
  <conditionalFormatting sqref="B12:B368">
    <cfRule type="containsText" dxfId="9" priority="1" operator="containsText" text="הפרשה ">
      <formula>NOT(ISERROR(SEARCH("הפרשה ",B12)))</formula>
    </cfRule>
  </conditionalFormatting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O500"/>
  <sheetViews>
    <sheetView rightToLeft="1" topLeftCell="A92" zoomScale="85" zoomScaleNormal="85" workbookViewId="0">
      <selection activeCell="F97" sqref="F97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8.425781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4.28515625" style="1" bestFit="1" customWidth="1"/>
    <col min="10" max="10" width="13.140625" style="1" bestFit="1" customWidth="1"/>
    <col min="11" max="11" width="9" style="1" bestFit="1" customWidth="1"/>
    <col min="12" max="12" width="14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5" t="s">
        <v>146</v>
      </c>
      <c r="C1" s="66" t="s" vm="1">
        <v>233</v>
      </c>
    </row>
    <row r="2" spans="2:15">
      <c r="B2" s="45" t="s">
        <v>145</v>
      </c>
      <c r="C2" s="66" t="s">
        <v>234</v>
      </c>
    </row>
    <row r="3" spans="2:15">
      <c r="B3" s="45" t="s">
        <v>147</v>
      </c>
      <c r="C3" s="66" t="s">
        <v>235</v>
      </c>
    </row>
    <row r="4" spans="2:15">
      <c r="B4" s="45" t="s">
        <v>148</v>
      </c>
      <c r="C4" s="66">
        <v>2102</v>
      </c>
    </row>
    <row r="6" spans="2:15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2:15" ht="26.25" customHeight="1">
      <c r="B7" s="190" t="s">
        <v>92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191</v>
      </c>
      <c r="F8" s="29" t="s">
        <v>117</v>
      </c>
      <c r="G8" s="29" t="s">
        <v>65</v>
      </c>
      <c r="H8" s="29" t="s">
        <v>103</v>
      </c>
      <c r="I8" s="12" t="s">
        <v>209</v>
      </c>
      <c r="J8" s="12" t="s">
        <v>208</v>
      </c>
      <c r="K8" s="29" t="s">
        <v>223</v>
      </c>
      <c r="L8" s="12" t="s">
        <v>61</v>
      </c>
      <c r="M8" s="12" t="s">
        <v>59</v>
      </c>
      <c r="N8" s="12" t="s">
        <v>149</v>
      </c>
      <c r="O8" s="13" t="s">
        <v>151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216</v>
      </c>
      <c r="J9" s="15"/>
      <c r="K9" s="15" t="s">
        <v>212</v>
      </c>
      <c r="L9" s="15" t="s">
        <v>212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7" t="s">
        <v>28</v>
      </c>
      <c r="C11" s="68"/>
      <c r="D11" s="68"/>
      <c r="E11" s="68"/>
      <c r="F11" s="68"/>
      <c r="G11" s="68"/>
      <c r="H11" s="68"/>
      <c r="I11" s="76"/>
      <c r="J11" s="78"/>
      <c r="K11" s="76">
        <v>2158.9015275900006</v>
      </c>
      <c r="L11" s="76">
        <f>L12+L187</f>
        <v>10076724.452869501</v>
      </c>
      <c r="M11" s="68"/>
      <c r="N11" s="77">
        <f>IFERROR(L11/$L$11,0)</f>
        <v>1</v>
      </c>
      <c r="O11" s="77">
        <f>L11/'סכום נכסי הקרן'!$C$42</f>
        <v>0.16249179071303257</v>
      </c>
    </row>
    <row r="12" spans="2:15">
      <c r="B12" s="69" t="s">
        <v>201</v>
      </c>
      <c r="C12" s="70"/>
      <c r="D12" s="70"/>
      <c r="E12" s="70"/>
      <c r="F12" s="70"/>
      <c r="G12" s="70"/>
      <c r="H12" s="70"/>
      <c r="I12" s="79"/>
      <c r="J12" s="81"/>
      <c r="K12" s="79">
        <v>1949.0672320240003</v>
      </c>
      <c r="L12" s="79">
        <f>L13+L49+L115</f>
        <v>7802990.9878894817</v>
      </c>
      <c r="M12" s="70"/>
      <c r="N12" s="80">
        <f t="shared" ref="N12:N75" si="0">IFERROR(L12/$L$11,0)</f>
        <v>0.77435788031967678</v>
      </c>
      <c r="O12" s="80">
        <f>L12/'סכום נכסי הקרן'!$C$42</f>
        <v>0.12582679862589247</v>
      </c>
    </row>
    <row r="13" spans="2:15">
      <c r="B13" s="89" t="s">
        <v>906</v>
      </c>
      <c r="C13" s="70"/>
      <c r="D13" s="70"/>
      <c r="E13" s="70"/>
      <c r="F13" s="70"/>
      <c r="G13" s="70"/>
      <c r="H13" s="70"/>
      <c r="I13" s="79"/>
      <c r="J13" s="81"/>
      <c r="K13" s="79">
        <v>1822.3880645740003</v>
      </c>
      <c r="L13" s="79">
        <f>SUM(L14:L47)</f>
        <v>4805991.6163234506</v>
      </c>
      <c r="M13" s="70"/>
      <c r="N13" s="80">
        <f t="shared" si="0"/>
        <v>0.47693986660068599</v>
      </c>
      <c r="O13" s="80">
        <f>L13/'סכום נכסי הקרן'!$C$42</f>
        <v>7.7498812986380353E-2</v>
      </c>
    </row>
    <row r="14" spans="2:15">
      <c r="B14" s="75" t="s">
        <v>907</v>
      </c>
      <c r="C14" s="72" t="s">
        <v>908</v>
      </c>
      <c r="D14" s="85" t="s">
        <v>120</v>
      </c>
      <c r="E14" s="85" t="s">
        <v>298</v>
      </c>
      <c r="F14" s="72" t="s">
        <v>489</v>
      </c>
      <c r="G14" s="85" t="s">
        <v>320</v>
      </c>
      <c r="H14" s="85" t="s">
        <v>133</v>
      </c>
      <c r="I14" s="82">
        <v>4492319.641884001</v>
      </c>
      <c r="J14" s="84">
        <v>2442</v>
      </c>
      <c r="K14" s="72"/>
      <c r="L14" s="82">
        <v>109702.44565374601</v>
      </c>
      <c r="M14" s="83">
        <v>2.0017242129378953E-2</v>
      </c>
      <c r="N14" s="83">
        <f t="shared" si="0"/>
        <v>1.0886716826171282E-2</v>
      </c>
      <c r="O14" s="83">
        <f>L14/'סכום נכסי הקרן'!$C$42</f>
        <v>1.7690021120702743E-3</v>
      </c>
    </row>
    <row r="15" spans="2:15">
      <c r="B15" s="75" t="s">
        <v>909</v>
      </c>
      <c r="C15" s="72" t="s">
        <v>910</v>
      </c>
      <c r="D15" s="85" t="s">
        <v>120</v>
      </c>
      <c r="E15" s="85" t="s">
        <v>298</v>
      </c>
      <c r="F15" s="72" t="s">
        <v>905</v>
      </c>
      <c r="G15" s="85" t="s">
        <v>517</v>
      </c>
      <c r="H15" s="85" t="s">
        <v>133</v>
      </c>
      <c r="I15" s="82">
        <v>548183.1607880001</v>
      </c>
      <c r="J15" s="84">
        <v>29830</v>
      </c>
      <c r="K15" s="72"/>
      <c r="L15" s="82">
        <v>163523.03704635403</v>
      </c>
      <c r="M15" s="83">
        <v>9.7722469001755193E-3</v>
      </c>
      <c r="N15" s="83">
        <f t="shared" si="0"/>
        <v>1.6227796821395503E-2</v>
      </c>
      <c r="O15" s="83">
        <f>L15/'סכום נכסי הקרן'!$C$42</f>
        <v>2.6368837648358136E-3</v>
      </c>
    </row>
    <row r="16" spans="2:15">
      <c r="B16" s="75" t="s">
        <v>911</v>
      </c>
      <c r="C16" s="72" t="s">
        <v>912</v>
      </c>
      <c r="D16" s="85" t="s">
        <v>120</v>
      </c>
      <c r="E16" s="85" t="s">
        <v>298</v>
      </c>
      <c r="F16" s="72" t="s">
        <v>526</v>
      </c>
      <c r="G16" s="85" t="s">
        <v>396</v>
      </c>
      <c r="H16" s="85" t="s">
        <v>133</v>
      </c>
      <c r="I16" s="82">
        <v>16991753.076197002</v>
      </c>
      <c r="J16" s="84">
        <v>2010</v>
      </c>
      <c r="K16" s="72"/>
      <c r="L16" s="82">
        <v>341534.23683155404</v>
      </c>
      <c r="M16" s="83">
        <v>1.3178522560484882E-2</v>
      </c>
      <c r="N16" s="83">
        <f t="shared" si="0"/>
        <v>3.3893378590331202E-2</v>
      </c>
      <c r="O16" s="83">
        <f>L16/'סכום נכסי הקרן'!$C$42</f>
        <v>5.5073957804576768E-3</v>
      </c>
    </row>
    <row r="17" spans="2:15">
      <c r="B17" s="75" t="s">
        <v>913</v>
      </c>
      <c r="C17" s="72" t="s">
        <v>914</v>
      </c>
      <c r="D17" s="85" t="s">
        <v>120</v>
      </c>
      <c r="E17" s="85" t="s">
        <v>298</v>
      </c>
      <c r="F17" s="72" t="s">
        <v>630</v>
      </c>
      <c r="G17" s="85" t="s">
        <v>524</v>
      </c>
      <c r="H17" s="85" t="s">
        <v>133</v>
      </c>
      <c r="I17" s="82">
        <v>429438.38768700004</v>
      </c>
      <c r="J17" s="84">
        <v>77200</v>
      </c>
      <c r="K17" s="82">
        <v>798.14737137200007</v>
      </c>
      <c r="L17" s="82">
        <v>332324.58266596909</v>
      </c>
      <c r="M17" s="83">
        <v>9.683453510026056E-3</v>
      </c>
      <c r="N17" s="83">
        <f t="shared" si="0"/>
        <v>3.2979425429394825E-2</v>
      </c>
      <c r="O17" s="83">
        <f>L17/'סכום נכסי הקרן'!$C$42</f>
        <v>5.3588858947092892E-3</v>
      </c>
    </row>
    <row r="18" spans="2:15">
      <c r="B18" s="75" t="s">
        <v>915</v>
      </c>
      <c r="C18" s="72" t="s">
        <v>916</v>
      </c>
      <c r="D18" s="85" t="s">
        <v>120</v>
      </c>
      <c r="E18" s="85" t="s">
        <v>298</v>
      </c>
      <c r="F18" s="72" t="s">
        <v>917</v>
      </c>
      <c r="G18" s="85" t="s">
        <v>312</v>
      </c>
      <c r="H18" s="85" t="s">
        <v>133</v>
      </c>
      <c r="I18" s="82">
        <v>347234.49318000005</v>
      </c>
      <c r="J18" s="84">
        <v>2886</v>
      </c>
      <c r="K18" s="72"/>
      <c r="L18" s="82">
        <v>10021.187473177002</v>
      </c>
      <c r="M18" s="83">
        <v>1.9320594420500646E-3</v>
      </c>
      <c r="N18" s="83">
        <f t="shared" si="0"/>
        <v>9.944885880374863E-4</v>
      </c>
      <c r="O18" s="83">
        <f>L18/'סכום נכסי הקרן'!$C$42</f>
        <v>1.615962315138865E-4</v>
      </c>
    </row>
    <row r="19" spans="2:15">
      <c r="B19" s="75" t="s">
        <v>918</v>
      </c>
      <c r="C19" s="72" t="s">
        <v>919</v>
      </c>
      <c r="D19" s="85" t="s">
        <v>120</v>
      </c>
      <c r="E19" s="85" t="s">
        <v>298</v>
      </c>
      <c r="F19" s="72" t="s">
        <v>573</v>
      </c>
      <c r="G19" s="85" t="s">
        <v>455</v>
      </c>
      <c r="H19" s="85" t="s">
        <v>133</v>
      </c>
      <c r="I19" s="82">
        <v>103883.28271300001</v>
      </c>
      <c r="J19" s="84">
        <v>152880</v>
      </c>
      <c r="K19" s="72"/>
      <c r="L19" s="82">
        <v>158816.76261220002</v>
      </c>
      <c r="M19" s="83">
        <v>2.7115437878558104E-2</v>
      </c>
      <c r="N19" s="83">
        <f t="shared" si="0"/>
        <v>1.5760752748079216E-2</v>
      </c>
      <c r="O19" s="83">
        <f>L19/'סכום נכסי הקרן'!$C$42</f>
        <v>2.5609929370207412E-3</v>
      </c>
    </row>
    <row r="20" spans="2:15">
      <c r="B20" s="75" t="s">
        <v>920</v>
      </c>
      <c r="C20" s="72" t="s">
        <v>921</v>
      </c>
      <c r="D20" s="85" t="s">
        <v>120</v>
      </c>
      <c r="E20" s="85" t="s">
        <v>298</v>
      </c>
      <c r="F20" s="72" t="s">
        <v>338</v>
      </c>
      <c r="G20" s="85" t="s">
        <v>312</v>
      </c>
      <c r="H20" s="85" t="s">
        <v>133</v>
      </c>
      <c r="I20" s="82">
        <v>4701692.3088480011</v>
      </c>
      <c r="J20" s="84">
        <v>1943</v>
      </c>
      <c r="K20" s="72"/>
      <c r="L20" s="82">
        <v>91353.881560924012</v>
      </c>
      <c r="M20" s="83">
        <v>1.0001718610324225E-2</v>
      </c>
      <c r="N20" s="83">
        <f t="shared" si="0"/>
        <v>9.0658310632786634E-3</v>
      </c>
      <c r="O20" s="83">
        <f>L20/'סכום נכסי הקרן'!$C$42</f>
        <v>1.4731231237739861E-3</v>
      </c>
    </row>
    <row r="21" spans="2:15">
      <c r="B21" s="75" t="s">
        <v>922</v>
      </c>
      <c r="C21" s="72" t="s">
        <v>923</v>
      </c>
      <c r="D21" s="85" t="s">
        <v>120</v>
      </c>
      <c r="E21" s="85" t="s">
        <v>298</v>
      </c>
      <c r="F21" s="72" t="s">
        <v>599</v>
      </c>
      <c r="G21" s="85" t="s">
        <v>517</v>
      </c>
      <c r="H21" s="85" t="s">
        <v>133</v>
      </c>
      <c r="I21" s="82">
        <v>2082956.4222300001</v>
      </c>
      <c r="J21" s="84">
        <v>6515</v>
      </c>
      <c r="K21" s="72"/>
      <c r="L21" s="82">
        <v>135704.61090830906</v>
      </c>
      <c r="M21" s="83">
        <v>1.7705267265113254E-2</v>
      </c>
      <c r="N21" s="83">
        <f t="shared" si="0"/>
        <v>1.3467135232586925E-2</v>
      </c>
      <c r="O21" s="83">
        <f>L21/'סכום נכסי הקרן'!$C$42</f>
        <v>2.1882989197176219E-3</v>
      </c>
    </row>
    <row r="22" spans="2:15">
      <c r="B22" s="75" t="s">
        <v>924</v>
      </c>
      <c r="C22" s="72" t="s">
        <v>925</v>
      </c>
      <c r="D22" s="85" t="s">
        <v>120</v>
      </c>
      <c r="E22" s="85" t="s">
        <v>298</v>
      </c>
      <c r="F22" s="72" t="s">
        <v>926</v>
      </c>
      <c r="G22" s="85" t="s">
        <v>127</v>
      </c>
      <c r="H22" s="85" t="s">
        <v>133</v>
      </c>
      <c r="I22" s="82">
        <v>868041.39896400017</v>
      </c>
      <c r="J22" s="84">
        <v>4750</v>
      </c>
      <c r="K22" s="72"/>
      <c r="L22" s="82">
        <v>41231.966450813008</v>
      </c>
      <c r="M22" s="83">
        <v>4.9017127482148771E-3</v>
      </c>
      <c r="N22" s="83">
        <f t="shared" si="0"/>
        <v>4.0918025141663547E-3</v>
      </c>
      <c r="O22" s="83">
        <f>L22/'סכום נכסי הקרן'!$C$42</f>
        <v>6.648843177709798E-4</v>
      </c>
    </row>
    <row r="23" spans="2:15">
      <c r="B23" s="75" t="s">
        <v>927</v>
      </c>
      <c r="C23" s="72" t="s">
        <v>928</v>
      </c>
      <c r="D23" s="85" t="s">
        <v>120</v>
      </c>
      <c r="E23" s="85" t="s">
        <v>298</v>
      </c>
      <c r="F23" s="72" t="s">
        <v>602</v>
      </c>
      <c r="G23" s="85" t="s">
        <v>517</v>
      </c>
      <c r="H23" s="85" t="s">
        <v>133</v>
      </c>
      <c r="I23" s="82">
        <v>9164466.9928149991</v>
      </c>
      <c r="J23" s="84">
        <v>1200</v>
      </c>
      <c r="K23" s="72"/>
      <c r="L23" s="82">
        <v>109973.60391378401</v>
      </c>
      <c r="M23" s="83">
        <v>1.6728571138520953E-2</v>
      </c>
      <c r="N23" s="83">
        <f t="shared" si="0"/>
        <v>1.0913626191541573E-2</v>
      </c>
      <c r="O23" s="83">
        <f>L23/'סכום נכסי הקרן'!$C$42</f>
        <v>1.7733746630362441E-3</v>
      </c>
    </row>
    <row r="24" spans="2:15">
      <c r="B24" s="75" t="s">
        <v>929</v>
      </c>
      <c r="C24" s="72" t="s">
        <v>930</v>
      </c>
      <c r="D24" s="85" t="s">
        <v>120</v>
      </c>
      <c r="E24" s="85" t="s">
        <v>298</v>
      </c>
      <c r="F24" s="72" t="s">
        <v>343</v>
      </c>
      <c r="G24" s="85" t="s">
        <v>312</v>
      </c>
      <c r="H24" s="85" t="s">
        <v>133</v>
      </c>
      <c r="I24" s="82">
        <v>1207389.4739910001</v>
      </c>
      <c r="J24" s="84">
        <v>4872</v>
      </c>
      <c r="K24" s="72"/>
      <c r="L24" s="82">
        <v>58824.015173463013</v>
      </c>
      <c r="M24" s="83">
        <v>9.7186890231545729E-3</v>
      </c>
      <c r="N24" s="83">
        <f t="shared" si="0"/>
        <v>5.8376127528933248E-3</v>
      </c>
      <c r="O24" s="83">
        <f>L24/'סכום נכסי הקרן'!$C$42</f>
        <v>9.4856414970687216E-4</v>
      </c>
    </row>
    <row r="25" spans="2:15">
      <c r="B25" s="75" t="s">
        <v>931</v>
      </c>
      <c r="C25" s="72" t="s">
        <v>932</v>
      </c>
      <c r="D25" s="85" t="s">
        <v>120</v>
      </c>
      <c r="E25" s="85" t="s">
        <v>298</v>
      </c>
      <c r="F25" s="72" t="s">
        <v>479</v>
      </c>
      <c r="G25" s="85" t="s">
        <v>480</v>
      </c>
      <c r="H25" s="85" t="s">
        <v>133</v>
      </c>
      <c r="I25" s="82">
        <v>268196.39154699998</v>
      </c>
      <c r="J25" s="84">
        <v>5122</v>
      </c>
      <c r="K25" s="72"/>
      <c r="L25" s="82">
        <v>13737.019175024005</v>
      </c>
      <c r="M25" s="83">
        <v>2.6494586609637533E-3</v>
      </c>
      <c r="N25" s="83">
        <f t="shared" si="0"/>
        <v>1.3632425139016458E-3</v>
      </c>
      <c r="O25" s="83">
        <f>L25/'סכום נכסי הקרן'!$C$42</f>
        <v>2.2151571726001463E-4</v>
      </c>
    </row>
    <row r="26" spans="2:15">
      <c r="B26" s="75" t="s">
        <v>933</v>
      </c>
      <c r="C26" s="72" t="s">
        <v>934</v>
      </c>
      <c r="D26" s="85" t="s">
        <v>120</v>
      </c>
      <c r="E26" s="85" t="s">
        <v>298</v>
      </c>
      <c r="F26" s="72" t="s">
        <v>399</v>
      </c>
      <c r="G26" s="85" t="s">
        <v>157</v>
      </c>
      <c r="H26" s="85" t="s">
        <v>133</v>
      </c>
      <c r="I26" s="82">
        <v>26499011.010944005</v>
      </c>
      <c r="J26" s="84">
        <v>452.6</v>
      </c>
      <c r="K26" s="72"/>
      <c r="L26" s="82">
        <v>119934.52383432302</v>
      </c>
      <c r="M26" s="83">
        <v>9.5778244947316033E-3</v>
      </c>
      <c r="N26" s="83">
        <f t="shared" si="0"/>
        <v>1.1902133912193047E-2</v>
      </c>
      <c r="O26" s="83">
        <f>L26/'סכום נכסי הקרן'!$C$42</f>
        <v>1.9339990526985604E-3</v>
      </c>
    </row>
    <row r="27" spans="2:15">
      <c r="B27" s="75" t="s">
        <v>935</v>
      </c>
      <c r="C27" s="72" t="s">
        <v>936</v>
      </c>
      <c r="D27" s="85" t="s">
        <v>120</v>
      </c>
      <c r="E27" s="85" t="s">
        <v>298</v>
      </c>
      <c r="F27" s="72" t="s">
        <v>348</v>
      </c>
      <c r="G27" s="85" t="s">
        <v>312</v>
      </c>
      <c r="H27" s="85" t="s">
        <v>133</v>
      </c>
      <c r="I27" s="82">
        <v>320075.82734500006</v>
      </c>
      <c r="J27" s="84">
        <v>33330</v>
      </c>
      <c r="K27" s="72"/>
      <c r="L27" s="82">
        <v>106681.27325405802</v>
      </c>
      <c r="M27" s="83">
        <v>1.3293359178846107E-2</v>
      </c>
      <c r="N27" s="83">
        <f t="shared" si="0"/>
        <v>1.058689991504917E-2</v>
      </c>
      <c r="O27" s="83">
        <f>L27/'סכום נכסי הקרן'!$C$42</f>
        <v>1.7202843252959923E-3</v>
      </c>
    </row>
    <row r="28" spans="2:15">
      <c r="B28" s="75" t="s">
        <v>937</v>
      </c>
      <c r="C28" s="72" t="s">
        <v>938</v>
      </c>
      <c r="D28" s="85" t="s">
        <v>120</v>
      </c>
      <c r="E28" s="85" t="s">
        <v>298</v>
      </c>
      <c r="F28" s="72" t="s">
        <v>410</v>
      </c>
      <c r="G28" s="85" t="s">
        <v>300</v>
      </c>
      <c r="H28" s="85" t="s">
        <v>133</v>
      </c>
      <c r="I28" s="82">
        <v>517272.55711100006</v>
      </c>
      <c r="J28" s="84">
        <v>14420</v>
      </c>
      <c r="K28" s="72"/>
      <c r="L28" s="82">
        <v>74590.702735391023</v>
      </c>
      <c r="M28" s="83">
        <v>5.1557096669252803E-3</v>
      </c>
      <c r="N28" s="83">
        <f t="shared" si="0"/>
        <v>7.4022767104790863E-3</v>
      </c>
      <c r="O28" s="83">
        <f>L28/'סכום נכסי הקרן'!$C$42</f>
        <v>1.2028091980391231E-3</v>
      </c>
    </row>
    <row r="29" spans="2:15">
      <c r="B29" s="75" t="s">
        <v>939</v>
      </c>
      <c r="C29" s="72" t="s">
        <v>940</v>
      </c>
      <c r="D29" s="85" t="s">
        <v>120</v>
      </c>
      <c r="E29" s="85" t="s">
        <v>298</v>
      </c>
      <c r="F29" s="72" t="s">
        <v>415</v>
      </c>
      <c r="G29" s="85" t="s">
        <v>300</v>
      </c>
      <c r="H29" s="85" t="s">
        <v>133</v>
      </c>
      <c r="I29" s="82">
        <v>12089539.414885001</v>
      </c>
      <c r="J29" s="84">
        <v>1840</v>
      </c>
      <c r="K29" s="72"/>
      <c r="L29" s="82">
        <v>222447.52523287103</v>
      </c>
      <c r="M29" s="83">
        <v>9.7731843543363683E-3</v>
      </c>
      <c r="N29" s="83">
        <f t="shared" si="0"/>
        <v>2.2075380375170001E-2</v>
      </c>
      <c r="O29" s="83">
        <f>L29/'סכום נכסי הקרן'!$C$42</f>
        <v>3.5870680878327104E-3</v>
      </c>
    </row>
    <row r="30" spans="2:15">
      <c r="B30" s="75" t="s">
        <v>941</v>
      </c>
      <c r="C30" s="72" t="s">
        <v>942</v>
      </c>
      <c r="D30" s="85" t="s">
        <v>120</v>
      </c>
      <c r="E30" s="85" t="s">
        <v>298</v>
      </c>
      <c r="F30" s="72" t="s">
        <v>943</v>
      </c>
      <c r="G30" s="85" t="s">
        <v>127</v>
      </c>
      <c r="H30" s="85" t="s">
        <v>133</v>
      </c>
      <c r="I30" s="82">
        <v>29561.818562000004</v>
      </c>
      <c r="J30" s="84">
        <v>42110</v>
      </c>
      <c r="K30" s="72"/>
      <c r="L30" s="82">
        <v>12448.481796335005</v>
      </c>
      <c r="M30" s="83">
        <v>1.6045252733007137E-3</v>
      </c>
      <c r="N30" s="83">
        <f t="shared" si="0"/>
        <v>1.2353698718823368E-3</v>
      </c>
      <c r="O30" s="83">
        <f>L30/'סכום נכסי הקרן'!$C$42</f>
        <v>2.0073746267509053E-4</v>
      </c>
    </row>
    <row r="31" spans="2:15">
      <c r="B31" s="75" t="s">
        <v>944</v>
      </c>
      <c r="C31" s="72" t="s">
        <v>945</v>
      </c>
      <c r="D31" s="85" t="s">
        <v>120</v>
      </c>
      <c r="E31" s="85" t="s">
        <v>298</v>
      </c>
      <c r="F31" s="72" t="s">
        <v>420</v>
      </c>
      <c r="G31" s="85" t="s">
        <v>421</v>
      </c>
      <c r="H31" s="85" t="s">
        <v>133</v>
      </c>
      <c r="I31" s="82">
        <v>2611139.3795780004</v>
      </c>
      <c r="J31" s="84">
        <v>3725</v>
      </c>
      <c r="K31" s="72"/>
      <c r="L31" s="82">
        <v>97264.941889267007</v>
      </c>
      <c r="M31" s="83">
        <v>1.0294750166937754E-2</v>
      </c>
      <c r="N31" s="83">
        <f t="shared" si="0"/>
        <v>9.6524363987713618E-3</v>
      </c>
      <c r="O31" s="83">
        <f>L31/'סכום נכסי הקרן'!$C$42</f>
        <v>1.568441675180014E-3</v>
      </c>
    </row>
    <row r="32" spans="2:15">
      <c r="B32" s="75" t="s">
        <v>946</v>
      </c>
      <c r="C32" s="72" t="s">
        <v>947</v>
      </c>
      <c r="D32" s="85" t="s">
        <v>120</v>
      </c>
      <c r="E32" s="85" t="s">
        <v>298</v>
      </c>
      <c r="F32" s="72" t="s">
        <v>423</v>
      </c>
      <c r="G32" s="85" t="s">
        <v>421</v>
      </c>
      <c r="H32" s="85" t="s">
        <v>133</v>
      </c>
      <c r="I32" s="82">
        <v>2124078.92031</v>
      </c>
      <c r="J32" s="84">
        <v>2884</v>
      </c>
      <c r="K32" s="72"/>
      <c r="L32" s="82">
        <v>61258.436061743014</v>
      </c>
      <c r="M32" s="83">
        <v>1.0110148980647118E-2</v>
      </c>
      <c r="N32" s="83">
        <f t="shared" si="0"/>
        <v>6.0792012670643925E-3</v>
      </c>
      <c r="O32" s="83">
        <f>L32/'סכום נכסי הקרן'!$C$42</f>
        <v>9.8782029999022964E-4</v>
      </c>
    </row>
    <row r="33" spans="2:15">
      <c r="B33" s="75" t="s">
        <v>948</v>
      </c>
      <c r="C33" s="72" t="s">
        <v>949</v>
      </c>
      <c r="D33" s="85" t="s">
        <v>120</v>
      </c>
      <c r="E33" s="85" t="s">
        <v>298</v>
      </c>
      <c r="F33" s="72" t="s">
        <v>950</v>
      </c>
      <c r="G33" s="85" t="s">
        <v>455</v>
      </c>
      <c r="H33" s="85" t="s">
        <v>133</v>
      </c>
      <c r="I33" s="82">
        <v>49182.499120000008</v>
      </c>
      <c r="J33" s="84">
        <v>97110</v>
      </c>
      <c r="K33" s="72"/>
      <c r="L33" s="82">
        <v>47761.124895172004</v>
      </c>
      <c r="M33" s="83">
        <v>6.3853556000150616E-3</v>
      </c>
      <c r="N33" s="83">
        <f t="shared" si="0"/>
        <v>4.7397470396812625E-3</v>
      </c>
      <c r="O33" s="83">
        <f>L33/'סכום נכסי הקרן'!$C$42</f>
        <v>7.701699840046034E-4</v>
      </c>
    </row>
    <row r="34" spans="2:15">
      <c r="B34" s="75" t="s">
        <v>951</v>
      </c>
      <c r="C34" s="72" t="s">
        <v>952</v>
      </c>
      <c r="D34" s="85" t="s">
        <v>120</v>
      </c>
      <c r="E34" s="85" t="s">
        <v>298</v>
      </c>
      <c r="F34" s="72" t="s">
        <v>953</v>
      </c>
      <c r="G34" s="85" t="s">
        <v>954</v>
      </c>
      <c r="H34" s="85" t="s">
        <v>133</v>
      </c>
      <c r="I34" s="82">
        <v>524880.53705300007</v>
      </c>
      <c r="J34" s="84">
        <v>13670</v>
      </c>
      <c r="K34" s="72"/>
      <c r="L34" s="82">
        <v>71751.169368428018</v>
      </c>
      <c r="M34" s="83">
        <v>4.7663065356812733E-3</v>
      </c>
      <c r="N34" s="83">
        <f t="shared" si="0"/>
        <v>7.1204854021780636E-3</v>
      </c>
      <c r="O34" s="83">
        <f>L34/'סכום נכסי הקרן'!$C$42</f>
        <v>1.1570204237459215E-3</v>
      </c>
    </row>
    <row r="35" spans="2:15">
      <c r="B35" s="75" t="s">
        <v>955</v>
      </c>
      <c r="C35" s="72" t="s">
        <v>956</v>
      </c>
      <c r="D35" s="85" t="s">
        <v>120</v>
      </c>
      <c r="E35" s="85" t="s">
        <v>298</v>
      </c>
      <c r="F35" s="72" t="s">
        <v>661</v>
      </c>
      <c r="G35" s="85" t="s">
        <v>662</v>
      </c>
      <c r="H35" s="85" t="s">
        <v>133</v>
      </c>
      <c r="I35" s="82">
        <v>2500483.8607350006</v>
      </c>
      <c r="J35" s="84">
        <v>2795</v>
      </c>
      <c r="K35" s="72"/>
      <c r="L35" s="82">
        <v>69888.523907545998</v>
      </c>
      <c r="M35" s="83">
        <v>2.2318327972292952E-3</v>
      </c>
      <c r="N35" s="83">
        <f t="shared" si="0"/>
        <v>6.9356390793879627E-3</v>
      </c>
      <c r="O35" s="83">
        <f>L35/'סכום נכסי הקרן'!$C$42</f>
        <v>1.1269844137490389E-3</v>
      </c>
    </row>
    <row r="36" spans="2:15">
      <c r="B36" s="75" t="s">
        <v>957</v>
      </c>
      <c r="C36" s="72" t="s">
        <v>958</v>
      </c>
      <c r="D36" s="85" t="s">
        <v>120</v>
      </c>
      <c r="E36" s="85" t="s">
        <v>298</v>
      </c>
      <c r="F36" s="72" t="s">
        <v>299</v>
      </c>
      <c r="G36" s="85" t="s">
        <v>300</v>
      </c>
      <c r="H36" s="85" t="s">
        <v>133</v>
      </c>
      <c r="I36" s="82">
        <v>16862439.854607001</v>
      </c>
      <c r="J36" s="84">
        <v>2759</v>
      </c>
      <c r="K36" s="72"/>
      <c r="L36" s="82">
        <v>465234.71558860404</v>
      </c>
      <c r="M36" s="83">
        <v>1.0965495030968447E-2</v>
      </c>
      <c r="N36" s="83">
        <f t="shared" si="0"/>
        <v>4.6169240586520291E-2</v>
      </c>
      <c r="O36" s="83">
        <f>L36/'סכום נכסי הקרן'!$C$42</f>
        <v>7.502122578764505E-3</v>
      </c>
    </row>
    <row r="37" spans="2:15">
      <c r="B37" s="75" t="s">
        <v>959</v>
      </c>
      <c r="C37" s="72" t="s">
        <v>960</v>
      </c>
      <c r="D37" s="85" t="s">
        <v>120</v>
      </c>
      <c r="E37" s="85" t="s">
        <v>298</v>
      </c>
      <c r="F37" s="72" t="s">
        <v>364</v>
      </c>
      <c r="G37" s="85" t="s">
        <v>312</v>
      </c>
      <c r="H37" s="85" t="s">
        <v>133</v>
      </c>
      <c r="I37" s="82">
        <v>18152049.984118</v>
      </c>
      <c r="J37" s="84">
        <v>902.1</v>
      </c>
      <c r="K37" s="72"/>
      <c r="L37" s="82">
        <v>163749.64290622104</v>
      </c>
      <c r="M37" s="83">
        <v>2.4046031863026656E-2</v>
      </c>
      <c r="N37" s="83">
        <f t="shared" si="0"/>
        <v>1.6250284869066836E-2</v>
      </c>
      <c r="O37" s="83">
        <f>L37/'סכום נכסי הקרן'!$C$42</f>
        <v>2.6405378879715683E-3</v>
      </c>
    </row>
    <row r="38" spans="2:15">
      <c r="B38" s="75" t="s">
        <v>961</v>
      </c>
      <c r="C38" s="72" t="s">
        <v>962</v>
      </c>
      <c r="D38" s="85" t="s">
        <v>120</v>
      </c>
      <c r="E38" s="85" t="s">
        <v>298</v>
      </c>
      <c r="F38" s="72" t="s">
        <v>303</v>
      </c>
      <c r="G38" s="85" t="s">
        <v>300</v>
      </c>
      <c r="H38" s="85" t="s">
        <v>133</v>
      </c>
      <c r="I38" s="82">
        <v>2781421.5345440004</v>
      </c>
      <c r="J38" s="84">
        <v>12330</v>
      </c>
      <c r="K38" s="72"/>
      <c r="L38" s="82">
        <v>342949.27520922211</v>
      </c>
      <c r="M38" s="83">
        <v>1.0807074517714333E-2</v>
      </c>
      <c r="N38" s="83">
        <f t="shared" si="0"/>
        <v>3.4033805014045224E-2</v>
      </c>
      <c r="O38" s="83">
        <f>L38/'סכום נכסי הקרן'!$C$42</f>
        <v>5.5302139215103949E-3</v>
      </c>
    </row>
    <row r="39" spans="2:15">
      <c r="B39" s="75" t="s">
        <v>963</v>
      </c>
      <c r="C39" s="72" t="s">
        <v>964</v>
      </c>
      <c r="D39" s="85" t="s">
        <v>120</v>
      </c>
      <c r="E39" s="85" t="s">
        <v>298</v>
      </c>
      <c r="F39" s="72" t="s">
        <v>370</v>
      </c>
      <c r="G39" s="85" t="s">
        <v>312</v>
      </c>
      <c r="H39" s="85" t="s">
        <v>133</v>
      </c>
      <c r="I39" s="82">
        <v>810826.97688700026</v>
      </c>
      <c r="J39" s="84">
        <v>24000</v>
      </c>
      <c r="K39" s="82">
        <v>1024.2406932020001</v>
      </c>
      <c r="L39" s="82">
        <v>195622.71514598603</v>
      </c>
      <c r="M39" s="83">
        <v>1.7069790063872749E-2</v>
      </c>
      <c r="N39" s="83">
        <f t="shared" si="0"/>
        <v>1.9413323849525276E-2</v>
      </c>
      <c r="O39" s="83">
        <f>L39/'סכום נכסי הקרן'!$C$42</f>
        <v>3.1545057560013853E-3</v>
      </c>
    </row>
    <row r="40" spans="2:15">
      <c r="B40" s="75" t="s">
        <v>965</v>
      </c>
      <c r="C40" s="72" t="s">
        <v>966</v>
      </c>
      <c r="D40" s="85" t="s">
        <v>120</v>
      </c>
      <c r="E40" s="85" t="s">
        <v>298</v>
      </c>
      <c r="F40" s="72" t="s">
        <v>967</v>
      </c>
      <c r="G40" s="85" t="s">
        <v>954</v>
      </c>
      <c r="H40" s="85" t="s">
        <v>133</v>
      </c>
      <c r="I40" s="82">
        <v>116321.58430800002</v>
      </c>
      <c r="J40" s="84">
        <v>41920</v>
      </c>
      <c r="K40" s="72"/>
      <c r="L40" s="82">
        <v>48762.008141999009</v>
      </c>
      <c r="M40" s="83">
        <v>4.0495163713011985E-3</v>
      </c>
      <c r="N40" s="83">
        <f t="shared" si="0"/>
        <v>4.8390732891493609E-3</v>
      </c>
      <c r="O40" s="83">
        <f>L40/'סכום נכסי הקרן'!$C$42</f>
        <v>7.8630968414548409E-4</v>
      </c>
    </row>
    <row r="41" spans="2:15">
      <c r="B41" s="75" t="s">
        <v>968</v>
      </c>
      <c r="C41" s="72" t="s">
        <v>969</v>
      </c>
      <c r="D41" s="85" t="s">
        <v>120</v>
      </c>
      <c r="E41" s="85" t="s">
        <v>298</v>
      </c>
      <c r="F41" s="72" t="s">
        <v>970</v>
      </c>
      <c r="G41" s="85" t="s">
        <v>127</v>
      </c>
      <c r="H41" s="85" t="s">
        <v>133</v>
      </c>
      <c r="I41" s="82">
        <v>8482917.1072020009</v>
      </c>
      <c r="J41" s="84">
        <v>1033</v>
      </c>
      <c r="K41" s="72"/>
      <c r="L41" s="82">
        <v>87628.533729376024</v>
      </c>
      <c r="M41" s="83">
        <v>7.2267941202671495E-3</v>
      </c>
      <c r="N41" s="83">
        <f t="shared" si="0"/>
        <v>8.6961327700513305E-3</v>
      </c>
      <c r="O41" s="83">
        <f>L41/'סכום נכסי הקרן'!$C$42</f>
        <v>1.4130501860839251E-3</v>
      </c>
    </row>
    <row r="42" spans="2:15">
      <c r="B42" s="75" t="s">
        <v>971</v>
      </c>
      <c r="C42" s="72" t="s">
        <v>972</v>
      </c>
      <c r="D42" s="85" t="s">
        <v>120</v>
      </c>
      <c r="E42" s="85" t="s">
        <v>298</v>
      </c>
      <c r="F42" s="72" t="s">
        <v>973</v>
      </c>
      <c r="G42" s="85" t="s">
        <v>158</v>
      </c>
      <c r="H42" s="85" t="s">
        <v>133</v>
      </c>
      <c r="I42" s="82">
        <v>108646.92562700002</v>
      </c>
      <c r="J42" s="84">
        <v>75700</v>
      </c>
      <c r="K42" s="72"/>
      <c r="L42" s="82">
        <v>82245.722699905004</v>
      </c>
      <c r="M42" s="83">
        <v>1.7171629154037764E-3</v>
      </c>
      <c r="N42" s="83">
        <f t="shared" si="0"/>
        <v>8.1619501539991288E-3</v>
      </c>
      <c r="O42" s="83">
        <f>L42/'סכום נכסי הקרן'!$C$42</f>
        <v>1.3262498962338305E-3</v>
      </c>
    </row>
    <row r="43" spans="2:15">
      <c r="B43" s="75" t="s">
        <v>974</v>
      </c>
      <c r="C43" s="72" t="s">
        <v>975</v>
      </c>
      <c r="D43" s="85" t="s">
        <v>120</v>
      </c>
      <c r="E43" s="85" t="s">
        <v>298</v>
      </c>
      <c r="F43" s="72" t="s">
        <v>330</v>
      </c>
      <c r="G43" s="85" t="s">
        <v>312</v>
      </c>
      <c r="H43" s="85" t="s">
        <v>133</v>
      </c>
      <c r="I43" s="82">
        <v>1044692.1564560002</v>
      </c>
      <c r="J43" s="84">
        <v>20800</v>
      </c>
      <c r="K43" s="72"/>
      <c r="L43" s="82">
        <v>217295.96854287205</v>
      </c>
      <c r="M43" s="83">
        <v>8.6144007644915494E-3</v>
      </c>
      <c r="N43" s="83">
        <f t="shared" si="0"/>
        <v>2.1564147115384673E-2</v>
      </c>
      <c r="O43" s="83">
        <f>L43/'סכום נכסי הקרן'!$C$42</f>
        <v>3.5039968799781317E-3</v>
      </c>
    </row>
    <row r="44" spans="2:15">
      <c r="B44" s="75" t="s">
        <v>976</v>
      </c>
      <c r="C44" s="72" t="s">
        <v>977</v>
      </c>
      <c r="D44" s="85" t="s">
        <v>120</v>
      </c>
      <c r="E44" s="85" t="s">
        <v>298</v>
      </c>
      <c r="F44" s="72" t="s">
        <v>314</v>
      </c>
      <c r="G44" s="85" t="s">
        <v>300</v>
      </c>
      <c r="H44" s="85" t="s">
        <v>133</v>
      </c>
      <c r="I44" s="82">
        <v>14414375.583399003</v>
      </c>
      <c r="J44" s="84">
        <v>3038</v>
      </c>
      <c r="K44" s="72"/>
      <c r="L44" s="82">
        <v>437908.73022313806</v>
      </c>
      <c r="M44" s="83">
        <v>1.0778979241678385E-2</v>
      </c>
      <c r="N44" s="83">
        <f t="shared" si="0"/>
        <v>4.3457448129231802E-2</v>
      </c>
      <c r="O44" s="83">
        <f>L44/'סכום נכסי הקרן'!$C$42</f>
        <v>7.0614785663376039E-3</v>
      </c>
    </row>
    <row r="45" spans="2:15">
      <c r="B45" s="75" t="s">
        <v>978</v>
      </c>
      <c r="C45" s="72" t="s">
        <v>979</v>
      </c>
      <c r="D45" s="85" t="s">
        <v>120</v>
      </c>
      <c r="E45" s="85" t="s">
        <v>298</v>
      </c>
      <c r="F45" s="72" t="s">
        <v>980</v>
      </c>
      <c r="G45" s="85" t="s">
        <v>981</v>
      </c>
      <c r="H45" s="85" t="s">
        <v>133</v>
      </c>
      <c r="I45" s="82">
        <v>1373052.6146050002</v>
      </c>
      <c r="J45" s="84">
        <v>8344</v>
      </c>
      <c r="K45" s="72"/>
      <c r="L45" s="82">
        <v>114567.51016317801</v>
      </c>
      <c r="M45" s="83">
        <v>1.1784582065985004E-2</v>
      </c>
      <c r="N45" s="83">
        <f t="shared" si="0"/>
        <v>1.1369519003822038E-2</v>
      </c>
      <c r="O45" s="83">
        <f>L45/'סכום נכסי הקרן'!$C$42</f>
        <v>1.8474535024768971E-3</v>
      </c>
    </row>
    <row r="46" spans="2:15">
      <c r="B46" s="75" t="s">
        <v>982</v>
      </c>
      <c r="C46" s="72" t="s">
        <v>983</v>
      </c>
      <c r="D46" s="85" t="s">
        <v>120</v>
      </c>
      <c r="E46" s="85" t="s">
        <v>298</v>
      </c>
      <c r="F46" s="72" t="s">
        <v>984</v>
      </c>
      <c r="G46" s="85" t="s">
        <v>480</v>
      </c>
      <c r="H46" s="85" t="s">
        <v>133</v>
      </c>
      <c r="I46" s="82">
        <v>5786999.7134580007</v>
      </c>
      <c r="J46" s="84">
        <v>789.1</v>
      </c>
      <c r="K46" s="72"/>
      <c r="L46" s="82">
        <v>45665.214738898998</v>
      </c>
      <c r="M46" s="83">
        <v>1.2049695673974558E-2</v>
      </c>
      <c r="N46" s="83">
        <f t="shared" si="0"/>
        <v>4.5317518557228317E-3</v>
      </c>
      <c r="O46" s="83">
        <f>L46/'סכום נכסי הקרן'!$C$42</f>
        <v>7.3637247410351144E-4</v>
      </c>
    </row>
    <row r="47" spans="2:15">
      <c r="B47" s="75" t="s">
        <v>985</v>
      </c>
      <c r="C47" s="72" t="s">
        <v>986</v>
      </c>
      <c r="D47" s="85" t="s">
        <v>120</v>
      </c>
      <c r="E47" s="85" t="s">
        <v>298</v>
      </c>
      <c r="F47" s="72" t="s">
        <v>590</v>
      </c>
      <c r="G47" s="85" t="s">
        <v>591</v>
      </c>
      <c r="H47" s="85" t="s">
        <v>133</v>
      </c>
      <c r="I47" s="82">
        <v>6015962.6632820014</v>
      </c>
      <c r="J47" s="84">
        <v>2553</v>
      </c>
      <c r="K47" s="72"/>
      <c r="L47" s="82">
        <v>153587.52679359904</v>
      </c>
      <c r="M47" s="83">
        <v>1.6839557068424858E-2</v>
      </c>
      <c r="N47" s="83">
        <f t="shared" si="0"/>
        <v>1.5241810720532569E-2</v>
      </c>
      <c r="O47" s="83">
        <f>L47/'סכום נכסי הקרן'!$C$42</f>
        <v>2.4766691176884344E-3</v>
      </c>
    </row>
    <row r="48" spans="2:15">
      <c r="B48" s="71"/>
      <c r="C48" s="72"/>
      <c r="D48" s="72"/>
      <c r="E48" s="72"/>
      <c r="F48" s="72"/>
      <c r="G48" s="72"/>
      <c r="H48" s="72"/>
      <c r="I48" s="82"/>
      <c r="J48" s="84"/>
      <c r="K48" s="72"/>
      <c r="L48" s="72"/>
      <c r="M48" s="72"/>
      <c r="N48" s="83"/>
      <c r="O48" s="72"/>
    </row>
    <row r="49" spans="2:15">
      <c r="B49" s="89" t="s">
        <v>987</v>
      </c>
      <c r="C49" s="70"/>
      <c r="D49" s="70"/>
      <c r="E49" s="70"/>
      <c r="F49" s="70"/>
      <c r="G49" s="70"/>
      <c r="H49" s="70"/>
      <c r="I49" s="79"/>
      <c r="J49" s="81"/>
      <c r="K49" s="70"/>
      <c r="L49" s="79">
        <f>SUM(L50:L113)</f>
        <v>2468361.6351642022</v>
      </c>
      <c r="M49" s="70"/>
      <c r="N49" s="80">
        <f t="shared" si="0"/>
        <v>0.24495674628289538</v>
      </c>
      <c r="O49" s="80">
        <f>L49/'סכום נכסי הקרן'!$C$42</f>
        <v>3.9803460350745661E-2</v>
      </c>
    </row>
    <row r="50" spans="2:15">
      <c r="B50" s="75" t="s">
        <v>988</v>
      </c>
      <c r="C50" s="72" t="s">
        <v>989</v>
      </c>
      <c r="D50" s="85" t="s">
        <v>120</v>
      </c>
      <c r="E50" s="85" t="s">
        <v>298</v>
      </c>
      <c r="F50" s="72" t="s">
        <v>594</v>
      </c>
      <c r="G50" s="85" t="s">
        <v>480</v>
      </c>
      <c r="H50" s="85" t="s">
        <v>133</v>
      </c>
      <c r="I50" s="82">
        <v>3516634.1219890006</v>
      </c>
      <c r="J50" s="84">
        <v>1125</v>
      </c>
      <c r="K50" s="72"/>
      <c r="L50" s="82">
        <v>39562.133873011007</v>
      </c>
      <c r="M50" s="83">
        <v>1.6687048805751357E-2</v>
      </c>
      <c r="N50" s="83">
        <f t="shared" si="0"/>
        <v>3.9260906714329268E-3</v>
      </c>
      <c r="O50" s="83">
        <f>L50/'סכום נכסי הקרן'!$C$42</f>
        <v>6.3795750370286867E-4</v>
      </c>
    </row>
    <row r="51" spans="2:15">
      <c r="B51" s="75" t="s">
        <v>990</v>
      </c>
      <c r="C51" s="72" t="s">
        <v>991</v>
      </c>
      <c r="D51" s="85" t="s">
        <v>120</v>
      </c>
      <c r="E51" s="85" t="s">
        <v>298</v>
      </c>
      <c r="F51" s="72" t="s">
        <v>597</v>
      </c>
      <c r="G51" s="85" t="s">
        <v>421</v>
      </c>
      <c r="H51" s="85" t="s">
        <v>133</v>
      </c>
      <c r="I51" s="82">
        <v>130185.63219500001</v>
      </c>
      <c r="J51" s="84">
        <v>8395</v>
      </c>
      <c r="K51" s="72"/>
      <c r="L51" s="82">
        <v>10929.083822755001</v>
      </c>
      <c r="M51" s="83">
        <v>8.8713052128486219E-3</v>
      </c>
      <c r="N51" s="83">
        <f t="shared" si="0"/>
        <v>1.0845869482560653E-3</v>
      </c>
      <c r="O51" s="83">
        <f>L51/'סכום נכסי הקרן'!$C$42</f>
        <v>1.7623647540611126E-4</v>
      </c>
    </row>
    <row r="52" spans="2:15">
      <c r="B52" s="75" t="s">
        <v>992</v>
      </c>
      <c r="C52" s="72" t="s">
        <v>993</v>
      </c>
      <c r="D52" s="85" t="s">
        <v>120</v>
      </c>
      <c r="E52" s="85" t="s">
        <v>298</v>
      </c>
      <c r="F52" s="72" t="s">
        <v>994</v>
      </c>
      <c r="G52" s="85" t="s">
        <v>591</v>
      </c>
      <c r="H52" s="85" t="s">
        <v>133</v>
      </c>
      <c r="I52" s="82">
        <v>3545226.0881950003</v>
      </c>
      <c r="J52" s="84">
        <v>1281</v>
      </c>
      <c r="K52" s="72"/>
      <c r="L52" s="82">
        <v>45414.346189780001</v>
      </c>
      <c r="M52" s="83">
        <v>2.8339133091538543E-2</v>
      </c>
      <c r="N52" s="83">
        <f t="shared" si="0"/>
        <v>4.506856012803602E-3</v>
      </c>
      <c r="O52" s="83">
        <f>L52/'סכום נכסי הקרן'!$C$42</f>
        <v>7.323271040062555E-4</v>
      </c>
    </row>
    <row r="53" spans="2:15">
      <c r="B53" s="75" t="s">
        <v>995</v>
      </c>
      <c r="C53" s="72" t="s">
        <v>996</v>
      </c>
      <c r="D53" s="85" t="s">
        <v>120</v>
      </c>
      <c r="E53" s="85" t="s">
        <v>298</v>
      </c>
      <c r="F53" s="72" t="s">
        <v>997</v>
      </c>
      <c r="G53" s="85" t="s">
        <v>130</v>
      </c>
      <c r="H53" s="85" t="s">
        <v>133</v>
      </c>
      <c r="I53" s="82">
        <v>542647.06023300008</v>
      </c>
      <c r="J53" s="84">
        <v>657.6</v>
      </c>
      <c r="K53" s="72"/>
      <c r="L53" s="82">
        <v>3568.4470680920008</v>
      </c>
      <c r="M53" s="83">
        <v>2.7483859620720079E-3</v>
      </c>
      <c r="N53" s="83">
        <f t="shared" si="0"/>
        <v>3.5412768154792913E-4</v>
      </c>
      <c r="O53" s="83">
        <f>L53/'סכום נכסי הקרן'!$C$42</f>
        <v>5.7542841115777545E-5</v>
      </c>
    </row>
    <row r="54" spans="2:15">
      <c r="B54" s="75" t="s">
        <v>998</v>
      </c>
      <c r="C54" s="72" t="s">
        <v>999</v>
      </c>
      <c r="D54" s="85" t="s">
        <v>120</v>
      </c>
      <c r="E54" s="85" t="s">
        <v>298</v>
      </c>
      <c r="F54" s="72" t="s">
        <v>1000</v>
      </c>
      <c r="G54" s="85" t="s">
        <v>473</v>
      </c>
      <c r="H54" s="85" t="s">
        <v>133</v>
      </c>
      <c r="I54" s="82">
        <v>258372.00073100004</v>
      </c>
      <c r="J54" s="84">
        <v>4213</v>
      </c>
      <c r="K54" s="72"/>
      <c r="L54" s="82">
        <v>10885.212390792001</v>
      </c>
      <c r="M54" s="83">
        <v>4.5840968242569858E-3</v>
      </c>
      <c r="N54" s="83">
        <f t="shared" si="0"/>
        <v>1.0802332088868691E-3</v>
      </c>
      <c r="O54" s="83">
        <f>L54/'סכום נכסי הקרן'!$C$42</f>
        <v>1.7552902849971274E-4</v>
      </c>
    </row>
    <row r="55" spans="2:15">
      <c r="B55" s="75" t="s">
        <v>1001</v>
      </c>
      <c r="C55" s="72" t="s">
        <v>1002</v>
      </c>
      <c r="D55" s="85" t="s">
        <v>120</v>
      </c>
      <c r="E55" s="85" t="s">
        <v>298</v>
      </c>
      <c r="F55" s="72" t="s">
        <v>1003</v>
      </c>
      <c r="G55" s="85" t="s">
        <v>540</v>
      </c>
      <c r="H55" s="85" t="s">
        <v>133</v>
      </c>
      <c r="I55" s="82">
        <v>313213.54515700007</v>
      </c>
      <c r="J55" s="84">
        <v>9180</v>
      </c>
      <c r="K55" s="72"/>
      <c r="L55" s="82">
        <v>28753.003445425005</v>
      </c>
      <c r="M55" s="83">
        <v>1.4501879220451213E-2</v>
      </c>
      <c r="N55" s="83">
        <f t="shared" si="0"/>
        <v>2.8534077298538363E-3</v>
      </c>
      <c r="O55" s="83">
        <f>L55/'סכום נכסי הקרן'!$C$42</f>
        <v>4.6365533165835903E-4</v>
      </c>
    </row>
    <row r="56" spans="2:15">
      <c r="B56" s="75" t="s">
        <v>1004</v>
      </c>
      <c r="C56" s="72" t="s">
        <v>1005</v>
      </c>
      <c r="D56" s="85" t="s">
        <v>120</v>
      </c>
      <c r="E56" s="85" t="s">
        <v>298</v>
      </c>
      <c r="F56" s="72" t="s">
        <v>605</v>
      </c>
      <c r="G56" s="85" t="s">
        <v>480</v>
      </c>
      <c r="H56" s="85" t="s">
        <v>133</v>
      </c>
      <c r="I56" s="82">
        <v>314019.53504300007</v>
      </c>
      <c r="J56" s="84">
        <v>17820</v>
      </c>
      <c r="K56" s="72"/>
      <c r="L56" s="82">
        <v>55958.281144585009</v>
      </c>
      <c r="M56" s="83">
        <v>2.4836369749965521E-2</v>
      </c>
      <c r="N56" s="83">
        <f t="shared" si="0"/>
        <v>5.5532213276557382E-3</v>
      </c>
      <c r="O56" s="83">
        <f>L56/'סכום נכסי הקרן'!$C$42</f>
        <v>9.0235287775658512E-4</v>
      </c>
    </row>
    <row r="57" spans="2:15">
      <c r="B57" s="75" t="s">
        <v>1006</v>
      </c>
      <c r="C57" s="72" t="s">
        <v>1007</v>
      </c>
      <c r="D57" s="85" t="s">
        <v>120</v>
      </c>
      <c r="E57" s="85" t="s">
        <v>298</v>
      </c>
      <c r="F57" s="72" t="s">
        <v>1008</v>
      </c>
      <c r="G57" s="85" t="s">
        <v>455</v>
      </c>
      <c r="H57" s="85" t="s">
        <v>133</v>
      </c>
      <c r="I57" s="82">
        <v>243472.93154500003</v>
      </c>
      <c r="J57" s="84">
        <v>10400</v>
      </c>
      <c r="K57" s="72"/>
      <c r="L57" s="82">
        <v>25321.184880637004</v>
      </c>
      <c r="M57" s="83">
        <v>6.701513406980374E-3</v>
      </c>
      <c r="N57" s="83">
        <f t="shared" si="0"/>
        <v>2.5128388693238914E-3</v>
      </c>
      <c r="O57" s="83">
        <f>L57/'סכום נכסי הקרן'!$C$42</f>
        <v>4.0831568764975118E-4</v>
      </c>
    </row>
    <row r="58" spans="2:15">
      <c r="B58" s="75" t="s">
        <v>1009</v>
      </c>
      <c r="C58" s="72" t="s">
        <v>1010</v>
      </c>
      <c r="D58" s="85" t="s">
        <v>120</v>
      </c>
      <c r="E58" s="85" t="s">
        <v>298</v>
      </c>
      <c r="F58" s="72" t="s">
        <v>618</v>
      </c>
      <c r="G58" s="85" t="s">
        <v>480</v>
      </c>
      <c r="H58" s="85" t="s">
        <v>133</v>
      </c>
      <c r="I58" s="82">
        <v>113378.38003900001</v>
      </c>
      <c r="J58" s="84">
        <v>3235</v>
      </c>
      <c r="K58" s="72"/>
      <c r="L58" s="82">
        <v>3667.7905942540006</v>
      </c>
      <c r="M58" s="83">
        <v>1.9704240997711338E-3</v>
      </c>
      <c r="N58" s="83">
        <f t="shared" si="0"/>
        <v>3.6398639373427951E-4</v>
      </c>
      <c r="O58" s="83">
        <f>L58/'סכום נכסי הקרן'!$C$42</f>
        <v>5.9144800913062022E-5</v>
      </c>
    </row>
    <row r="59" spans="2:15">
      <c r="B59" s="75" t="s">
        <v>1011</v>
      </c>
      <c r="C59" s="72" t="s">
        <v>1012</v>
      </c>
      <c r="D59" s="85" t="s">
        <v>120</v>
      </c>
      <c r="E59" s="85" t="s">
        <v>298</v>
      </c>
      <c r="F59" s="72" t="s">
        <v>1013</v>
      </c>
      <c r="G59" s="85" t="s">
        <v>473</v>
      </c>
      <c r="H59" s="85" t="s">
        <v>133</v>
      </c>
      <c r="I59" s="82">
        <v>17783.125805000003</v>
      </c>
      <c r="J59" s="84">
        <v>4615</v>
      </c>
      <c r="K59" s="72"/>
      <c r="L59" s="82">
        <v>820.69125589900023</v>
      </c>
      <c r="M59" s="83">
        <v>9.8240987780372668E-4</v>
      </c>
      <c r="N59" s="83">
        <f t="shared" si="0"/>
        <v>8.1444249045164267E-5</v>
      </c>
      <c r="O59" s="83">
        <f>L59/'סכום נכסי הקרן'!$C$42</f>
        <v>1.3234021870626935E-5</v>
      </c>
    </row>
    <row r="60" spans="2:15">
      <c r="B60" s="75" t="s">
        <v>1014</v>
      </c>
      <c r="C60" s="72" t="s">
        <v>1015</v>
      </c>
      <c r="D60" s="85" t="s">
        <v>120</v>
      </c>
      <c r="E60" s="85" t="s">
        <v>298</v>
      </c>
      <c r="F60" s="72" t="s">
        <v>576</v>
      </c>
      <c r="G60" s="85" t="s">
        <v>320</v>
      </c>
      <c r="H60" s="85" t="s">
        <v>133</v>
      </c>
      <c r="I60" s="82">
        <v>23683882.777575005</v>
      </c>
      <c r="J60" s="84">
        <v>105.8</v>
      </c>
      <c r="K60" s="72"/>
      <c r="L60" s="82">
        <v>25057.547977704002</v>
      </c>
      <c r="M60" s="83">
        <v>7.4355334388585097E-3</v>
      </c>
      <c r="N60" s="83">
        <f t="shared" si="0"/>
        <v>2.4866759128824331E-3</v>
      </c>
      <c r="O60" s="83">
        <f>L60/'סכום נכסי הקרן'!$C$42</f>
        <v>4.0406442200723155E-4</v>
      </c>
    </row>
    <row r="61" spans="2:15">
      <c r="B61" s="75" t="s">
        <v>1016</v>
      </c>
      <c r="C61" s="72" t="s">
        <v>1017</v>
      </c>
      <c r="D61" s="85" t="s">
        <v>120</v>
      </c>
      <c r="E61" s="85" t="s">
        <v>298</v>
      </c>
      <c r="F61" s="72" t="s">
        <v>483</v>
      </c>
      <c r="G61" s="85" t="s">
        <v>473</v>
      </c>
      <c r="H61" s="85" t="s">
        <v>133</v>
      </c>
      <c r="I61" s="82">
        <v>3210705.2871320006</v>
      </c>
      <c r="J61" s="84">
        <v>1216</v>
      </c>
      <c r="K61" s="72"/>
      <c r="L61" s="82">
        <v>39042.176291523007</v>
      </c>
      <c r="M61" s="83">
        <v>1.798308945535811E-2</v>
      </c>
      <c r="N61" s="83">
        <f t="shared" si="0"/>
        <v>3.874490810394756E-3</v>
      </c>
      <c r="O61" s="83">
        <f>L61/'סכום נכסי הקרן'!$C$42</f>
        <v>6.2957294988223267E-4</v>
      </c>
    </row>
    <row r="62" spans="2:15">
      <c r="B62" s="75" t="s">
        <v>1018</v>
      </c>
      <c r="C62" s="72" t="s">
        <v>1019</v>
      </c>
      <c r="D62" s="85" t="s">
        <v>120</v>
      </c>
      <c r="E62" s="85" t="s">
        <v>298</v>
      </c>
      <c r="F62" s="72" t="s">
        <v>454</v>
      </c>
      <c r="G62" s="85" t="s">
        <v>455</v>
      </c>
      <c r="H62" s="85" t="s">
        <v>133</v>
      </c>
      <c r="I62" s="82">
        <v>40107820.935494006</v>
      </c>
      <c r="J62" s="84">
        <v>78.599999999999994</v>
      </c>
      <c r="K62" s="72"/>
      <c r="L62" s="82">
        <v>31524.747256320003</v>
      </c>
      <c r="M62" s="83">
        <v>3.1706899924728589E-2</v>
      </c>
      <c r="N62" s="83">
        <f t="shared" si="0"/>
        <v>3.128471697699628E-3</v>
      </c>
      <c r="O62" s="83">
        <f>L62/'סכום נכסי הקרן'!$C$42</f>
        <v>5.0835096835425374E-4</v>
      </c>
    </row>
    <row r="63" spans="2:15">
      <c r="B63" s="75" t="s">
        <v>1020</v>
      </c>
      <c r="C63" s="72" t="s">
        <v>1021</v>
      </c>
      <c r="D63" s="85" t="s">
        <v>120</v>
      </c>
      <c r="E63" s="85" t="s">
        <v>298</v>
      </c>
      <c r="F63" s="72" t="s">
        <v>1022</v>
      </c>
      <c r="G63" s="85" t="s">
        <v>517</v>
      </c>
      <c r="H63" s="85" t="s">
        <v>133</v>
      </c>
      <c r="I63" s="82">
        <v>2298088.1768780006</v>
      </c>
      <c r="J63" s="84">
        <v>742</v>
      </c>
      <c r="K63" s="72"/>
      <c r="L63" s="82">
        <v>17051.814272432002</v>
      </c>
      <c r="M63" s="83">
        <v>1.2930739952996598E-2</v>
      </c>
      <c r="N63" s="83">
        <f t="shared" si="0"/>
        <v>1.6921981296785622E-3</v>
      </c>
      <c r="O63" s="83">
        <f>L63/'סכום נכסי הקרן'!$C$42</f>
        <v>2.7496830433271409E-4</v>
      </c>
    </row>
    <row r="64" spans="2:15">
      <c r="B64" s="75" t="s">
        <v>1023</v>
      </c>
      <c r="C64" s="72" t="s">
        <v>1024</v>
      </c>
      <c r="D64" s="85" t="s">
        <v>120</v>
      </c>
      <c r="E64" s="85" t="s">
        <v>298</v>
      </c>
      <c r="F64" s="72" t="s">
        <v>1025</v>
      </c>
      <c r="G64" s="85" t="s">
        <v>128</v>
      </c>
      <c r="H64" s="85" t="s">
        <v>133</v>
      </c>
      <c r="I64" s="82">
        <v>117825.75814200002</v>
      </c>
      <c r="J64" s="84">
        <v>3189</v>
      </c>
      <c r="K64" s="72"/>
      <c r="L64" s="82">
        <v>3757.4634271460004</v>
      </c>
      <c r="M64" s="83">
        <v>4.3051720976950815E-3</v>
      </c>
      <c r="N64" s="83">
        <f t="shared" si="0"/>
        <v>3.728853998856747E-4</v>
      </c>
      <c r="O64" s="83">
        <f>L64/'סכום נכסי הקרן'!$C$42</f>
        <v>6.0590816358168518E-5</v>
      </c>
    </row>
    <row r="65" spans="2:15">
      <c r="B65" s="75" t="s">
        <v>1026</v>
      </c>
      <c r="C65" s="72" t="s">
        <v>1027</v>
      </c>
      <c r="D65" s="85" t="s">
        <v>120</v>
      </c>
      <c r="E65" s="85" t="s">
        <v>298</v>
      </c>
      <c r="F65" s="72" t="s">
        <v>1028</v>
      </c>
      <c r="G65" s="85" t="s">
        <v>154</v>
      </c>
      <c r="H65" s="85" t="s">
        <v>133</v>
      </c>
      <c r="I65" s="82">
        <v>221722.58046400003</v>
      </c>
      <c r="J65" s="84">
        <v>14500</v>
      </c>
      <c r="K65" s="72"/>
      <c r="L65" s="82">
        <v>32149.774167210006</v>
      </c>
      <c r="M65" s="83">
        <v>8.6243195849670367E-3</v>
      </c>
      <c r="N65" s="83">
        <f t="shared" si="0"/>
        <v>3.1904984916060562E-3</v>
      </c>
      <c r="O65" s="83">
        <f>L65/'סכום נכסי הקרן'!$C$42</f>
        <v>5.1842981316829739E-4</v>
      </c>
    </row>
    <row r="66" spans="2:15">
      <c r="B66" s="75" t="s">
        <v>1029</v>
      </c>
      <c r="C66" s="72" t="s">
        <v>1030</v>
      </c>
      <c r="D66" s="85" t="s">
        <v>120</v>
      </c>
      <c r="E66" s="85" t="s">
        <v>298</v>
      </c>
      <c r="F66" s="72" t="s">
        <v>579</v>
      </c>
      <c r="G66" s="85" t="s">
        <v>480</v>
      </c>
      <c r="H66" s="85" t="s">
        <v>133</v>
      </c>
      <c r="I66" s="82">
        <v>249158.68053500005</v>
      </c>
      <c r="J66" s="84">
        <v>22990</v>
      </c>
      <c r="K66" s="72"/>
      <c r="L66" s="82">
        <v>57281.580654997008</v>
      </c>
      <c r="M66" s="83">
        <v>1.3318387781004052E-2</v>
      </c>
      <c r="N66" s="83">
        <f t="shared" si="0"/>
        <v>5.6845437148661145E-3</v>
      </c>
      <c r="O66" s="83">
        <f>L66/'סכום נכסי הקרן'!$C$42</f>
        <v>9.2369168761510941E-4</v>
      </c>
    </row>
    <row r="67" spans="2:15">
      <c r="B67" s="75" t="s">
        <v>1031</v>
      </c>
      <c r="C67" s="72" t="s">
        <v>1032</v>
      </c>
      <c r="D67" s="85" t="s">
        <v>120</v>
      </c>
      <c r="E67" s="85" t="s">
        <v>298</v>
      </c>
      <c r="F67" s="72" t="s">
        <v>1033</v>
      </c>
      <c r="G67" s="85" t="s">
        <v>129</v>
      </c>
      <c r="H67" s="85" t="s">
        <v>133</v>
      </c>
      <c r="I67" s="82">
        <v>141932.39191300003</v>
      </c>
      <c r="J67" s="84">
        <v>26200</v>
      </c>
      <c r="K67" s="72"/>
      <c r="L67" s="82">
        <v>37186.286681288999</v>
      </c>
      <c r="M67" s="83">
        <v>2.4414607494107177E-2</v>
      </c>
      <c r="N67" s="83">
        <f t="shared" si="0"/>
        <v>3.6903149287464774E-3</v>
      </c>
      <c r="O67" s="83">
        <f>L67/'סכום נכסי הקרן'!$C$42</f>
        <v>5.9964588106705232E-4</v>
      </c>
    </row>
    <row r="68" spans="2:15">
      <c r="B68" s="75" t="s">
        <v>1034</v>
      </c>
      <c r="C68" s="72" t="s">
        <v>1035</v>
      </c>
      <c r="D68" s="85" t="s">
        <v>120</v>
      </c>
      <c r="E68" s="85" t="s">
        <v>298</v>
      </c>
      <c r="F68" s="72" t="s">
        <v>1036</v>
      </c>
      <c r="G68" s="85" t="s">
        <v>480</v>
      </c>
      <c r="H68" s="85" t="s">
        <v>133</v>
      </c>
      <c r="I68" s="82">
        <v>167707.20760300002</v>
      </c>
      <c r="J68" s="84">
        <v>8995</v>
      </c>
      <c r="K68" s="72"/>
      <c r="L68" s="82">
        <v>15085.263323879002</v>
      </c>
      <c r="M68" s="83">
        <v>5.3638333827315723E-3</v>
      </c>
      <c r="N68" s="83">
        <f t="shared" si="0"/>
        <v>1.4970403720410597E-3</v>
      </c>
      <c r="O68" s="83">
        <f>L68/'סכום נכסי הקרן'!$C$42</f>
        <v>2.4325677082265632E-4</v>
      </c>
    </row>
    <row r="69" spans="2:15">
      <c r="B69" s="75" t="s">
        <v>1037</v>
      </c>
      <c r="C69" s="72" t="s">
        <v>1038</v>
      </c>
      <c r="D69" s="85" t="s">
        <v>120</v>
      </c>
      <c r="E69" s="85" t="s">
        <v>298</v>
      </c>
      <c r="F69" s="72" t="s">
        <v>1039</v>
      </c>
      <c r="G69" s="85" t="s">
        <v>1040</v>
      </c>
      <c r="H69" s="85" t="s">
        <v>133</v>
      </c>
      <c r="I69" s="82">
        <v>2285695.6033940003</v>
      </c>
      <c r="J69" s="84">
        <v>4990</v>
      </c>
      <c r="K69" s="72"/>
      <c r="L69" s="82">
        <v>114056.21060934202</v>
      </c>
      <c r="M69" s="83">
        <v>3.1960127066030367E-2</v>
      </c>
      <c r="N69" s="83">
        <f t="shared" si="0"/>
        <v>1.1318778353303366E-2</v>
      </c>
      <c r="O69" s="83">
        <f>L69/'סכום נכסי הקרן'!$C$42</f>
        <v>1.8392085633121742E-3</v>
      </c>
    </row>
    <row r="70" spans="2:15">
      <c r="B70" s="75" t="s">
        <v>1041</v>
      </c>
      <c r="C70" s="72" t="s">
        <v>1042</v>
      </c>
      <c r="D70" s="85" t="s">
        <v>120</v>
      </c>
      <c r="E70" s="85" t="s">
        <v>298</v>
      </c>
      <c r="F70" s="72" t="s">
        <v>1043</v>
      </c>
      <c r="G70" s="85" t="s">
        <v>156</v>
      </c>
      <c r="H70" s="85" t="s">
        <v>133</v>
      </c>
      <c r="I70" s="82">
        <v>1052375.2454590003</v>
      </c>
      <c r="J70" s="84">
        <v>1766</v>
      </c>
      <c r="K70" s="72"/>
      <c r="L70" s="82">
        <v>18584.946834807</v>
      </c>
      <c r="M70" s="83">
        <v>7.9654407203165224E-3</v>
      </c>
      <c r="N70" s="83">
        <f t="shared" si="0"/>
        <v>1.8443440546312302E-3</v>
      </c>
      <c r="O70" s="83">
        <f>L70/'סכום נכסי הקרן'!$C$42</f>
        <v>2.9969076812796382E-4</v>
      </c>
    </row>
    <row r="71" spans="2:15">
      <c r="B71" s="75" t="s">
        <v>1044</v>
      </c>
      <c r="C71" s="72" t="s">
        <v>1045</v>
      </c>
      <c r="D71" s="85" t="s">
        <v>120</v>
      </c>
      <c r="E71" s="85" t="s">
        <v>298</v>
      </c>
      <c r="F71" s="72" t="s">
        <v>1046</v>
      </c>
      <c r="G71" s="85" t="s">
        <v>1040</v>
      </c>
      <c r="H71" s="85" t="s">
        <v>133</v>
      </c>
      <c r="I71" s="82">
        <v>555592.45847499999</v>
      </c>
      <c r="J71" s="84">
        <v>18310</v>
      </c>
      <c r="K71" s="72"/>
      <c r="L71" s="82">
        <v>101728.97914681002</v>
      </c>
      <c r="M71" s="83">
        <v>2.4227108700610924E-2</v>
      </c>
      <c r="N71" s="83">
        <f t="shared" si="0"/>
        <v>1.0095441194468818E-2</v>
      </c>
      <c r="O71" s="83">
        <f>L71/'סכום נכסי הקרן'!$C$42</f>
        <v>1.6404263177273548E-3</v>
      </c>
    </row>
    <row r="72" spans="2:15">
      <c r="B72" s="75" t="s">
        <v>1047</v>
      </c>
      <c r="C72" s="72" t="s">
        <v>1048</v>
      </c>
      <c r="D72" s="85" t="s">
        <v>120</v>
      </c>
      <c r="E72" s="85" t="s">
        <v>298</v>
      </c>
      <c r="F72" s="72" t="s">
        <v>1049</v>
      </c>
      <c r="G72" s="85" t="s">
        <v>540</v>
      </c>
      <c r="H72" s="85" t="s">
        <v>133</v>
      </c>
      <c r="I72" s="82">
        <v>231100.16420800003</v>
      </c>
      <c r="J72" s="84">
        <v>16480</v>
      </c>
      <c r="K72" s="72"/>
      <c r="L72" s="82">
        <v>38085.307061506013</v>
      </c>
      <c r="M72" s="83">
        <v>1.5951297445447432E-2</v>
      </c>
      <c r="N72" s="83">
        <f t="shared" si="0"/>
        <v>3.7795324502160662E-3</v>
      </c>
      <c r="O72" s="83">
        <f>L72/'סכום נכסי הקרן'!$C$42</f>
        <v>6.1414299589362422E-4</v>
      </c>
    </row>
    <row r="73" spans="2:15">
      <c r="B73" s="75" t="s">
        <v>1050</v>
      </c>
      <c r="C73" s="72" t="s">
        <v>1051</v>
      </c>
      <c r="D73" s="85" t="s">
        <v>120</v>
      </c>
      <c r="E73" s="85" t="s">
        <v>298</v>
      </c>
      <c r="F73" s="72" t="s">
        <v>1052</v>
      </c>
      <c r="G73" s="85" t="s">
        <v>130</v>
      </c>
      <c r="H73" s="85" t="s">
        <v>133</v>
      </c>
      <c r="I73" s="82">
        <v>1432559.3613300002</v>
      </c>
      <c r="J73" s="84">
        <v>1546</v>
      </c>
      <c r="K73" s="72"/>
      <c r="L73" s="82">
        <v>22147.367727284003</v>
      </c>
      <c r="M73" s="83">
        <v>7.1541029261510541E-3</v>
      </c>
      <c r="N73" s="83">
        <f t="shared" si="0"/>
        <v>2.1978737069640922E-3</v>
      </c>
      <c r="O73" s="83">
        <f>L73/'סכום נכסי הקרן'!$C$42</f>
        <v>3.5713643440568637E-4</v>
      </c>
    </row>
    <row r="74" spans="2:15">
      <c r="B74" s="75" t="s">
        <v>1053</v>
      </c>
      <c r="C74" s="72" t="s">
        <v>1054</v>
      </c>
      <c r="D74" s="85" t="s">
        <v>120</v>
      </c>
      <c r="E74" s="85" t="s">
        <v>298</v>
      </c>
      <c r="F74" s="72" t="s">
        <v>1055</v>
      </c>
      <c r="G74" s="85" t="s">
        <v>480</v>
      </c>
      <c r="H74" s="85" t="s">
        <v>133</v>
      </c>
      <c r="I74" s="82">
        <v>3841635.7022320004</v>
      </c>
      <c r="J74" s="84">
        <v>855</v>
      </c>
      <c r="K74" s="72"/>
      <c r="L74" s="82">
        <v>32845.985254086001</v>
      </c>
      <c r="M74" s="83">
        <v>1.2696087439484081E-2</v>
      </c>
      <c r="N74" s="83">
        <f t="shared" si="0"/>
        <v>3.2595895032867159E-3</v>
      </c>
      <c r="O74" s="83">
        <f>L74/'סכום נכסי הקרן'!$C$42</f>
        <v>5.296565353784629E-4</v>
      </c>
    </row>
    <row r="75" spans="2:15">
      <c r="B75" s="75" t="s">
        <v>1056</v>
      </c>
      <c r="C75" s="72" t="s">
        <v>1057</v>
      </c>
      <c r="D75" s="85" t="s">
        <v>120</v>
      </c>
      <c r="E75" s="85" t="s">
        <v>298</v>
      </c>
      <c r="F75" s="72" t="s">
        <v>535</v>
      </c>
      <c r="G75" s="85" t="s">
        <v>127</v>
      </c>
      <c r="H75" s="85" t="s">
        <v>133</v>
      </c>
      <c r="I75" s="82">
        <v>88860731.385551021</v>
      </c>
      <c r="J75" s="84">
        <v>125.8</v>
      </c>
      <c r="K75" s="72"/>
      <c r="L75" s="82">
        <v>111786.80008395403</v>
      </c>
      <c r="M75" s="83">
        <v>3.4303109602190206E-2</v>
      </c>
      <c r="N75" s="83">
        <f t="shared" si="0"/>
        <v>1.1093565236084334E-2</v>
      </c>
      <c r="O75" s="83">
        <f>L75/'סכום נכסי הקרן'!$C$42</f>
        <v>1.8026132806031896E-3</v>
      </c>
    </row>
    <row r="76" spans="2:15">
      <c r="B76" s="75" t="s">
        <v>1058</v>
      </c>
      <c r="C76" s="72" t="s">
        <v>1059</v>
      </c>
      <c r="D76" s="85" t="s">
        <v>120</v>
      </c>
      <c r="E76" s="85" t="s">
        <v>298</v>
      </c>
      <c r="F76" s="72" t="s">
        <v>356</v>
      </c>
      <c r="G76" s="85" t="s">
        <v>312</v>
      </c>
      <c r="H76" s="85" t="s">
        <v>133</v>
      </c>
      <c r="I76" s="82">
        <v>55845.008220000018</v>
      </c>
      <c r="J76" s="84">
        <v>68330</v>
      </c>
      <c r="K76" s="72"/>
      <c r="L76" s="82">
        <v>38158.894116871008</v>
      </c>
      <c r="M76" s="83">
        <v>1.0446092357696449E-2</v>
      </c>
      <c r="N76" s="83">
        <f t="shared" ref="N76:N139" si="1">IFERROR(L76/$L$11,0)</f>
        <v>3.7868351263693313E-3</v>
      </c>
      <c r="O76" s="83">
        <f>L76/'סכום נכסי הקרן'!$C$42</f>
        <v>6.1532962081876572E-4</v>
      </c>
    </row>
    <row r="77" spans="2:15">
      <c r="B77" s="75" t="s">
        <v>1060</v>
      </c>
      <c r="C77" s="72" t="s">
        <v>1061</v>
      </c>
      <c r="D77" s="85" t="s">
        <v>120</v>
      </c>
      <c r="E77" s="85" t="s">
        <v>298</v>
      </c>
      <c r="F77" s="72" t="s">
        <v>428</v>
      </c>
      <c r="G77" s="85" t="s">
        <v>421</v>
      </c>
      <c r="H77" s="85" t="s">
        <v>133</v>
      </c>
      <c r="I77" s="82">
        <v>692473.03862800007</v>
      </c>
      <c r="J77" s="84">
        <v>5758</v>
      </c>
      <c r="K77" s="72"/>
      <c r="L77" s="82">
        <v>39872.597564614007</v>
      </c>
      <c r="M77" s="83">
        <v>8.7620539857427675E-3</v>
      </c>
      <c r="N77" s="83">
        <f t="shared" si="1"/>
        <v>3.9569006526976808E-3</v>
      </c>
      <c r="O77" s="83">
        <f>L77/'סכום נכסי הקרן'!$C$42</f>
        <v>6.4296387273041352E-4</v>
      </c>
    </row>
    <row r="78" spans="2:15">
      <c r="B78" s="75" t="s">
        <v>1062</v>
      </c>
      <c r="C78" s="72" t="s">
        <v>1063</v>
      </c>
      <c r="D78" s="85" t="s">
        <v>120</v>
      </c>
      <c r="E78" s="85" t="s">
        <v>298</v>
      </c>
      <c r="F78" s="72" t="s">
        <v>1064</v>
      </c>
      <c r="G78" s="85" t="s">
        <v>312</v>
      </c>
      <c r="H78" s="85" t="s">
        <v>133</v>
      </c>
      <c r="I78" s="82">
        <v>991231.9075320001</v>
      </c>
      <c r="J78" s="84">
        <v>808</v>
      </c>
      <c r="K78" s="72"/>
      <c r="L78" s="82">
        <v>8009.1538128620014</v>
      </c>
      <c r="M78" s="83">
        <v>6.5907952223459073E-3</v>
      </c>
      <c r="N78" s="83">
        <f t="shared" si="1"/>
        <v>7.9481718988369011E-4</v>
      </c>
      <c r="O78" s="83">
        <f>L78/'סכום נכסי הקרן'!$C$42</f>
        <v>1.2915126847370126E-4</v>
      </c>
    </row>
    <row r="79" spans="2:15">
      <c r="B79" s="75" t="s">
        <v>1065</v>
      </c>
      <c r="C79" s="72" t="s">
        <v>1066</v>
      </c>
      <c r="D79" s="85" t="s">
        <v>120</v>
      </c>
      <c r="E79" s="85" t="s">
        <v>298</v>
      </c>
      <c r="F79" s="72" t="s">
        <v>430</v>
      </c>
      <c r="G79" s="85" t="s">
        <v>312</v>
      </c>
      <c r="H79" s="85" t="s">
        <v>133</v>
      </c>
      <c r="I79" s="82">
        <v>659208.52552400017</v>
      </c>
      <c r="J79" s="84">
        <v>7673</v>
      </c>
      <c r="K79" s="72"/>
      <c r="L79" s="82">
        <v>50581.070163495002</v>
      </c>
      <c r="M79" s="83">
        <v>1.8062829488218052E-2</v>
      </c>
      <c r="N79" s="83">
        <f t="shared" si="1"/>
        <v>5.0195944525496345E-3</v>
      </c>
      <c r="O79" s="83">
        <f>L79/'סכום נכסי הקרן'!$C$42</f>
        <v>8.1564289124799467E-4</v>
      </c>
    </row>
    <row r="80" spans="2:15">
      <c r="B80" s="75" t="s">
        <v>1067</v>
      </c>
      <c r="C80" s="72" t="s">
        <v>1068</v>
      </c>
      <c r="D80" s="85" t="s">
        <v>120</v>
      </c>
      <c r="E80" s="85" t="s">
        <v>298</v>
      </c>
      <c r="F80" s="72" t="s">
        <v>1069</v>
      </c>
      <c r="G80" s="85" t="s">
        <v>1040</v>
      </c>
      <c r="H80" s="85" t="s">
        <v>133</v>
      </c>
      <c r="I80" s="82">
        <v>1523123.9204830003</v>
      </c>
      <c r="J80" s="84">
        <v>7553</v>
      </c>
      <c r="K80" s="72"/>
      <c r="L80" s="82">
        <v>115041.54971406404</v>
      </c>
      <c r="M80" s="83">
        <v>2.3977867481582316E-2</v>
      </c>
      <c r="N80" s="83">
        <f t="shared" si="1"/>
        <v>1.1416562023912859E-2</v>
      </c>
      <c r="O80" s="83">
        <f>L80/'סכום נכסי הקרן'!$C$42</f>
        <v>1.8550976070520041E-3</v>
      </c>
    </row>
    <row r="81" spans="2:15">
      <c r="B81" s="75" t="s">
        <v>1070</v>
      </c>
      <c r="C81" s="72" t="s">
        <v>1071</v>
      </c>
      <c r="D81" s="85" t="s">
        <v>120</v>
      </c>
      <c r="E81" s="85" t="s">
        <v>298</v>
      </c>
      <c r="F81" s="72" t="s">
        <v>1072</v>
      </c>
      <c r="G81" s="85" t="s">
        <v>1073</v>
      </c>
      <c r="H81" s="85" t="s">
        <v>133</v>
      </c>
      <c r="I81" s="82">
        <v>1669825.2255390002</v>
      </c>
      <c r="J81" s="84">
        <v>5064</v>
      </c>
      <c r="K81" s="72"/>
      <c r="L81" s="82">
        <v>84559.949420463017</v>
      </c>
      <c r="M81" s="83">
        <v>1.5223925310306103E-2</v>
      </c>
      <c r="N81" s="83">
        <f t="shared" si="1"/>
        <v>8.3916107675627953E-3</v>
      </c>
      <c r="O81" s="83">
        <f>L81/'סכום נכסי הקרן'!$C$42</f>
        <v>1.3635678605880444E-3</v>
      </c>
    </row>
    <row r="82" spans="2:15">
      <c r="B82" s="75" t="s">
        <v>1074</v>
      </c>
      <c r="C82" s="72" t="s">
        <v>1075</v>
      </c>
      <c r="D82" s="85" t="s">
        <v>120</v>
      </c>
      <c r="E82" s="85" t="s">
        <v>298</v>
      </c>
      <c r="F82" s="72" t="s">
        <v>464</v>
      </c>
      <c r="G82" s="85" t="s">
        <v>465</v>
      </c>
      <c r="H82" s="85" t="s">
        <v>133</v>
      </c>
      <c r="I82" s="82">
        <v>38121.15013400001</v>
      </c>
      <c r="J82" s="84">
        <v>45610</v>
      </c>
      <c r="K82" s="72"/>
      <c r="L82" s="82">
        <v>17387.056576226005</v>
      </c>
      <c r="M82" s="83">
        <v>1.2892513143743806E-2</v>
      </c>
      <c r="N82" s="83">
        <f t="shared" si="1"/>
        <v>1.7254671056599921E-3</v>
      </c>
      <c r="O82" s="83">
        <f>L82/'סכום נכסי הקרן'!$C$42</f>
        <v>2.803742398151255E-4</v>
      </c>
    </row>
    <row r="83" spans="2:15">
      <c r="B83" s="75" t="s">
        <v>1076</v>
      </c>
      <c r="C83" s="72" t="s">
        <v>1077</v>
      </c>
      <c r="D83" s="85" t="s">
        <v>120</v>
      </c>
      <c r="E83" s="85" t="s">
        <v>298</v>
      </c>
      <c r="F83" s="72" t="s">
        <v>537</v>
      </c>
      <c r="G83" s="85" t="s">
        <v>421</v>
      </c>
      <c r="H83" s="85" t="s">
        <v>133</v>
      </c>
      <c r="I83" s="82">
        <v>647366.98854800011</v>
      </c>
      <c r="J83" s="84">
        <v>7851</v>
      </c>
      <c r="K83" s="72"/>
      <c r="L83" s="82">
        <v>50824.782270940996</v>
      </c>
      <c r="M83" s="83">
        <v>1.0461142542161413E-2</v>
      </c>
      <c r="N83" s="83">
        <f t="shared" si="1"/>
        <v>5.0437801002356343E-3</v>
      </c>
      <c r="O83" s="83">
        <f>L83/'סכום נכסי הקרן'!$C$42</f>
        <v>8.1957286045004712E-4</v>
      </c>
    </row>
    <row r="84" spans="2:15">
      <c r="B84" s="75" t="s">
        <v>1078</v>
      </c>
      <c r="C84" s="72" t="s">
        <v>1079</v>
      </c>
      <c r="D84" s="85" t="s">
        <v>120</v>
      </c>
      <c r="E84" s="85" t="s">
        <v>298</v>
      </c>
      <c r="F84" s="72" t="s">
        <v>510</v>
      </c>
      <c r="G84" s="85" t="s">
        <v>312</v>
      </c>
      <c r="H84" s="85" t="s">
        <v>133</v>
      </c>
      <c r="I84" s="82">
        <v>22084767.397225998</v>
      </c>
      <c r="J84" s="84">
        <v>159</v>
      </c>
      <c r="K84" s="72"/>
      <c r="L84" s="82">
        <v>35114.780161589006</v>
      </c>
      <c r="M84" s="83">
        <v>3.2007654075535991E-2</v>
      </c>
      <c r="N84" s="83">
        <f t="shared" si="1"/>
        <v>3.4847415274503746E-3</v>
      </c>
      <c r="O84" s="83">
        <f>L84/'סכום נכסי הקרן'!$C$42</f>
        <v>5.662418909674798E-4</v>
      </c>
    </row>
    <row r="85" spans="2:15">
      <c r="B85" s="75" t="s">
        <v>1080</v>
      </c>
      <c r="C85" s="72" t="s">
        <v>1081</v>
      </c>
      <c r="D85" s="85" t="s">
        <v>120</v>
      </c>
      <c r="E85" s="85" t="s">
        <v>298</v>
      </c>
      <c r="F85" s="72" t="s">
        <v>514</v>
      </c>
      <c r="G85" s="85" t="s">
        <v>320</v>
      </c>
      <c r="H85" s="85" t="s">
        <v>133</v>
      </c>
      <c r="I85" s="82">
        <v>4696216.175985001</v>
      </c>
      <c r="J85" s="84">
        <v>311.60000000000002</v>
      </c>
      <c r="K85" s="72"/>
      <c r="L85" s="82">
        <v>14633.409603858001</v>
      </c>
      <c r="M85" s="83">
        <v>8.2102278649355716E-3</v>
      </c>
      <c r="N85" s="83">
        <f t="shared" si="1"/>
        <v>1.4521990426850377E-3</v>
      </c>
      <c r="O85" s="83">
        <f>L85/'סכום נכסי הקרן'!$C$42</f>
        <v>2.3597042291764343E-4</v>
      </c>
    </row>
    <row r="86" spans="2:15">
      <c r="B86" s="75" t="s">
        <v>1082</v>
      </c>
      <c r="C86" s="72" t="s">
        <v>1083</v>
      </c>
      <c r="D86" s="85" t="s">
        <v>120</v>
      </c>
      <c r="E86" s="85" t="s">
        <v>298</v>
      </c>
      <c r="F86" s="72" t="s">
        <v>1084</v>
      </c>
      <c r="G86" s="85" t="s">
        <v>127</v>
      </c>
      <c r="H86" s="85" t="s">
        <v>133</v>
      </c>
      <c r="I86" s="82">
        <v>766649.40416300017</v>
      </c>
      <c r="J86" s="84">
        <v>1892</v>
      </c>
      <c r="K86" s="72"/>
      <c r="L86" s="82">
        <v>14505.006726768002</v>
      </c>
      <c r="M86" s="83">
        <v>8.1715690842776856E-3</v>
      </c>
      <c r="N86" s="83">
        <f t="shared" si="1"/>
        <v>1.4394565212743791E-3</v>
      </c>
      <c r="O86" s="83">
        <f>L86/'סכום נכסי הקרן'!$C$42</f>
        <v>2.3389986779542634E-4</v>
      </c>
    </row>
    <row r="87" spans="2:15">
      <c r="B87" s="75" t="s">
        <v>1085</v>
      </c>
      <c r="C87" s="72" t="s">
        <v>1086</v>
      </c>
      <c r="D87" s="85" t="s">
        <v>120</v>
      </c>
      <c r="E87" s="85" t="s">
        <v>298</v>
      </c>
      <c r="F87" s="72" t="s">
        <v>1087</v>
      </c>
      <c r="G87" s="85" t="s">
        <v>158</v>
      </c>
      <c r="H87" s="85" t="s">
        <v>133</v>
      </c>
      <c r="I87" s="82">
        <v>159134.36196900002</v>
      </c>
      <c r="J87" s="84">
        <v>7005</v>
      </c>
      <c r="K87" s="72"/>
      <c r="L87" s="82">
        <v>11147.362057175</v>
      </c>
      <c r="M87" s="83">
        <v>4.8286910624540528E-3</v>
      </c>
      <c r="N87" s="83">
        <f t="shared" si="1"/>
        <v>1.1062485740592637E-3</v>
      </c>
      <c r="O87" s="83">
        <f>L87/'סכום נכסי הקרן'!$C$42</f>
        <v>1.7975631177262859E-4</v>
      </c>
    </row>
    <row r="88" spans="2:15">
      <c r="B88" s="75" t="s">
        <v>1088</v>
      </c>
      <c r="C88" s="72" t="s">
        <v>1089</v>
      </c>
      <c r="D88" s="85" t="s">
        <v>120</v>
      </c>
      <c r="E88" s="85" t="s">
        <v>298</v>
      </c>
      <c r="F88" s="72" t="s">
        <v>1090</v>
      </c>
      <c r="G88" s="85" t="s">
        <v>129</v>
      </c>
      <c r="H88" s="85" t="s">
        <v>133</v>
      </c>
      <c r="I88" s="82">
        <v>16247461.141702004</v>
      </c>
      <c r="J88" s="84">
        <v>180</v>
      </c>
      <c r="K88" s="72"/>
      <c r="L88" s="82">
        <v>29245.430055063007</v>
      </c>
      <c r="M88" s="83">
        <v>3.1820418944440772E-2</v>
      </c>
      <c r="N88" s="83">
        <f t="shared" si="1"/>
        <v>2.9022754558635298E-3</v>
      </c>
      <c r="O88" s="83">
        <f>L88/'סכום נכסי הקרן'!$C$42</f>
        <v>4.7159593596574789E-4</v>
      </c>
    </row>
    <row r="89" spans="2:15">
      <c r="B89" s="75" t="s">
        <v>1091</v>
      </c>
      <c r="C89" s="72" t="s">
        <v>1092</v>
      </c>
      <c r="D89" s="85" t="s">
        <v>120</v>
      </c>
      <c r="E89" s="85" t="s">
        <v>298</v>
      </c>
      <c r="F89" s="72" t="s">
        <v>516</v>
      </c>
      <c r="G89" s="85" t="s">
        <v>517</v>
      </c>
      <c r="H89" s="85" t="s">
        <v>133</v>
      </c>
      <c r="I89" s="82">
        <v>526305.26404200005</v>
      </c>
      <c r="J89" s="84">
        <v>8242</v>
      </c>
      <c r="K89" s="72"/>
      <c r="L89" s="82">
        <v>43378.079862378007</v>
      </c>
      <c r="M89" s="83">
        <v>1.4808601070294093E-2</v>
      </c>
      <c r="N89" s="83">
        <f t="shared" si="1"/>
        <v>4.3047797987594508E-3</v>
      </c>
      <c r="O89" s="83">
        <f>L89/'סכום נכסי הקרן'!$C$42</f>
        <v>6.9949137812571119E-4</v>
      </c>
    </row>
    <row r="90" spans="2:15">
      <c r="B90" s="75" t="s">
        <v>1093</v>
      </c>
      <c r="C90" s="72" t="s">
        <v>1094</v>
      </c>
      <c r="D90" s="85" t="s">
        <v>120</v>
      </c>
      <c r="E90" s="85" t="s">
        <v>298</v>
      </c>
      <c r="F90" s="72" t="s">
        <v>1095</v>
      </c>
      <c r="G90" s="85" t="s">
        <v>127</v>
      </c>
      <c r="H90" s="85" t="s">
        <v>133</v>
      </c>
      <c r="I90" s="82">
        <v>1645774.9088740004</v>
      </c>
      <c r="J90" s="84">
        <v>1540</v>
      </c>
      <c r="K90" s="72"/>
      <c r="L90" s="82">
        <v>25344.933596142004</v>
      </c>
      <c r="M90" s="83">
        <v>1.7477204196772071E-2</v>
      </c>
      <c r="N90" s="83">
        <f t="shared" si="1"/>
        <v>2.5151956585380926E-3</v>
      </c>
      <c r="O90" s="83">
        <f>L90/'סכום נכסי הקרן'!$C$42</f>
        <v>4.086986465494999E-4</v>
      </c>
    </row>
    <row r="91" spans="2:15">
      <c r="B91" s="75" t="s">
        <v>1096</v>
      </c>
      <c r="C91" s="72" t="s">
        <v>1097</v>
      </c>
      <c r="D91" s="85" t="s">
        <v>120</v>
      </c>
      <c r="E91" s="85" t="s">
        <v>298</v>
      </c>
      <c r="F91" s="72" t="s">
        <v>1098</v>
      </c>
      <c r="G91" s="85" t="s">
        <v>473</v>
      </c>
      <c r="H91" s="85" t="s">
        <v>133</v>
      </c>
      <c r="I91" s="82">
        <v>282558.08390100003</v>
      </c>
      <c r="J91" s="84">
        <v>4749</v>
      </c>
      <c r="K91" s="72"/>
      <c r="L91" s="82">
        <v>13418.683404479003</v>
      </c>
      <c r="M91" s="83">
        <v>3.8240418325756662E-3</v>
      </c>
      <c r="N91" s="83">
        <f t="shared" si="1"/>
        <v>1.3316513185649161E-3</v>
      </c>
      <c r="O91" s="83">
        <f>L91/'סכום נכסי הקרן'!$C$42</f>
        <v>2.1638240735898421E-4</v>
      </c>
    </row>
    <row r="92" spans="2:15">
      <c r="B92" s="75" t="s">
        <v>1099</v>
      </c>
      <c r="C92" s="72" t="s">
        <v>1100</v>
      </c>
      <c r="D92" s="85" t="s">
        <v>120</v>
      </c>
      <c r="E92" s="85" t="s">
        <v>298</v>
      </c>
      <c r="F92" s="72" t="s">
        <v>487</v>
      </c>
      <c r="G92" s="85" t="s">
        <v>157</v>
      </c>
      <c r="H92" s="85" t="s">
        <v>133</v>
      </c>
      <c r="I92" s="82">
        <v>3362224.7435210003</v>
      </c>
      <c r="J92" s="84">
        <v>1279</v>
      </c>
      <c r="K92" s="72"/>
      <c r="L92" s="82">
        <v>43002.854469630009</v>
      </c>
      <c r="M92" s="83">
        <v>2.0336122773686655E-2</v>
      </c>
      <c r="N92" s="83">
        <f t="shared" si="1"/>
        <v>4.2675429571148284E-3</v>
      </c>
      <c r="O92" s="83">
        <f>L92/'סכום נכסי הקרן'!$C$42</f>
        <v>6.9344069704637887E-4</v>
      </c>
    </row>
    <row r="93" spans="2:15">
      <c r="B93" s="75" t="s">
        <v>1101</v>
      </c>
      <c r="C93" s="72" t="s">
        <v>1102</v>
      </c>
      <c r="D93" s="85" t="s">
        <v>120</v>
      </c>
      <c r="E93" s="85" t="s">
        <v>298</v>
      </c>
      <c r="F93" s="72" t="s">
        <v>1103</v>
      </c>
      <c r="G93" s="85" t="s">
        <v>128</v>
      </c>
      <c r="H93" s="85" t="s">
        <v>133</v>
      </c>
      <c r="I93" s="82">
        <v>225743.33317600001</v>
      </c>
      <c r="J93" s="84">
        <v>13450</v>
      </c>
      <c r="K93" s="72"/>
      <c r="L93" s="82">
        <v>30362.478312125004</v>
      </c>
      <c r="M93" s="83">
        <v>1.8447643443223791E-2</v>
      </c>
      <c r="N93" s="83">
        <f t="shared" si="1"/>
        <v>3.0131297580017506E-3</v>
      </c>
      <c r="O93" s="83">
        <f>L93/'סכום נכסי הקרן'!$C$42</f>
        <v>4.8960885002843099E-4</v>
      </c>
    </row>
    <row r="94" spans="2:15">
      <c r="B94" s="75" t="s">
        <v>1104</v>
      </c>
      <c r="C94" s="72" t="s">
        <v>1105</v>
      </c>
      <c r="D94" s="85" t="s">
        <v>120</v>
      </c>
      <c r="E94" s="85" t="s">
        <v>298</v>
      </c>
      <c r="F94" s="72" t="s">
        <v>1106</v>
      </c>
      <c r="G94" s="85" t="s">
        <v>455</v>
      </c>
      <c r="H94" s="85" t="s">
        <v>133</v>
      </c>
      <c r="I94" s="82">
        <v>92535.302777000019</v>
      </c>
      <c r="J94" s="84">
        <v>40330</v>
      </c>
      <c r="K94" s="72"/>
      <c r="L94" s="82">
        <v>37319.487609780001</v>
      </c>
      <c r="M94" s="83">
        <v>1.3605407678197399E-2</v>
      </c>
      <c r="N94" s="83">
        <f t="shared" si="1"/>
        <v>3.7035336020479065E-3</v>
      </c>
      <c r="O94" s="83">
        <f>L94/'סכום נכסי הקרן'!$C$42</f>
        <v>6.0179380696265207E-4</v>
      </c>
    </row>
    <row r="95" spans="2:15">
      <c r="B95" s="75" t="s">
        <v>1107</v>
      </c>
      <c r="C95" s="72" t="s">
        <v>1108</v>
      </c>
      <c r="D95" s="85" t="s">
        <v>120</v>
      </c>
      <c r="E95" s="85" t="s">
        <v>298</v>
      </c>
      <c r="F95" s="72" t="s">
        <v>1109</v>
      </c>
      <c r="G95" s="85" t="s">
        <v>540</v>
      </c>
      <c r="H95" s="85" t="s">
        <v>133</v>
      </c>
      <c r="I95" s="82">
        <v>114613.54995800002</v>
      </c>
      <c r="J95" s="84">
        <v>30370</v>
      </c>
      <c r="K95" s="72"/>
      <c r="L95" s="82">
        <v>34808.135122332009</v>
      </c>
      <c r="M95" s="83">
        <v>8.3208915832516054E-3</v>
      </c>
      <c r="N95" s="83">
        <f t="shared" si="1"/>
        <v>3.4543105038879834E-3</v>
      </c>
      <c r="O95" s="83">
        <f>L95/'סכום נכסי הקרן'!$C$42</f>
        <v>5.6129709945559631E-4</v>
      </c>
    </row>
    <row r="96" spans="2:15">
      <c r="B96" s="75" t="s">
        <v>1110</v>
      </c>
      <c r="C96" s="72" t="s">
        <v>1111</v>
      </c>
      <c r="D96" s="85" t="s">
        <v>120</v>
      </c>
      <c r="E96" s="85" t="s">
        <v>298</v>
      </c>
      <c r="F96" s="72" t="s">
        <v>470</v>
      </c>
      <c r="G96" s="85" t="s">
        <v>320</v>
      </c>
      <c r="H96" s="85" t="s">
        <v>133</v>
      </c>
      <c r="I96" s="82">
        <v>223195.84311600003</v>
      </c>
      <c r="J96" s="84">
        <v>39800</v>
      </c>
      <c r="K96" s="72"/>
      <c r="L96" s="82">
        <v>88831.945560256019</v>
      </c>
      <c r="M96" s="83">
        <v>2.0992402632375933E-2</v>
      </c>
      <c r="N96" s="83">
        <f t="shared" si="1"/>
        <v>8.8155576721123674E-3</v>
      </c>
      <c r="O96" s="83">
        <f>L96/'סכום נכסי הקרן'!$C$42</f>
        <v>1.4324557522755513E-3</v>
      </c>
    </row>
    <row r="97" spans="2:15">
      <c r="B97" s="75" t="s">
        <v>1112</v>
      </c>
      <c r="C97" s="72" t="s">
        <v>1113</v>
      </c>
      <c r="D97" s="85" t="s">
        <v>120</v>
      </c>
      <c r="E97" s="85" t="s">
        <v>298</v>
      </c>
      <c r="F97" s="72">
        <v>520029026</v>
      </c>
      <c r="G97" s="85" t="s">
        <v>300</v>
      </c>
      <c r="H97" s="85" t="s">
        <v>133</v>
      </c>
      <c r="I97" s="82">
        <v>24294.655501000005</v>
      </c>
      <c r="J97" s="84">
        <v>14950</v>
      </c>
      <c r="K97" s="72"/>
      <c r="L97" s="82">
        <v>3632.0509973400003</v>
      </c>
      <c r="M97" s="83">
        <v>6.8527070201260059E-4</v>
      </c>
      <c r="N97" s="83">
        <f t="shared" si="1"/>
        <v>3.6043964626875536E-4</v>
      </c>
      <c r="O97" s="83">
        <f>L97/'סכום נכסי הקרן'!$C$42</f>
        <v>5.8568483566182091E-5</v>
      </c>
    </row>
    <row r="98" spans="2:15">
      <c r="B98" s="75" t="s">
        <v>1114</v>
      </c>
      <c r="C98" s="72" t="s">
        <v>1115</v>
      </c>
      <c r="D98" s="85" t="s">
        <v>120</v>
      </c>
      <c r="E98" s="85" t="s">
        <v>298</v>
      </c>
      <c r="F98" s="72" t="s">
        <v>1116</v>
      </c>
      <c r="G98" s="85" t="s">
        <v>396</v>
      </c>
      <c r="H98" s="85" t="s">
        <v>133</v>
      </c>
      <c r="I98" s="82">
        <v>134481.26450000002</v>
      </c>
      <c r="J98" s="84">
        <v>15850</v>
      </c>
      <c r="K98" s="72"/>
      <c r="L98" s="82">
        <v>21315.280423284006</v>
      </c>
      <c r="M98" s="83">
        <v>1.4084823870661312E-2</v>
      </c>
      <c r="N98" s="83">
        <f t="shared" si="1"/>
        <v>2.1152985300907138E-3</v>
      </c>
      <c r="O98" s="83">
        <f>L98/'סכום נכסי הקרן'!$C$42</f>
        <v>3.4371864604708569E-4</v>
      </c>
    </row>
    <row r="99" spans="2:15">
      <c r="B99" s="75" t="s">
        <v>1117</v>
      </c>
      <c r="C99" s="72" t="s">
        <v>1118</v>
      </c>
      <c r="D99" s="85" t="s">
        <v>120</v>
      </c>
      <c r="E99" s="85" t="s">
        <v>298</v>
      </c>
      <c r="F99" s="72" t="s">
        <v>587</v>
      </c>
      <c r="G99" s="85" t="s">
        <v>157</v>
      </c>
      <c r="H99" s="85" t="s">
        <v>133</v>
      </c>
      <c r="I99" s="82">
        <v>3792424.3356460007</v>
      </c>
      <c r="J99" s="84">
        <v>1460</v>
      </c>
      <c r="K99" s="72"/>
      <c r="L99" s="82">
        <v>55369.395300431002</v>
      </c>
      <c r="M99" s="83">
        <v>2.0361968858564717E-2</v>
      </c>
      <c r="N99" s="83">
        <f t="shared" si="1"/>
        <v>5.4947811225168237E-3</v>
      </c>
      <c r="O99" s="83">
        <f>L99/'סכום נכסי הקרן'!$C$42</f>
        <v>8.9285682417392597E-4</v>
      </c>
    </row>
    <row r="100" spans="2:15">
      <c r="B100" s="75" t="s">
        <v>1119</v>
      </c>
      <c r="C100" s="72" t="s">
        <v>1120</v>
      </c>
      <c r="D100" s="85" t="s">
        <v>120</v>
      </c>
      <c r="E100" s="85" t="s">
        <v>298</v>
      </c>
      <c r="F100" s="72" t="s">
        <v>1121</v>
      </c>
      <c r="G100" s="85" t="s">
        <v>158</v>
      </c>
      <c r="H100" s="85" t="s">
        <v>133</v>
      </c>
      <c r="I100" s="82">
        <v>6386.6076500000017</v>
      </c>
      <c r="J100" s="84">
        <v>11580</v>
      </c>
      <c r="K100" s="72"/>
      <c r="L100" s="82">
        <v>739.56916587000012</v>
      </c>
      <c r="M100" s="83">
        <v>1.3832166998710329E-4</v>
      </c>
      <c r="N100" s="83">
        <f t="shared" si="1"/>
        <v>7.339380662129712E-5</v>
      </c>
      <c r="O100" s="83">
        <f>L100/'סכום נכסי הקרן'!$C$42</f>
        <v>1.1925891065140595E-5</v>
      </c>
    </row>
    <row r="101" spans="2:15">
      <c r="B101" s="75" t="s">
        <v>1122</v>
      </c>
      <c r="C101" s="72" t="s">
        <v>1123</v>
      </c>
      <c r="D101" s="85" t="s">
        <v>120</v>
      </c>
      <c r="E101" s="85" t="s">
        <v>298</v>
      </c>
      <c r="F101" s="72" t="s">
        <v>1124</v>
      </c>
      <c r="G101" s="85" t="s">
        <v>480</v>
      </c>
      <c r="H101" s="85" t="s">
        <v>133</v>
      </c>
      <c r="I101" s="82">
        <v>86509.155262000015</v>
      </c>
      <c r="J101" s="84">
        <v>8997</v>
      </c>
      <c r="K101" s="72"/>
      <c r="L101" s="82">
        <v>7783.2286989500008</v>
      </c>
      <c r="M101" s="83">
        <v>4.106079970188743E-3</v>
      </c>
      <c r="N101" s="83">
        <f t="shared" si="1"/>
        <v>7.72396698486045E-4</v>
      </c>
      <c r="O101" s="83">
        <f>L101/'סכום נכסי הקרן'!$C$42</f>
        <v>1.2550812267783177E-4</v>
      </c>
    </row>
    <row r="102" spans="2:15">
      <c r="B102" s="75" t="s">
        <v>1125</v>
      </c>
      <c r="C102" s="72" t="s">
        <v>1126</v>
      </c>
      <c r="D102" s="85" t="s">
        <v>120</v>
      </c>
      <c r="E102" s="85" t="s">
        <v>298</v>
      </c>
      <c r="F102" s="72" t="s">
        <v>502</v>
      </c>
      <c r="G102" s="85" t="s">
        <v>503</v>
      </c>
      <c r="H102" s="85" t="s">
        <v>133</v>
      </c>
      <c r="I102" s="82">
        <v>424815.51071500004</v>
      </c>
      <c r="J102" s="84">
        <v>35950</v>
      </c>
      <c r="K102" s="72"/>
      <c r="L102" s="82">
        <v>152721.17610339602</v>
      </c>
      <c r="M102" s="83">
        <v>2.5863402187764246E-2</v>
      </c>
      <c r="N102" s="83">
        <f t="shared" si="1"/>
        <v>1.5155835293273931E-2</v>
      </c>
      <c r="O102" s="83">
        <f>L102/'סכום נכסי הקרן'!$C$42</f>
        <v>2.4626988165558604E-3</v>
      </c>
    </row>
    <row r="103" spans="2:15">
      <c r="B103" s="75" t="s">
        <v>1127</v>
      </c>
      <c r="C103" s="72" t="s">
        <v>1128</v>
      </c>
      <c r="D103" s="85" t="s">
        <v>120</v>
      </c>
      <c r="E103" s="85" t="s">
        <v>298</v>
      </c>
      <c r="F103" s="72" t="s">
        <v>1129</v>
      </c>
      <c r="G103" s="85" t="s">
        <v>954</v>
      </c>
      <c r="H103" s="85" t="s">
        <v>133</v>
      </c>
      <c r="I103" s="82">
        <v>288531.35030400008</v>
      </c>
      <c r="J103" s="84">
        <v>12800</v>
      </c>
      <c r="K103" s="72"/>
      <c r="L103" s="82">
        <v>36932.012838955008</v>
      </c>
      <c r="M103" s="83">
        <v>6.518496303239401E-3</v>
      </c>
      <c r="N103" s="83">
        <f t="shared" si="1"/>
        <v>3.6650811493052242E-3</v>
      </c>
      <c r="O103" s="83">
        <f>L103/'סכום נכסי הקרן'!$C$42</f>
        <v>5.9554559905918545E-4</v>
      </c>
    </row>
    <row r="104" spans="2:15">
      <c r="B104" s="75" t="s">
        <v>1130</v>
      </c>
      <c r="C104" s="72" t="s">
        <v>1131</v>
      </c>
      <c r="D104" s="85" t="s">
        <v>120</v>
      </c>
      <c r="E104" s="85" t="s">
        <v>298</v>
      </c>
      <c r="F104" s="72" t="s">
        <v>616</v>
      </c>
      <c r="G104" s="85" t="s">
        <v>480</v>
      </c>
      <c r="H104" s="85" t="s">
        <v>133</v>
      </c>
      <c r="I104" s="82">
        <v>804453.0121650002</v>
      </c>
      <c r="J104" s="84">
        <v>2255</v>
      </c>
      <c r="K104" s="72"/>
      <c r="L104" s="82">
        <v>18140.415424323004</v>
      </c>
      <c r="M104" s="83">
        <v>1.4853675314238673E-2</v>
      </c>
      <c r="N104" s="83">
        <f t="shared" si="1"/>
        <v>1.8002293810025979E-3</v>
      </c>
      <c r="O104" s="83">
        <f>L104/'סכום נכסי הקרן'!$C$42</f>
        <v>2.9252249581332635E-4</v>
      </c>
    </row>
    <row r="105" spans="2:15">
      <c r="B105" s="75" t="s">
        <v>1132</v>
      </c>
      <c r="C105" s="72" t="s">
        <v>1133</v>
      </c>
      <c r="D105" s="85" t="s">
        <v>120</v>
      </c>
      <c r="E105" s="85" t="s">
        <v>298</v>
      </c>
      <c r="F105" s="72" t="s">
        <v>386</v>
      </c>
      <c r="G105" s="85" t="s">
        <v>312</v>
      </c>
      <c r="H105" s="85" t="s">
        <v>133</v>
      </c>
      <c r="I105" s="82">
        <v>279114.680521</v>
      </c>
      <c r="J105" s="84">
        <v>21470</v>
      </c>
      <c r="K105" s="72"/>
      <c r="L105" s="82">
        <v>59925.921907830008</v>
      </c>
      <c r="M105" s="83">
        <v>2.2879822207556372E-2</v>
      </c>
      <c r="N105" s="83">
        <f t="shared" si="1"/>
        <v>5.9469644315584304E-3</v>
      </c>
      <c r="O105" s="83">
        <f>L105/'סכום נכסי הקרן'!$C$42</f>
        <v>9.6633289979064128E-4</v>
      </c>
    </row>
    <row r="106" spans="2:15">
      <c r="B106" s="75" t="s">
        <v>1134</v>
      </c>
      <c r="C106" s="72" t="s">
        <v>1135</v>
      </c>
      <c r="D106" s="85" t="s">
        <v>120</v>
      </c>
      <c r="E106" s="85" t="s">
        <v>298</v>
      </c>
      <c r="F106" s="72" t="s">
        <v>388</v>
      </c>
      <c r="G106" s="85" t="s">
        <v>312</v>
      </c>
      <c r="H106" s="85" t="s">
        <v>133</v>
      </c>
      <c r="I106" s="82">
        <v>4006613.0182610005</v>
      </c>
      <c r="J106" s="84">
        <v>1625</v>
      </c>
      <c r="K106" s="72"/>
      <c r="L106" s="82">
        <v>65107.46154674502</v>
      </c>
      <c r="M106" s="83">
        <v>2.0657619928916491E-2</v>
      </c>
      <c r="N106" s="83">
        <f t="shared" si="1"/>
        <v>6.4611731571368588E-3</v>
      </c>
      <c r="O106" s="83">
        <f>L106/'סכום נכסי הקרן'!$C$42</f>
        <v>1.0498875964101465E-3</v>
      </c>
    </row>
    <row r="107" spans="2:15">
      <c r="B107" s="75" t="s">
        <v>1136</v>
      </c>
      <c r="C107" s="72" t="s">
        <v>1137</v>
      </c>
      <c r="D107" s="85" t="s">
        <v>120</v>
      </c>
      <c r="E107" s="85" t="s">
        <v>298</v>
      </c>
      <c r="F107" s="72" t="s">
        <v>1138</v>
      </c>
      <c r="G107" s="85" t="s">
        <v>540</v>
      </c>
      <c r="H107" s="85" t="s">
        <v>133</v>
      </c>
      <c r="I107" s="82">
        <v>410405.70676800003</v>
      </c>
      <c r="J107" s="84">
        <v>7180</v>
      </c>
      <c r="K107" s="72"/>
      <c r="L107" s="82">
        <v>29467.129745925005</v>
      </c>
      <c r="M107" s="83">
        <v>8.4719436777162208E-3</v>
      </c>
      <c r="N107" s="83">
        <f t="shared" si="1"/>
        <v>2.9242766222047274E-3</v>
      </c>
      <c r="O107" s="83">
        <f>L107/'סכום נכסי הקרן'!$C$42</f>
        <v>4.7517094488230442E-4</v>
      </c>
    </row>
    <row r="108" spans="2:15">
      <c r="B108" s="75" t="s">
        <v>1139</v>
      </c>
      <c r="C108" s="72" t="s">
        <v>1140</v>
      </c>
      <c r="D108" s="85" t="s">
        <v>120</v>
      </c>
      <c r="E108" s="85" t="s">
        <v>298</v>
      </c>
      <c r="F108" s="72" t="s">
        <v>1141</v>
      </c>
      <c r="G108" s="85" t="s">
        <v>540</v>
      </c>
      <c r="H108" s="85" t="s">
        <v>133</v>
      </c>
      <c r="I108" s="82">
        <v>102548.48171500002</v>
      </c>
      <c r="J108" s="84">
        <v>21910</v>
      </c>
      <c r="K108" s="72"/>
      <c r="L108" s="82">
        <v>22468.372343651004</v>
      </c>
      <c r="M108" s="83">
        <v>7.4442208155545949E-3</v>
      </c>
      <c r="N108" s="83">
        <f t="shared" si="1"/>
        <v>2.2297297548165857E-3</v>
      </c>
      <c r="O108" s="83">
        <f>L108/'סכום נכסי הקרן'!$C$42</f>
        <v>3.6231278066627809E-4</v>
      </c>
    </row>
    <row r="109" spans="2:15">
      <c r="B109" s="75" t="s">
        <v>1142</v>
      </c>
      <c r="C109" s="72" t="s">
        <v>1143</v>
      </c>
      <c r="D109" s="85" t="s">
        <v>120</v>
      </c>
      <c r="E109" s="85" t="s">
        <v>298</v>
      </c>
      <c r="F109" s="72" t="s">
        <v>1144</v>
      </c>
      <c r="G109" s="85" t="s">
        <v>127</v>
      </c>
      <c r="H109" s="85" t="s">
        <v>133</v>
      </c>
      <c r="I109" s="82">
        <v>10200776.098289002</v>
      </c>
      <c r="J109" s="84">
        <v>282</v>
      </c>
      <c r="K109" s="72"/>
      <c r="L109" s="82">
        <v>28766.188596919004</v>
      </c>
      <c r="M109" s="83">
        <v>9.0764640898512768E-3</v>
      </c>
      <c r="N109" s="83">
        <f t="shared" si="1"/>
        <v>2.8547162057931826E-3</v>
      </c>
      <c r="O109" s="83">
        <f>L109/'סכום נכסי הקרן'!$C$42</f>
        <v>4.6386794825684828E-4</v>
      </c>
    </row>
    <row r="110" spans="2:15">
      <c r="B110" s="75" t="s">
        <v>1145</v>
      </c>
      <c r="C110" s="72" t="s">
        <v>1146</v>
      </c>
      <c r="D110" s="85" t="s">
        <v>120</v>
      </c>
      <c r="E110" s="85" t="s">
        <v>298</v>
      </c>
      <c r="F110" s="72" t="s">
        <v>1147</v>
      </c>
      <c r="G110" s="85" t="s">
        <v>320</v>
      </c>
      <c r="H110" s="85" t="s">
        <v>133</v>
      </c>
      <c r="I110" s="82">
        <v>9760434.5604420025</v>
      </c>
      <c r="J110" s="84">
        <v>315</v>
      </c>
      <c r="K110" s="72"/>
      <c r="L110" s="82">
        <v>30745.368865392003</v>
      </c>
      <c r="M110" s="83">
        <v>1.0646471849169687E-2</v>
      </c>
      <c r="N110" s="83">
        <f t="shared" si="1"/>
        <v>3.0511272794242965E-3</v>
      </c>
      <c r="O110" s="83">
        <f>L110/'סכום נכסי הקרן'!$C$42</f>
        <v>4.957831353270373E-4</v>
      </c>
    </row>
    <row r="111" spans="2:15">
      <c r="B111" s="75" t="s">
        <v>1148</v>
      </c>
      <c r="C111" s="72" t="s">
        <v>1149</v>
      </c>
      <c r="D111" s="85" t="s">
        <v>120</v>
      </c>
      <c r="E111" s="85" t="s">
        <v>298</v>
      </c>
      <c r="F111" s="72" t="s">
        <v>539</v>
      </c>
      <c r="G111" s="85" t="s">
        <v>540</v>
      </c>
      <c r="H111" s="85" t="s">
        <v>133</v>
      </c>
      <c r="I111" s="82">
        <v>7365653.5422680005</v>
      </c>
      <c r="J111" s="84">
        <v>1935</v>
      </c>
      <c r="K111" s="72"/>
      <c r="L111" s="82">
        <v>142525.39604390005</v>
      </c>
      <c r="M111" s="83">
        <v>2.7725281803304025E-2</v>
      </c>
      <c r="N111" s="83">
        <f t="shared" si="1"/>
        <v>1.4144020381872581E-2</v>
      </c>
      <c r="O111" s="83">
        <f>L111/'סכום נכסי הקרן'!$C$42</f>
        <v>2.2982871997321067E-3</v>
      </c>
    </row>
    <row r="112" spans="2:15">
      <c r="B112" s="75" t="s">
        <v>1150</v>
      </c>
      <c r="C112" s="72" t="s">
        <v>1151</v>
      </c>
      <c r="D112" s="85" t="s">
        <v>120</v>
      </c>
      <c r="E112" s="85" t="s">
        <v>298</v>
      </c>
      <c r="F112" s="72" t="s">
        <v>1152</v>
      </c>
      <c r="G112" s="85" t="s">
        <v>128</v>
      </c>
      <c r="H112" s="85" t="s">
        <v>133</v>
      </c>
      <c r="I112" s="82">
        <v>105314.64922000002</v>
      </c>
      <c r="J112" s="84">
        <v>28130</v>
      </c>
      <c r="K112" s="72"/>
      <c r="L112" s="82">
        <v>29625.010825554004</v>
      </c>
      <c r="M112" s="83">
        <v>1.226585568997721E-2</v>
      </c>
      <c r="N112" s="83">
        <f t="shared" si="1"/>
        <v>2.939944519086044E-3</v>
      </c>
      <c r="O112" s="83">
        <f>L112/'סכום נכסי הקרן'!$C$42</f>
        <v>4.7771684950325668E-4</v>
      </c>
    </row>
    <row r="113" spans="2:15">
      <c r="B113" s="75" t="s">
        <v>1153</v>
      </c>
      <c r="C113" s="72" t="s">
        <v>1154</v>
      </c>
      <c r="D113" s="85" t="s">
        <v>120</v>
      </c>
      <c r="E113" s="85" t="s">
        <v>298</v>
      </c>
      <c r="F113" s="72" t="s">
        <v>1155</v>
      </c>
      <c r="G113" s="85" t="s">
        <v>981</v>
      </c>
      <c r="H113" s="85" t="s">
        <v>133</v>
      </c>
      <c r="I113" s="82">
        <v>1384397.3501450003</v>
      </c>
      <c r="J113" s="84">
        <v>1105</v>
      </c>
      <c r="K113" s="72"/>
      <c r="L113" s="82">
        <v>15297.590719107004</v>
      </c>
      <c r="M113" s="83">
        <v>1.3832247075669133E-2</v>
      </c>
      <c r="N113" s="83">
        <f t="shared" si="1"/>
        <v>1.5181114449101345E-3</v>
      </c>
      <c r="O113" s="83">
        <f>L113/'סכום נכסי הקרן'!$C$42</f>
        <v>2.4668064718539706E-4</v>
      </c>
    </row>
    <row r="114" spans="2:15">
      <c r="B114" s="71"/>
      <c r="C114" s="72"/>
      <c r="D114" s="72"/>
      <c r="E114" s="72"/>
      <c r="F114" s="72"/>
      <c r="G114" s="72"/>
      <c r="H114" s="72"/>
      <c r="I114" s="82"/>
      <c r="J114" s="84"/>
      <c r="K114" s="72"/>
      <c r="L114" s="72"/>
      <c r="M114" s="72"/>
      <c r="N114" s="83"/>
      <c r="O114" s="72"/>
    </row>
    <row r="115" spans="2:15">
      <c r="B115" s="89" t="s">
        <v>27</v>
      </c>
      <c r="C115" s="70"/>
      <c r="D115" s="70"/>
      <c r="E115" s="70"/>
      <c r="F115" s="70"/>
      <c r="G115" s="70"/>
      <c r="H115" s="70"/>
      <c r="I115" s="79"/>
      <c r="J115" s="81"/>
      <c r="K115" s="79">
        <v>126.67916745000001</v>
      </c>
      <c r="L115" s="79">
        <f>SUM(L116:L185)</f>
        <v>528637.73640182894</v>
      </c>
      <c r="M115" s="70"/>
      <c r="N115" s="80">
        <f t="shared" si="1"/>
        <v>5.2461267436095395E-2</v>
      </c>
      <c r="O115" s="80">
        <f>L115/'סכום נכסי הקרן'!$C$42</f>
        <v>8.5245252887664446E-3</v>
      </c>
    </row>
    <row r="116" spans="2:15">
      <c r="B116" s="75" t="s">
        <v>1156</v>
      </c>
      <c r="C116" s="72" t="s">
        <v>1157</v>
      </c>
      <c r="D116" s="85" t="s">
        <v>120</v>
      </c>
      <c r="E116" s="85" t="s">
        <v>298</v>
      </c>
      <c r="F116" s="72" t="s">
        <v>1158</v>
      </c>
      <c r="G116" s="85" t="s">
        <v>1159</v>
      </c>
      <c r="H116" s="85" t="s">
        <v>133</v>
      </c>
      <c r="I116" s="82">
        <v>6179474.891516001</v>
      </c>
      <c r="J116" s="84">
        <v>147.80000000000001</v>
      </c>
      <c r="K116" s="72"/>
      <c r="L116" s="82">
        <v>9133.2638901719984</v>
      </c>
      <c r="M116" s="83">
        <v>2.0816609137535799E-2</v>
      </c>
      <c r="N116" s="83">
        <f t="shared" si="1"/>
        <v>9.063722971576505E-4</v>
      </c>
      <c r="O116" s="83">
        <f>L116/'סכום נכסי הקרן'!$C$42</f>
        <v>1.4727805761783152E-4</v>
      </c>
    </row>
    <row r="117" spans="2:15">
      <c r="B117" s="75" t="s">
        <v>1160</v>
      </c>
      <c r="C117" s="72" t="s">
        <v>1161</v>
      </c>
      <c r="D117" s="85" t="s">
        <v>120</v>
      </c>
      <c r="E117" s="85" t="s">
        <v>298</v>
      </c>
      <c r="F117" s="72" t="s">
        <v>1162</v>
      </c>
      <c r="G117" s="85" t="s">
        <v>473</v>
      </c>
      <c r="H117" s="85" t="s">
        <v>133</v>
      </c>
      <c r="I117" s="82">
        <v>2503305.7194590005</v>
      </c>
      <c r="J117" s="84">
        <v>427.1</v>
      </c>
      <c r="K117" s="72"/>
      <c r="L117" s="82">
        <v>10691.618727044</v>
      </c>
      <c r="M117" s="83">
        <v>1.5184843915677817E-2</v>
      </c>
      <c r="N117" s="83">
        <f t="shared" si="1"/>
        <v>1.0610212452519131E-3</v>
      </c>
      <c r="O117" s="83">
        <f>L117/'סכום נכסי הקרן'!$C$42</f>
        <v>1.7240724212555508E-4</v>
      </c>
    </row>
    <row r="118" spans="2:15">
      <c r="B118" s="75" t="s">
        <v>1163</v>
      </c>
      <c r="C118" s="72" t="s">
        <v>1164</v>
      </c>
      <c r="D118" s="85" t="s">
        <v>120</v>
      </c>
      <c r="E118" s="85" t="s">
        <v>298</v>
      </c>
      <c r="F118" s="72" t="s">
        <v>1165</v>
      </c>
      <c r="G118" s="85" t="s">
        <v>1166</v>
      </c>
      <c r="H118" s="85" t="s">
        <v>133</v>
      </c>
      <c r="I118" s="82">
        <v>85312.304988999997</v>
      </c>
      <c r="J118" s="84">
        <v>1975</v>
      </c>
      <c r="K118" s="72"/>
      <c r="L118" s="82">
        <v>1684.9180235270003</v>
      </c>
      <c r="M118" s="83">
        <v>1.9089814577815688E-2</v>
      </c>
      <c r="N118" s="83">
        <f t="shared" si="1"/>
        <v>1.6720890120670056E-4</v>
      </c>
      <c r="O118" s="83">
        <f>L118/'סכום נכסי הקרן'!$C$42</f>
        <v>2.7170073780235331E-5</v>
      </c>
    </row>
    <row r="119" spans="2:15">
      <c r="B119" s="75" t="s">
        <v>1167</v>
      </c>
      <c r="C119" s="72" t="s">
        <v>1168</v>
      </c>
      <c r="D119" s="85" t="s">
        <v>120</v>
      </c>
      <c r="E119" s="85" t="s">
        <v>298</v>
      </c>
      <c r="F119" s="72" t="s">
        <v>1169</v>
      </c>
      <c r="G119" s="85" t="s">
        <v>129</v>
      </c>
      <c r="H119" s="85" t="s">
        <v>133</v>
      </c>
      <c r="I119" s="82">
        <v>1115123.1546920002</v>
      </c>
      <c r="J119" s="84">
        <v>461.8</v>
      </c>
      <c r="K119" s="72"/>
      <c r="L119" s="82">
        <v>5149.638727855001</v>
      </c>
      <c r="M119" s="83">
        <v>2.0270721022846147E-2</v>
      </c>
      <c r="N119" s="83">
        <f t="shared" si="1"/>
        <v>5.1104292391249845E-4</v>
      </c>
      <c r="O119" s="83">
        <f>L119/'סכום נכסי הקרן'!$C$42</f>
        <v>8.3040279837765933E-5</v>
      </c>
    </row>
    <row r="120" spans="2:15">
      <c r="B120" s="75" t="s">
        <v>1170</v>
      </c>
      <c r="C120" s="72" t="s">
        <v>1171</v>
      </c>
      <c r="D120" s="85" t="s">
        <v>120</v>
      </c>
      <c r="E120" s="85" t="s">
        <v>298</v>
      </c>
      <c r="F120" s="72" t="s">
        <v>1172</v>
      </c>
      <c r="G120" s="85" t="s">
        <v>129</v>
      </c>
      <c r="H120" s="85" t="s">
        <v>133</v>
      </c>
      <c r="I120" s="82">
        <v>490354.02772300004</v>
      </c>
      <c r="J120" s="84">
        <v>2608</v>
      </c>
      <c r="K120" s="72"/>
      <c r="L120" s="82">
        <v>12788.433043026002</v>
      </c>
      <c r="M120" s="83">
        <v>2.9019583351388437E-2</v>
      </c>
      <c r="N120" s="83">
        <f t="shared" si="1"/>
        <v>1.2691061567515921E-3</v>
      </c>
      <c r="O120" s="83">
        <f>L120/'סכום נכסי הקרן'!$C$42</f>
        <v>2.0621933201550081E-4</v>
      </c>
    </row>
    <row r="121" spans="2:15">
      <c r="B121" s="75" t="s">
        <v>1173</v>
      </c>
      <c r="C121" s="72" t="s">
        <v>1174</v>
      </c>
      <c r="D121" s="85" t="s">
        <v>120</v>
      </c>
      <c r="E121" s="85" t="s">
        <v>298</v>
      </c>
      <c r="F121" s="72" t="s">
        <v>1175</v>
      </c>
      <c r="G121" s="85" t="s">
        <v>455</v>
      </c>
      <c r="H121" s="85" t="s">
        <v>133</v>
      </c>
      <c r="I121" s="82">
        <v>160942.51278000002</v>
      </c>
      <c r="J121" s="84">
        <v>9912</v>
      </c>
      <c r="K121" s="72"/>
      <c r="L121" s="82">
        <v>15952.621866754003</v>
      </c>
      <c r="M121" s="83">
        <v>4.0235628195000005E-2</v>
      </c>
      <c r="N121" s="83">
        <f t="shared" si="1"/>
        <v>1.583115817185142E-3</v>
      </c>
      <c r="O121" s="83">
        <f>L121/'סכום נכסי הקרן'!$C$42</f>
        <v>2.5724332404053967E-4</v>
      </c>
    </row>
    <row r="122" spans="2:15">
      <c r="B122" s="75" t="s">
        <v>1176</v>
      </c>
      <c r="C122" s="72" t="s">
        <v>1177</v>
      </c>
      <c r="D122" s="85" t="s">
        <v>120</v>
      </c>
      <c r="E122" s="85" t="s">
        <v>298</v>
      </c>
      <c r="F122" s="72" t="s">
        <v>1178</v>
      </c>
      <c r="G122" s="85" t="s">
        <v>128</v>
      </c>
      <c r="H122" s="85" t="s">
        <v>133</v>
      </c>
      <c r="I122" s="82">
        <v>613114.33440000017</v>
      </c>
      <c r="J122" s="84">
        <v>625.9</v>
      </c>
      <c r="K122" s="72"/>
      <c r="L122" s="82">
        <v>3837.4826190100011</v>
      </c>
      <c r="M122" s="83">
        <v>1.0788679889913345E-2</v>
      </c>
      <c r="N122" s="83">
        <f t="shared" si="1"/>
        <v>3.8082639224269147E-4</v>
      </c>
      <c r="O122" s="83">
        <f>L122/'סכום נכסי הקרן'!$C$42</f>
        <v>6.1881162426298674E-5</v>
      </c>
    </row>
    <row r="123" spans="2:15">
      <c r="B123" s="75" t="s">
        <v>1179</v>
      </c>
      <c r="C123" s="72" t="s">
        <v>1180</v>
      </c>
      <c r="D123" s="85" t="s">
        <v>120</v>
      </c>
      <c r="E123" s="85" t="s">
        <v>298</v>
      </c>
      <c r="F123" s="72" t="s">
        <v>1181</v>
      </c>
      <c r="G123" s="85" t="s">
        <v>128</v>
      </c>
      <c r="H123" s="85" t="s">
        <v>133</v>
      </c>
      <c r="I123" s="82">
        <v>31355.034930000009</v>
      </c>
      <c r="J123" s="84">
        <v>6915</v>
      </c>
      <c r="K123" s="72"/>
      <c r="L123" s="82">
        <v>2168.2007277300004</v>
      </c>
      <c r="M123" s="83">
        <v>2.8025326295145381E-3</v>
      </c>
      <c r="N123" s="83">
        <f t="shared" si="1"/>
        <v>2.1516919886725415E-4</v>
      </c>
      <c r="O123" s="83">
        <f>L123/'סכום נכסי הקרן'!$C$42</f>
        <v>3.496322843022875E-5</v>
      </c>
    </row>
    <row r="124" spans="2:15">
      <c r="B124" s="75" t="s">
        <v>1182</v>
      </c>
      <c r="C124" s="72" t="s">
        <v>1183</v>
      </c>
      <c r="D124" s="85" t="s">
        <v>120</v>
      </c>
      <c r="E124" s="85" t="s">
        <v>298</v>
      </c>
      <c r="F124" s="72" t="s">
        <v>624</v>
      </c>
      <c r="G124" s="85" t="s">
        <v>517</v>
      </c>
      <c r="H124" s="85" t="s">
        <v>133</v>
      </c>
      <c r="I124" s="82">
        <v>49501.06310900001</v>
      </c>
      <c r="J124" s="84">
        <v>6622</v>
      </c>
      <c r="K124" s="72"/>
      <c r="L124" s="82">
        <v>3277.9603990990004</v>
      </c>
      <c r="M124" s="83">
        <v>3.85144802458027E-3</v>
      </c>
      <c r="N124" s="83">
        <f t="shared" si="1"/>
        <v>3.2530019198506027E-4</v>
      </c>
      <c r="O124" s="83">
        <f>L124/'סכום נכסי הקרן'!$C$42</f>
        <v>5.2858610714945738E-5</v>
      </c>
    </row>
    <row r="125" spans="2:15">
      <c r="B125" s="75" t="s">
        <v>1184</v>
      </c>
      <c r="C125" s="72" t="s">
        <v>1185</v>
      </c>
      <c r="D125" s="85" t="s">
        <v>120</v>
      </c>
      <c r="E125" s="85" t="s">
        <v>298</v>
      </c>
      <c r="F125" s="72" t="s">
        <v>1186</v>
      </c>
      <c r="G125" s="85" t="s">
        <v>1187</v>
      </c>
      <c r="H125" s="85" t="s">
        <v>133</v>
      </c>
      <c r="I125" s="82">
        <v>558712.444044</v>
      </c>
      <c r="J125" s="84">
        <v>343.1</v>
      </c>
      <c r="K125" s="72"/>
      <c r="L125" s="82">
        <v>1916.9423962830006</v>
      </c>
      <c r="M125" s="83">
        <v>2.8765009473346908E-2</v>
      </c>
      <c r="N125" s="83">
        <f t="shared" si="1"/>
        <v>1.9023467449654456E-4</v>
      </c>
      <c r="O125" s="83">
        <f>L125/'סכום נכסי הקרן'!$C$42</f>
        <v>3.0911572914654394E-5</v>
      </c>
    </row>
    <row r="126" spans="2:15">
      <c r="B126" s="75" t="s">
        <v>1188</v>
      </c>
      <c r="C126" s="72" t="s">
        <v>1189</v>
      </c>
      <c r="D126" s="85" t="s">
        <v>120</v>
      </c>
      <c r="E126" s="85" t="s">
        <v>298</v>
      </c>
      <c r="F126" s="72" t="s">
        <v>1190</v>
      </c>
      <c r="G126" s="85" t="s">
        <v>320</v>
      </c>
      <c r="H126" s="85" t="s">
        <v>133</v>
      </c>
      <c r="I126" s="82">
        <v>319250.42217200005</v>
      </c>
      <c r="J126" s="84">
        <v>4378</v>
      </c>
      <c r="K126" s="72"/>
      <c r="L126" s="82">
        <v>13976.783482700001</v>
      </c>
      <c r="M126" s="83">
        <v>1.9905030973371877E-2</v>
      </c>
      <c r="N126" s="83">
        <f t="shared" si="1"/>
        <v>1.3870363874760809E-3</v>
      </c>
      <c r="O126" s="83">
        <f>L126/'סכום נכסי הקרן'!$C$42</f>
        <v>2.2538202638512411E-4</v>
      </c>
    </row>
    <row r="127" spans="2:15">
      <c r="B127" s="75" t="s">
        <v>1191</v>
      </c>
      <c r="C127" s="72" t="s">
        <v>1192</v>
      </c>
      <c r="D127" s="85" t="s">
        <v>120</v>
      </c>
      <c r="E127" s="85" t="s">
        <v>298</v>
      </c>
      <c r="F127" s="72" t="s">
        <v>1193</v>
      </c>
      <c r="G127" s="85" t="s">
        <v>156</v>
      </c>
      <c r="H127" s="85" t="s">
        <v>133</v>
      </c>
      <c r="I127" s="82">
        <v>32630.455805000005</v>
      </c>
      <c r="J127" s="84">
        <v>8800</v>
      </c>
      <c r="K127" s="72"/>
      <c r="L127" s="82">
        <v>2871.4801108730007</v>
      </c>
      <c r="M127" s="83">
        <v>3.0216599715099323E-3</v>
      </c>
      <c r="N127" s="83">
        <f t="shared" si="1"/>
        <v>2.8496165835469511E-4</v>
      </c>
      <c r="O127" s="83">
        <f>L127/'סכום נכסי הקרן'!$C$42</f>
        <v>4.6303930150609808E-5</v>
      </c>
    </row>
    <row r="128" spans="2:15">
      <c r="B128" s="75" t="s">
        <v>1194</v>
      </c>
      <c r="C128" s="72" t="s">
        <v>1195</v>
      </c>
      <c r="D128" s="85" t="s">
        <v>120</v>
      </c>
      <c r="E128" s="85" t="s">
        <v>298</v>
      </c>
      <c r="F128" s="72" t="s">
        <v>1196</v>
      </c>
      <c r="G128" s="85" t="s">
        <v>1166</v>
      </c>
      <c r="H128" s="85" t="s">
        <v>133</v>
      </c>
      <c r="I128" s="82">
        <v>335337.69416500005</v>
      </c>
      <c r="J128" s="84">
        <v>474.8</v>
      </c>
      <c r="K128" s="72"/>
      <c r="L128" s="82">
        <v>1592.183371734</v>
      </c>
      <c r="M128" s="83">
        <v>6.4586304802075056E-3</v>
      </c>
      <c r="N128" s="83">
        <f t="shared" si="1"/>
        <v>1.5800604444240823E-4</v>
      </c>
      <c r="O128" s="83">
        <f>L128/'סכום נכסי הקרן'!$C$42</f>
        <v>2.5674685104929922E-5</v>
      </c>
    </row>
    <row r="129" spans="2:15">
      <c r="B129" s="75" t="s">
        <v>1197</v>
      </c>
      <c r="C129" s="72" t="s">
        <v>1198</v>
      </c>
      <c r="D129" s="85" t="s">
        <v>120</v>
      </c>
      <c r="E129" s="85" t="s">
        <v>298</v>
      </c>
      <c r="F129" s="72" t="s">
        <v>1199</v>
      </c>
      <c r="G129" s="85" t="s">
        <v>455</v>
      </c>
      <c r="H129" s="85" t="s">
        <v>133</v>
      </c>
      <c r="I129" s="82">
        <v>351533.95745000005</v>
      </c>
      <c r="J129" s="84">
        <v>2461</v>
      </c>
      <c r="K129" s="72"/>
      <c r="L129" s="82">
        <v>8651.2506928460025</v>
      </c>
      <c r="M129" s="83">
        <v>1.255757646146604E-2</v>
      </c>
      <c r="N129" s="83">
        <f t="shared" si="1"/>
        <v>8.5853798357882324E-4</v>
      </c>
      <c r="O129" s="83">
        <f>L129/'סכום נכסי הקרן'!$C$42</f>
        <v>1.3950537434687915E-4</v>
      </c>
    </row>
    <row r="130" spans="2:15">
      <c r="B130" s="75" t="s">
        <v>1200</v>
      </c>
      <c r="C130" s="72" t="s">
        <v>1201</v>
      </c>
      <c r="D130" s="85" t="s">
        <v>120</v>
      </c>
      <c r="E130" s="85" t="s">
        <v>298</v>
      </c>
      <c r="F130" s="72" t="s">
        <v>1202</v>
      </c>
      <c r="G130" s="85" t="s">
        <v>129</v>
      </c>
      <c r="H130" s="85" t="s">
        <v>133</v>
      </c>
      <c r="I130" s="82">
        <v>187663.05733000004</v>
      </c>
      <c r="J130" s="84">
        <v>1686</v>
      </c>
      <c r="K130" s="72"/>
      <c r="L130" s="82">
        <v>3163.9991465900007</v>
      </c>
      <c r="M130" s="83">
        <v>2.8745903029575207E-2</v>
      </c>
      <c r="N130" s="83">
        <f t="shared" si="1"/>
        <v>3.1399083714043639E-4</v>
      </c>
      <c r="O130" s="83">
        <f>L130/'סכום נכסי הקרן'!$C$42</f>
        <v>5.1020933394433694E-5</v>
      </c>
    </row>
    <row r="131" spans="2:15">
      <c r="B131" s="75" t="s">
        <v>1203</v>
      </c>
      <c r="C131" s="72" t="s">
        <v>1204</v>
      </c>
      <c r="D131" s="85" t="s">
        <v>120</v>
      </c>
      <c r="E131" s="85" t="s">
        <v>298</v>
      </c>
      <c r="F131" s="72" t="s">
        <v>1205</v>
      </c>
      <c r="G131" s="85" t="s">
        <v>455</v>
      </c>
      <c r="H131" s="85" t="s">
        <v>133</v>
      </c>
      <c r="I131" s="82">
        <v>81814.503039000017</v>
      </c>
      <c r="J131" s="84">
        <v>7850</v>
      </c>
      <c r="K131" s="72"/>
      <c r="L131" s="82">
        <v>6422.4384885460004</v>
      </c>
      <c r="M131" s="83">
        <v>1.6165634601880179E-2</v>
      </c>
      <c r="N131" s="83">
        <f t="shared" si="1"/>
        <v>6.3735378679696982E-4</v>
      </c>
      <c r="O131" s="83">
        <f>L131/'סכום נכסי הקרן'!$C$42</f>
        <v>1.0356475813437201E-4</v>
      </c>
    </row>
    <row r="132" spans="2:15">
      <c r="B132" s="75" t="s">
        <v>1206</v>
      </c>
      <c r="C132" s="72" t="s">
        <v>1207</v>
      </c>
      <c r="D132" s="85" t="s">
        <v>120</v>
      </c>
      <c r="E132" s="85" t="s">
        <v>298</v>
      </c>
      <c r="F132" s="72" t="s">
        <v>1208</v>
      </c>
      <c r="G132" s="85" t="s">
        <v>1209</v>
      </c>
      <c r="H132" s="85" t="s">
        <v>133</v>
      </c>
      <c r="I132" s="82">
        <v>251974.15265100007</v>
      </c>
      <c r="J132" s="84">
        <v>206</v>
      </c>
      <c r="K132" s="72"/>
      <c r="L132" s="82">
        <v>519.06675446200006</v>
      </c>
      <c r="M132" s="83">
        <v>8.5655883609656314E-3</v>
      </c>
      <c r="N132" s="83">
        <f t="shared" si="1"/>
        <v>5.1511456613680442E-5</v>
      </c>
      <c r="O132" s="83">
        <f>L132/'סכום נכסי הקרן'!$C$42</f>
        <v>8.3701888273936198E-6</v>
      </c>
    </row>
    <row r="133" spans="2:15">
      <c r="B133" s="75" t="s">
        <v>1210</v>
      </c>
      <c r="C133" s="72" t="s">
        <v>1211</v>
      </c>
      <c r="D133" s="85" t="s">
        <v>120</v>
      </c>
      <c r="E133" s="85" t="s">
        <v>298</v>
      </c>
      <c r="F133" s="72" t="s">
        <v>1212</v>
      </c>
      <c r="G133" s="85" t="s">
        <v>517</v>
      </c>
      <c r="H133" s="85" t="s">
        <v>133</v>
      </c>
      <c r="I133" s="82">
        <v>510928.61200000008</v>
      </c>
      <c r="J133" s="84">
        <v>956.7</v>
      </c>
      <c r="K133" s="72"/>
      <c r="L133" s="82">
        <v>4888.0540310040005</v>
      </c>
      <c r="M133" s="83">
        <v>1.1205406875168408E-2</v>
      </c>
      <c r="N133" s="83">
        <f t="shared" si="1"/>
        <v>4.8508362552397201E-4</v>
      </c>
      <c r="O133" s="83">
        <f>L133/'סכום נכסי הקרן'!$C$42</f>
        <v>7.8822106956960323E-5</v>
      </c>
    </row>
    <row r="134" spans="2:15">
      <c r="B134" s="75" t="s">
        <v>1213</v>
      </c>
      <c r="C134" s="72" t="s">
        <v>1214</v>
      </c>
      <c r="D134" s="85" t="s">
        <v>120</v>
      </c>
      <c r="E134" s="85" t="s">
        <v>298</v>
      </c>
      <c r="F134" s="72" t="s">
        <v>1215</v>
      </c>
      <c r="G134" s="85" t="s">
        <v>1073</v>
      </c>
      <c r="H134" s="85" t="s">
        <v>133</v>
      </c>
      <c r="I134" s="82">
        <v>517702.75900200004</v>
      </c>
      <c r="J134" s="84">
        <v>116.9</v>
      </c>
      <c r="K134" s="72"/>
      <c r="L134" s="82">
        <v>605.1945245070001</v>
      </c>
      <c r="M134" s="83">
        <v>5.2661931933111871E-3</v>
      </c>
      <c r="N134" s="83">
        <f t="shared" si="1"/>
        <v>6.0058655700827639E-5</v>
      </c>
      <c r="O134" s="83">
        <f>L134/'סכום נכסי הקרן'!$C$42</f>
        <v>9.7590385126449648E-6</v>
      </c>
    </row>
    <row r="135" spans="2:15">
      <c r="B135" s="75" t="s">
        <v>1216</v>
      </c>
      <c r="C135" s="72" t="s">
        <v>1217</v>
      </c>
      <c r="D135" s="85" t="s">
        <v>120</v>
      </c>
      <c r="E135" s="85" t="s">
        <v>298</v>
      </c>
      <c r="F135" s="72" t="s">
        <v>1218</v>
      </c>
      <c r="G135" s="85" t="s">
        <v>1209</v>
      </c>
      <c r="H135" s="85" t="s">
        <v>133</v>
      </c>
      <c r="I135" s="82">
        <v>562164.02228300017</v>
      </c>
      <c r="J135" s="84">
        <v>5770</v>
      </c>
      <c r="K135" s="72"/>
      <c r="L135" s="82">
        <v>32436.864085715002</v>
      </c>
      <c r="M135" s="83">
        <v>2.2731398051970008E-2</v>
      </c>
      <c r="N135" s="83">
        <f t="shared" si="1"/>
        <v>3.2189888924151451E-3</v>
      </c>
      <c r="O135" s="83">
        <f>L135/'סכום נכסי הקרן'!$C$42</f>
        <v>5.2305926941389829E-4</v>
      </c>
    </row>
    <row r="136" spans="2:15">
      <c r="B136" s="75" t="s">
        <v>1219</v>
      </c>
      <c r="C136" s="72" t="s">
        <v>1220</v>
      </c>
      <c r="D136" s="85" t="s">
        <v>120</v>
      </c>
      <c r="E136" s="85" t="s">
        <v>298</v>
      </c>
      <c r="F136" s="72" t="s">
        <v>1221</v>
      </c>
      <c r="G136" s="85" t="s">
        <v>591</v>
      </c>
      <c r="H136" s="85" t="s">
        <v>133</v>
      </c>
      <c r="I136" s="82">
        <v>170427.90246200003</v>
      </c>
      <c r="J136" s="84">
        <v>9957</v>
      </c>
      <c r="K136" s="72"/>
      <c r="L136" s="82">
        <v>16969.506248119003</v>
      </c>
      <c r="M136" s="83">
        <v>1.9257540252234737E-2</v>
      </c>
      <c r="N136" s="83">
        <f t="shared" si="1"/>
        <v>1.6840299967998706E-3</v>
      </c>
      <c r="O136" s="83">
        <f>L136/'סכום נכסי הקרן'!$C$42</f>
        <v>2.7364104979447348E-4</v>
      </c>
    </row>
    <row r="137" spans="2:15">
      <c r="B137" s="75" t="s">
        <v>1222</v>
      </c>
      <c r="C137" s="72" t="s">
        <v>1223</v>
      </c>
      <c r="D137" s="85" t="s">
        <v>120</v>
      </c>
      <c r="E137" s="85" t="s">
        <v>298</v>
      </c>
      <c r="F137" s="72" t="s">
        <v>1224</v>
      </c>
      <c r="G137" s="85" t="s">
        <v>128</v>
      </c>
      <c r="H137" s="85" t="s">
        <v>133</v>
      </c>
      <c r="I137" s="82">
        <v>2115244.4536799998</v>
      </c>
      <c r="J137" s="84">
        <v>187.1</v>
      </c>
      <c r="K137" s="72"/>
      <c r="L137" s="82">
        <v>3957.622372835001</v>
      </c>
      <c r="M137" s="83">
        <v>1.4125810253191411E-2</v>
      </c>
      <c r="N137" s="83">
        <f t="shared" si="1"/>
        <v>3.9274889289128153E-4</v>
      </c>
      <c r="O137" s="83">
        <f>L137/'סכום נכסי הקרן'!$C$42</f>
        <v>6.381847090646537E-5</v>
      </c>
    </row>
    <row r="138" spans="2:15">
      <c r="B138" s="75" t="s">
        <v>1225</v>
      </c>
      <c r="C138" s="72" t="s">
        <v>1226</v>
      </c>
      <c r="D138" s="85" t="s">
        <v>120</v>
      </c>
      <c r="E138" s="85" t="s">
        <v>298</v>
      </c>
      <c r="F138" s="72" t="s">
        <v>1227</v>
      </c>
      <c r="G138" s="85" t="s">
        <v>156</v>
      </c>
      <c r="H138" s="85" t="s">
        <v>133</v>
      </c>
      <c r="I138" s="82">
        <v>246963.77209200003</v>
      </c>
      <c r="J138" s="84">
        <v>326.2</v>
      </c>
      <c r="K138" s="72"/>
      <c r="L138" s="82">
        <v>805.59582407400012</v>
      </c>
      <c r="M138" s="83">
        <v>1.3928824662937858E-2</v>
      </c>
      <c r="N138" s="83">
        <f t="shared" si="1"/>
        <v>7.9946199565335377E-5</v>
      </c>
      <c r="O138" s="83">
        <f>L138/'סכום נכסי הקרן'!$C$42</f>
        <v>1.2990601128072813E-5</v>
      </c>
    </row>
    <row r="139" spans="2:15">
      <c r="B139" s="75" t="s">
        <v>1228</v>
      </c>
      <c r="C139" s="72" t="s">
        <v>1229</v>
      </c>
      <c r="D139" s="85" t="s">
        <v>120</v>
      </c>
      <c r="E139" s="85" t="s">
        <v>298</v>
      </c>
      <c r="F139" s="72" t="s">
        <v>1230</v>
      </c>
      <c r="G139" s="85" t="s">
        <v>129</v>
      </c>
      <c r="H139" s="85" t="s">
        <v>133</v>
      </c>
      <c r="I139" s="82">
        <v>1992621.5868000002</v>
      </c>
      <c r="J139" s="84">
        <v>369.5</v>
      </c>
      <c r="K139" s="72"/>
      <c r="L139" s="82">
        <v>7362.7367632260011</v>
      </c>
      <c r="M139" s="83">
        <v>2.4990997666917609E-2</v>
      </c>
      <c r="N139" s="83">
        <f t="shared" si="1"/>
        <v>7.3066766861222944E-4</v>
      </c>
      <c r="O139" s="83">
        <f>L139/'סכום נכסי הקרן'!$C$42</f>
        <v>1.1872749788891783E-4</v>
      </c>
    </row>
    <row r="140" spans="2:15">
      <c r="B140" s="75" t="s">
        <v>1231</v>
      </c>
      <c r="C140" s="72" t="s">
        <v>1232</v>
      </c>
      <c r="D140" s="85" t="s">
        <v>120</v>
      </c>
      <c r="E140" s="85" t="s">
        <v>298</v>
      </c>
      <c r="F140" s="72" t="s">
        <v>1233</v>
      </c>
      <c r="G140" s="85" t="s">
        <v>156</v>
      </c>
      <c r="H140" s="85" t="s">
        <v>133</v>
      </c>
      <c r="I140" s="82">
        <v>2061755.0818250002</v>
      </c>
      <c r="J140" s="84">
        <v>169.8</v>
      </c>
      <c r="K140" s="72"/>
      <c r="L140" s="82">
        <v>3500.8601284290003</v>
      </c>
      <c r="M140" s="83">
        <v>1.9058995725128872E-2</v>
      </c>
      <c r="N140" s="83">
        <f t="shared" ref="N140:N200" si="2">IFERROR(L140/$L$11,0)</f>
        <v>3.4742044846051902E-4</v>
      </c>
      <c r="O140" s="83">
        <f>L140/'סכום נכסי הקרן'!$C$42</f>
        <v>5.6452970800674584E-5</v>
      </c>
    </row>
    <row r="141" spans="2:15">
      <c r="B141" s="75" t="s">
        <v>1234</v>
      </c>
      <c r="C141" s="72" t="s">
        <v>1235</v>
      </c>
      <c r="D141" s="85" t="s">
        <v>120</v>
      </c>
      <c r="E141" s="85" t="s">
        <v>298</v>
      </c>
      <c r="F141" s="72" t="s">
        <v>1236</v>
      </c>
      <c r="G141" s="85" t="s">
        <v>396</v>
      </c>
      <c r="H141" s="85" t="s">
        <v>133</v>
      </c>
      <c r="I141" s="82">
        <v>691461.33866500016</v>
      </c>
      <c r="J141" s="84">
        <v>1067</v>
      </c>
      <c r="K141" s="72"/>
      <c r="L141" s="82">
        <v>7377.8924897370016</v>
      </c>
      <c r="M141" s="83">
        <v>2.0199363489188053E-2</v>
      </c>
      <c r="N141" s="83">
        <f t="shared" si="2"/>
        <v>7.3217170165212116E-4</v>
      </c>
      <c r="O141" s="83">
        <f>L141/'סכום נכסי הקרן'!$C$42</f>
        <v>1.189718909108614E-4</v>
      </c>
    </row>
    <row r="142" spans="2:15">
      <c r="B142" s="75" t="s">
        <v>1237</v>
      </c>
      <c r="C142" s="72" t="s">
        <v>1238</v>
      </c>
      <c r="D142" s="85" t="s">
        <v>120</v>
      </c>
      <c r="E142" s="85" t="s">
        <v>298</v>
      </c>
      <c r="F142" s="72" t="s">
        <v>1239</v>
      </c>
      <c r="G142" s="85" t="s">
        <v>158</v>
      </c>
      <c r="H142" s="85" t="s">
        <v>133</v>
      </c>
      <c r="I142" s="82">
        <v>171541.72683600002</v>
      </c>
      <c r="J142" s="84">
        <v>2004</v>
      </c>
      <c r="K142" s="72"/>
      <c r="L142" s="82">
        <v>3437.6962057920005</v>
      </c>
      <c r="M142" s="83">
        <v>1.450992709888119E-2</v>
      </c>
      <c r="N142" s="83">
        <f t="shared" si="2"/>
        <v>3.4115214937856757E-4</v>
      </c>
      <c r="O142" s="83">
        <f>L142/'סכום נכסי הקרן'!$C$42</f>
        <v>5.5434423658123426E-5</v>
      </c>
    </row>
    <row r="143" spans="2:15">
      <c r="B143" s="75" t="s">
        <v>1240</v>
      </c>
      <c r="C143" s="72" t="s">
        <v>1241</v>
      </c>
      <c r="D143" s="85" t="s">
        <v>120</v>
      </c>
      <c r="E143" s="85" t="s">
        <v>298</v>
      </c>
      <c r="F143" s="72" t="s">
        <v>546</v>
      </c>
      <c r="G143" s="85" t="s">
        <v>130</v>
      </c>
      <c r="H143" s="85" t="s">
        <v>133</v>
      </c>
      <c r="I143" s="82">
        <v>814476.15421100007</v>
      </c>
      <c r="J143" s="84">
        <v>982</v>
      </c>
      <c r="K143" s="72"/>
      <c r="L143" s="82">
        <v>7998.155834352001</v>
      </c>
      <c r="M143" s="83">
        <v>1.1960764873011434E-2</v>
      </c>
      <c r="N143" s="83">
        <f t="shared" si="2"/>
        <v>7.9372576592331089E-4</v>
      </c>
      <c r="O143" s="83">
        <f>L143/'סכום נכסי הקרן'!$C$42</f>
        <v>1.2897392103995212E-4</v>
      </c>
    </row>
    <row r="144" spans="2:15">
      <c r="B144" s="75" t="s">
        <v>1242</v>
      </c>
      <c r="C144" s="72" t="s">
        <v>1243</v>
      </c>
      <c r="D144" s="85" t="s">
        <v>120</v>
      </c>
      <c r="E144" s="85" t="s">
        <v>298</v>
      </c>
      <c r="F144" s="72" t="s">
        <v>1244</v>
      </c>
      <c r="G144" s="85" t="s">
        <v>396</v>
      </c>
      <c r="H144" s="85" t="s">
        <v>133</v>
      </c>
      <c r="I144" s="82">
        <v>431696.10203000007</v>
      </c>
      <c r="J144" s="84">
        <v>619.70000000000005</v>
      </c>
      <c r="K144" s="72"/>
      <c r="L144" s="82">
        <v>2675.2207435120004</v>
      </c>
      <c r="M144" s="83">
        <v>2.8438914907587189E-2</v>
      </c>
      <c r="N144" s="83">
        <f t="shared" si="2"/>
        <v>2.6548515403238899E-4</v>
      </c>
      <c r="O144" s="83">
        <f>L144/'סכום נכסי הקרן'!$C$42</f>
        <v>4.3139158086448176E-5</v>
      </c>
    </row>
    <row r="145" spans="2:15">
      <c r="B145" s="75" t="s">
        <v>1245</v>
      </c>
      <c r="C145" s="72" t="s">
        <v>1246</v>
      </c>
      <c r="D145" s="85" t="s">
        <v>120</v>
      </c>
      <c r="E145" s="85" t="s">
        <v>298</v>
      </c>
      <c r="F145" s="72" t="s">
        <v>1247</v>
      </c>
      <c r="G145" s="85" t="s">
        <v>156</v>
      </c>
      <c r="H145" s="85" t="s">
        <v>133</v>
      </c>
      <c r="I145" s="82">
        <v>519256.74837600009</v>
      </c>
      <c r="J145" s="84">
        <v>456.4</v>
      </c>
      <c r="K145" s="72"/>
      <c r="L145" s="82">
        <v>2369.8877995859998</v>
      </c>
      <c r="M145" s="83">
        <v>2.1599346149430512E-2</v>
      </c>
      <c r="N145" s="83">
        <f t="shared" si="2"/>
        <v>2.3518434097015903E-4</v>
      </c>
      <c r="O145" s="83">
        <f>L145/'סכום נכסי הקרן'!$C$42</f>
        <v>3.8215524711905577E-5</v>
      </c>
    </row>
    <row r="146" spans="2:15">
      <c r="B146" s="75" t="s">
        <v>1248</v>
      </c>
      <c r="C146" s="72" t="s">
        <v>1249</v>
      </c>
      <c r="D146" s="85" t="s">
        <v>120</v>
      </c>
      <c r="E146" s="85" t="s">
        <v>298</v>
      </c>
      <c r="F146" s="72" t="s">
        <v>1250</v>
      </c>
      <c r="G146" s="85" t="s">
        <v>1073</v>
      </c>
      <c r="H146" s="85" t="s">
        <v>133</v>
      </c>
      <c r="I146" s="82">
        <v>2149551.7771900003</v>
      </c>
      <c r="J146" s="84">
        <v>36.200000000000003</v>
      </c>
      <c r="K146" s="72"/>
      <c r="L146" s="82">
        <v>778.13774385400006</v>
      </c>
      <c r="M146" s="83">
        <v>2.3632993727386139E-2</v>
      </c>
      <c r="N146" s="83">
        <f t="shared" si="2"/>
        <v>7.7221298199973447E-5</v>
      </c>
      <c r="O146" s="83">
        <f>L146/'סכום נכסי הקרן'!$C$42</f>
        <v>1.2547827025698765E-5</v>
      </c>
    </row>
    <row r="147" spans="2:15">
      <c r="B147" s="75" t="s">
        <v>1251</v>
      </c>
      <c r="C147" s="72" t="s">
        <v>1252</v>
      </c>
      <c r="D147" s="85" t="s">
        <v>120</v>
      </c>
      <c r="E147" s="85" t="s">
        <v>298</v>
      </c>
      <c r="F147" s="72" t="s">
        <v>1253</v>
      </c>
      <c r="G147" s="85" t="s">
        <v>540</v>
      </c>
      <c r="H147" s="85" t="s">
        <v>133</v>
      </c>
      <c r="I147" s="82">
        <v>1291421.3714410001</v>
      </c>
      <c r="J147" s="84">
        <v>90.8</v>
      </c>
      <c r="K147" s="72"/>
      <c r="L147" s="82">
        <v>1172.6106042470003</v>
      </c>
      <c r="M147" s="83">
        <v>7.3858800555159183E-3</v>
      </c>
      <c r="N147" s="83">
        <f t="shared" si="2"/>
        <v>1.1636823153510777E-4</v>
      </c>
      <c r="O147" s="83">
        <f>L147/'סכום נכסי הקרן'!$C$42</f>
        <v>1.8908882324248453E-5</v>
      </c>
    </row>
    <row r="148" spans="2:15">
      <c r="B148" s="75" t="s">
        <v>1254</v>
      </c>
      <c r="C148" s="72" t="s">
        <v>1255</v>
      </c>
      <c r="D148" s="85" t="s">
        <v>120</v>
      </c>
      <c r="E148" s="85" t="s">
        <v>298</v>
      </c>
      <c r="F148" s="72" t="s">
        <v>1256</v>
      </c>
      <c r="G148" s="85" t="s">
        <v>981</v>
      </c>
      <c r="H148" s="85" t="s">
        <v>133</v>
      </c>
      <c r="I148" s="82">
        <v>299466.75538700004</v>
      </c>
      <c r="J148" s="84">
        <v>1900</v>
      </c>
      <c r="K148" s="72"/>
      <c r="L148" s="82">
        <v>5689.8683523520003</v>
      </c>
      <c r="M148" s="83">
        <v>2.1038381174818079E-2</v>
      </c>
      <c r="N148" s="83">
        <f t="shared" si="2"/>
        <v>5.6465455406312355E-4</v>
      </c>
      <c r="O148" s="83">
        <f>L148/'סכום נכסי הקרן'!$C$42</f>
        <v>9.1751729623985805E-5</v>
      </c>
    </row>
    <row r="149" spans="2:15">
      <c r="B149" s="75" t="s">
        <v>1257</v>
      </c>
      <c r="C149" s="72" t="s">
        <v>1258</v>
      </c>
      <c r="D149" s="85" t="s">
        <v>120</v>
      </c>
      <c r="E149" s="85" t="s">
        <v>298</v>
      </c>
      <c r="F149" s="72" t="s">
        <v>1259</v>
      </c>
      <c r="G149" s="85" t="s">
        <v>1260</v>
      </c>
      <c r="H149" s="85" t="s">
        <v>133</v>
      </c>
      <c r="I149" s="82">
        <v>1834310.6118360003</v>
      </c>
      <c r="J149" s="84">
        <v>764.7</v>
      </c>
      <c r="K149" s="72"/>
      <c r="L149" s="82">
        <v>14026.973249477003</v>
      </c>
      <c r="M149" s="83">
        <v>1.9493344021004191E-2</v>
      </c>
      <c r="N149" s="83">
        <f t="shared" si="2"/>
        <v>1.3920171495294396E-3</v>
      </c>
      <c r="O149" s="83">
        <f>L149/'סכום נכסי הקרן'!$C$42</f>
        <v>2.2619135933028985E-4</v>
      </c>
    </row>
    <row r="150" spans="2:15">
      <c r="B150" s="75" t="s">
        <v>1261</v>
      </c>
      <c r="C150" s="72" t="s">
        <v>1262</v>
      </c>
      <c r="D150" s="85" t="s">
        <v>120</v>
      </c>
      <c r="E150" s="85" t="s">
        <v>298</v>
      </c>
      <c r="F150" s="72" t="s">
        <v>1263</v>
      </c>
      <c r="G150" s="85" t="s">
        <v>591</v>
      </c>
      <c r="H150" s="85" t="s">
        <v>133</v>
      </c>
      <c r="I150" s="82">
        <v>258873.29833900006</v>
      </c>
      <c r="J150" s="84">
        <v>245.7</v>
      </c>
      <c r="K150" s="72"/>
      <c r="L150" s="82">
        <v>636.0516952700001</v>
      </c>
      <c r="M150" s="83">
        <v>3.5185655942003716E-3</v>
      </c>
      <c r="N150" s="83">
        <f t="shared" si="2"/>
        <v>6.3120878043745126E-5</v>
      </c>
      <c r="O150" s="83">
        <f>L150/'סכום נכסי הקרן'!$C$42</f>
        <v>1.0256624504707087E-5</v>
      </c>
    </row>
    <row r="151" spans="2:15">
      <c r="B151" s="75" t="s">
        <v>1264</v>
      </c>
      <c r="C151" s="72" t="s">
        <v>1265</v>
      </c>
      <c r="D151" s="85" t="s">
        <v>120</v>
      </c>
      <c r="E151" s="85" t="s">
        <v>298</v>
      </c>
      <c r="F151" s="72" t="s">
        <v>1266</v>
      </c>
      <c r="G151" s="85" t="s">
        <v>517</v>
      </c>
      <c r="H151" s="85" t="s">
        <v>133</v>
      </c>
      <c r="I151" s="82">
        <v>584815.53136700008</v>
      </c>
      <c r="J151" s="84">
        <v>531.6</v>
      </c>
      <c r="K151" s="72"/>
      <c r="L151" s="82">
        <v>3108.8793657699998</v>
      </c>
      <c r="M151" s="83">
        <v>8.0410733300287172E-3</v>
      </c>
      <c r="N151" s="83">
        <f t="shared" si="2"/>
        <v>3.0852082740882121E-4</v>
      </c>
      <c r="O151" s="83">
        <f>L151/'סכום נכסי הקרן'!$C$42</f>
        <v>5.0132101717925824E-5</v>
      </c>
    </row>
    <row r="152" spans="2:15">
      <c r="B152" s="75" t="s">
        <v>1267</v>
      </c>
      <c r="C152" s="72" t="s">
        <v>1268</v>
      </c>
      <c r="D152" s="85" t="s">
        <v>120</v>
      </c>
      <c r="E152" s="85" t="s">
        <v>298</v>
      </c>
      <c r="F152" s="72" t="s">
        <v>1269</v>
      </c>
      <c r="G152" s="85" t="s">
        <v>540</v>
      </c>
      <c r="H152" s="85" t="s">
        <v>133</v>
      </c>
      <c r="I152" s="82">
        <v>858776.47497900028</v>
      </c>
      <c r="J152" s="84">
        <v>206</v>
      </c>
      <c r="K152" s="72"/>
      <c r="L152" s="82">
        <v>1769.0795384560001</v>
      </c>
      <c r="M152" s="83">
        <v>6.8770407563193536E-3</v>
      </c>
      <c r="N152" s="83">
        <f t="shared" si="2"/>
        <v>1.7556097189421783E-4</v>
      </c>
      <c r="O152" s="83">
        <f>L152/'סכום נכסי הקרן'!$C$42</f>
        <v>2.852721670241184E-5</v>
      </c>
    </row>
    <row r="153" spans="2:15">
      <c r="B153" s="75" t="s">
        <v>1270</v>
      </c>
      <c r="C153" s="72" t="s">
        <v>1271</v>
      </c>
      <c r="D153" s="85" t="s">
        <v>120</v>
      </c>
      <c r="E153" s="85" t="s">
        <v>298</v>
      </c>
      <c r="F153" s="72" t="s">
        <v>1272</v>
      </c>
      <c r="G153" s="85" t="s">
        <v>503</v>
      </c>
      <c r="H153" s="85" t="s">
        <v>133</v>
      </c>
      <c r="I153" s="82">
        <v>206019.70050199999</v>
      </c>
      <c r="J153" s="84">
        <v>7412</v>
      </c>
      <c r="K153" s="72"/>
      <c r="L153" s="82">
        <v>15270.180201231002</v>
      </c>
      <c r="M153" s="83">
        <v>3.4734207647201631E-3</v>
      </c>
      <c r="N153" s="83">
        <f t="shared" si="2"/>
        <v>1.515391263565075E-3</v>
      </c>
      <c r="O153" s="83">
        <f>L153/'סכום נכסי הקרן'!$C$42</f>
        <v>2.4623864004757415E-4</v>
      </c>
    </row>
    <row r="154" spans="2:15">
      <c r="B154" s="75" t="s">
        <v>1273</v>
      </c>
      <c r="C154" s="72" t="s">
        <v>1274</v>
      </c>
      <c r="D154" s="85" t="s">
        <v>120</v>
      </c>
      <c r="E154" s="85" t="s">
        <v>298</v>
      </c>
      <c r="F154" s="72" t="s">
        <v>1275</v>
      </c>
      <c r="G154" s="85" t="s">
        <v>129</v>
      </c>
      <c r="H154" s="85" t="s">
        <v>133</v>
      </c>
      <c r="I154" s="82">
        <v>299715.06669200008</v>
      </c>
      <c r="J154" s="84">
        <v>1352</v>
      </c>
      <c r="K154" s="72"/>
      <c r="L154" s="82">
        <v>4052.1477016810009</v>
      </c>
      <c r="M154" s="83">
        <v>2.6006376811981532E-2</v>
      </c>
      <c r="N154" s="83">
        <f t="shared" si="2"/>
        <v>4.0212945393451637E-4</v>
      </c>
      <c r="O154" s="83">
        <f>L154/'סכום נכסי הקרן'!$C$42</f>
        <v>6.5342735068273515E-5</v>
      </c>
    </row>
    <row r="155" spans="2:15">
      <c r="B155" s="75" t="s">
        <v>1276</v>
      </c>
      <c r="C155" s="72" t="s">
        <v>1277</v>
      </c>
      <c r="D155" s="85" t="s">
        <v>120</v>
      </c>
      <c r="E155" s="85" t="s">
        <v>298</v>
      </c>
      <c r="F155" s="72" t="s">
        <v>1278</v>
      </c>
      <c r="G155" s="85" t="s">
        <v>480</v>
      </c>
      <c r="H155" s="85" t="s">
        <v>133</v>
      </c>
      <c r="I155" s="82">
        <v>125721.64891200002</v>
      </c>
      <c r="J155" s="84">
        <v>28700</v>
      </c>
      <c r="K155" s="72"/>
      <c r="L155" s="82">
        <v>36082.113237681006</v>
      </c>
      <c r="M155" s="83">
        <v>3.4442475604570942E-2</v>
      </c>
      <c r="N155" s="83">
        <f t="shared" si="2"/>
        <v>3.5807383050358269E-3</v>
      </c>
      <c r="O155" s="83">
        <f>L155/'סכום נכסי הקרן'!$C$42</f>
        <v>5.8184057926002062E-4</v>
      </c>
    </row>
    <row r="156" spans="2:15">
      <c r="B156" s="75" t="s">
        <v>1279</v>
      </c>
      <c r="C156" s="72" t="s">
        <v>1280</v>
      </c>
      <c r="D156" s="85" t="s">
        <v>120</v>
      </c>
      <c r="E156" s="85" t="s">
        <v>298</v>
      </c>
      <c r="F156" s="72" t="s">
        <v>1281</v>
      </c>
      <c r="G156" s="85" t="s">
        <v>1073</v>
      </c>
      <c r="H156" s="85" t="s">
        <v>133</v>
      </c>
      <c r="I156" s="82">
        <v>365569.42188600008</v>
      </c>
      <c r="J156" s="84">
        <v>619.29999999999995</v>
      </c>
      <c r="K156" s="72"/>
      <c r="L156" s="82">
        <v>2263.9714297400005</v>
      </c>
      <c r="M156" s="83">
        <v>1.6713622274556739E-2</v>
      </c>
      <c r="N156" s="83">
        <f t="shared" si="2"/>
        <v>2.246733489963894E-4</v>
      </c>
      <c r="O156" s="83">
        <f>L156/'סכום נכסי הקרן'!$C$42</f>
        <v>3.6507574803917437E-5</v>
      </c>
    </row>
    <row r="157" spans="2:15">
      <c r="B157" s="75" t="s">
        <v>1282</v>
      </c>
      <c r="C157" s="72" t="s">
        <v>1283</v>
      </c>
      <c r="D157" s="85" t="s">
        <v>120</v>
      </c>
      <c r="E157" s="85" t="s">
        <v>298</v>
      </c>
      <c r="F157" s="72" t="s">
        <v>1284</v>
      </c>
      <c r="G157" s="85" t="s">
        <v>981</v>
      </c>
      <c r="H157" s="85" t="s">
        <v>133</v>
      </c>
      <c r="I157" s="82">
        <v>12629.176860000001</v>
      </c>
      <c r="J157" s="84">
        <v>12670</v>
      </c>
      <c r="K157" s="72"/>
      <c r="L157" s="82">
        <v>1600.1167084620001</v>
      </c>
      <c r="M157" s="83">
        <v>3.7984497404975424E-3</v>
      </c>
      <c r="N157" s="83">
        <f t="shared" si="2"/>
        <v>1.5879333765113945E-4</v>
      </c>
      <c r="O157" s="83">
        <f>L157/'סכום נכסי הקרן'!$C$42</f>
        <v>2.580261378823287E-5</v>
      </c>
    </row>
    <row r="158" spans="2:15">
      <c r="B158" s="75" t="s">
        <v>1285</v>
      </c>
      <c r="C158" s="72" t="s">
        <v>1286</v>
      </c>
      <c r="D158" s="85" t="s">
        <v>120</v>
      </c>
      <c r="E158" s="85" t="s">
        <v>298</v>
      </c>
      <c r="F158" s="72" t="s">
        <v>1287</v>
      </c>
      <c r="G158" s="85" t="s">
        <v>128</v>
      </c>
      <c r="H158" s="85" t="s">
        <v>133</v>
      </c>
      <c r="I158" s="82">
        <v>812188.21588600008</v>
      </c>
      <c r="J158" s="84">
        <v>839.3</v>
      </c>
      <c r="K158" s="72"/>
      <c r="L158" s="82">
        <v>6816.6956961910009</v>
      </c>
      <c r="M158" s="83">
        <v>2.0499394811982714E-2</v>
      </c>
      <c r="N158" s="83">
        <f t="shared" si="2"/>
        <v>6.7647931905589055E-4</v>
      </c>
      <c r="O158" s="83">
        <f>L158/'סכום נכסי הקרן'!$C$42</f>
        <v>1.0992233593372456E-4</v>
      </c>
    </row>
    <row r="159" spans="2:15">
      <c r="B159" s="75" t="s">
        <v>1290</v>
      </c>
      <c r="C159" s="72" t="s">
        <v>1291</v>
      </c>
      <c r="D159" s="85" t="s">
        <v>120</v>
      </c>
      <c r="E159" s="85" t="s">
        <v>298</v>
      </c>
      <c r="F159" s="72" t="s">
        <v>1292</v>
      </c>
      <c r="G159" s="85" t="s">
        <v>455</v>
      </c>
      <c r="H159" s="85" t="s">
        <v>133</v>
      </c>
      <c r="I159" s="82">
        <v>403795.31238600006</v>
      </c>
      <c r="J159" s="84">
        <v>8907</v>
      </c>
      <c r="K159" s="72"/>
      <c r="L159" s="82">
        <v>35966.048474194002</v>
      </c>
      <c r="M159" s="83">
        <v>1.6151812495440003E-2</v>
      </c>
      <c r="N159" s="83">
        <f t="shared" si="2"/>
        <v>3.5692202007123574E-3</v>
      </c>
      <c r="O159" s="83">
        <f>L159/'סכום נכסי הקרן'!$C$42</f>
        <v>5.7996898186288054E-4</v>
      </c>
    </row>
    <row r="160" spans="2:15">
      <c r="B160" s="75" t="s">
        <v>1293</v>
      </c>
      <c r="C160" s="72" t="s">
        <v>1294</v>
      </c>
      <c r="D160" s="85" t="s">
        <v>120</v>
      </c>
      <c r="E160" s="85" t="s">
        <v>298</v>
      </c>
      <c r="F160" s="72" t="s">
        <v>1295</v>
      </c>
      <c r="G160" s="85" t="s">
        <v>540</v>
      </c>
      <c r="H160" s="85" t="s">
        <v>133</v>
      </c>
      <c r="I160" s="82">
        <v>1142328.3150310002</v>
      </c>
      <c r="J160" s="84">
        <v>761.9</v>
      </c>
      <c r="K160" s="72"/>
      <c r="L160" s="82">
        <v>8703.3994314510001</v>
      </c>
      <c r="M160" s="83">
        <v>8.2160066961707717E-3</v>
      </c>
      <c r="N160" s="83">
        <f t="shared" si="2"/>
        <v>8.637131512485264E-4</v>
      </c>
      <c r="O160" s="83">
        <f>L160/'סכום נכסי הקרן'!$C$42</f>
        <v>1.4034629660876941E-4</v>
      </c>
    </row>
    <row r="161" spans="2:15">
      <c r="B161" s="75" t="s">
        <v>1296</v>
      </c>
      <c r="C161" s="72" t="s">
        <v>1297</v>
      </c>
      <c r="D161" s="85" t="s">
        <v>120</v>
      </c>
      <c r="E161" s="85" t="s">
        <v>298</v>
      </c>
      <c r="F161" s="72" t="s">
        <v>1298</v>
      </c>
      <c r="G161" s="85" t="s">
        <v>156</v>
      </c>
      <c r="H161" s="85" t="s">
        <v>133</v>
      </c>
      <c r="I161" s="82">
        <v>168606.44196000003</v>
      </c>
      <c r="J161" s="84">
        <v>642.70000000000005</v>
      </c>
      <c r="K161" s="72"/>
      <c r="L161" s="82">
        <v>1083.6336024770001</v>
      </c>
      <c r="M161" s="83">
        <v>2.2242285211186787E-2</v>
      </c>
      <c r="N161" s="83">
        <f t="shared" si="2"/>
        <v>1.0753827868821191E-4</v>
      </c>
      <c r="O161" s="83">
        <f>L161/'סכום נכסי הקרן'!$C$42</f>
        <v>1.7474087474244701E-5</v>
      </c>
    </row>
    <row r="162" spans="2:15">
      <c r="B162" s="75" t="s">
        <v>1299</v>
      </c>
      <c r="C162" s="72" t="s">
        <v>1300</v>
      </c>
      <c r="D162" s="85" t="s">
        <v>120</v>
      </c>
      <c r="E162" s="85" t="s">
        <v>298</v>
      </c>
      <c r="F162" s="72" t="s">
        <v>1301</v>
      </c>
      <c r="G162" s="85" t="s">
        <v>517</v>
      </c>
      <c r="H162" s="85" t="s">
        <v>133</v>
      </c>
      <c r="I162" s="82">
        <v>552268.61239000002</v>
      </c>
      <c r="J162" s="84">
        <v>510.4</v>
      </c>
      <c r="K162" s="72"/>
      <c r="L162" s="82">
        <v>2818.7789971270004</v>
      </c>
      <c r="M162" s="83">
        <v>9.4528212351084155E-3</v>
      </c>
      <c r="N162" s="83">
        <f t="shared" si="2"/>
        <v>2.7973167375081991E-4</v>
      </c>
      <c r="O162" s="83">
        <f>L162/'סכום נכסי הקרן'!$C$42</f>
        <v>4.5454100586924534E-5</v>
      </c>
    </row>
    <row r="163" spans="2:15">
      <c r="B163" s="75" t="s">
        <v>1302</v>
      </c>
      <c r="C163" s="72" t="s">
        <v>1303</v>
      </c>
      <c r="D163" s="85" t="s">
        <v>120</v>
      </c>
      <c r="E163" s="85" t="s">
        <v>298</v>
      </c>
      <c r="F163" s="72" t="s">
        <v>1304</v>
      </c>
      <c r="G163" s="85" t="s">
        <v>158</v>
      </c>
      <c r="H163" s="85" t="s">
        <v>133</v>
      </c>
      <c r="I163" s="82">
        <v>3370342.3773080003</v>
      </c>
      <c r="J163" s="84">
        <v>26.7</v>
      </c>
      <c r="K163" s="72"/>
      <c r="L163" s="82">
        <v>899.88141499700009</v>
      </c>
      <c r="M163" s="83">
        <v>2.4549355510187002E-2</v>
      </c>
      <c r="N163" s="83">
        <f t="shared" si="2"/>
        <v>8.9302969353374065E-5</v>
      </c>
      <c r="O163" s="83">
        <f>L163/'סכום נכסי הקרן'!$C$42</f>
        <v>1.4510999406220821E-5</v>
      </c>
    </row>
    <row r="164" spans="2:15">
      <c r="B164" s="75" t="s">
        <v>1305</v>
      </c>
      <c r="C164" s="72" t="s">
        <v>1306</v>
      </c>
      <c r="D164" s="85" t="s">
        <v>120</v>
      </c>
      <c r="E164" s="85" t="s">
        <v>298</v>
      </c>
      <c r="F164" s="72" t="s">
        <v>1307</v>
      </c>
      <c r="G164" s="85" t="s">
        <v>1159</v>
      </c>
      <c r="H164" s="85" t="s">
        <v>133</v>
      </c>
      <c r="I164" s="82">
        <v>34922.394700999997</v>
      </c>
      <c r="J164" s="84">
        <v>927</v>
      </c>
      <c r="K164" s="72"/>
      <c r="L164" s="82">
        <v>323.73059933800005</v>
      </c>
      <c r="M164" s="83">
        <v>1.8727648995527871E-3</v>
      </c>
      <c r="N164" s="83">
        <f t="shared" si="2"/>
        <v>3.2126570578776999E-5</v>
      </c>
      <c r="O164" s="83">
        <f>L164/'סכום נכסי הקרן'!$C$42</f>
        <v>5.2203039828141021E-6</v>
      </c>
    </row>
    <row r="165" spans="2:15">
      <c r="B165" s="75" t="s">
        <v>1308</v>
      </c>
      <c r="C165" s="72" t="s">
        <v>1309</v>
      </c>
      <c r="D165" s="85" t="s">
        <v>120</v>
      </c>
      <c r="E165" s="85" t="s">
        <v>298</v>
      </c>
      <c r="F165" s="72" t="s">
        <v>1310</v>
      </c>
      <c r="G165" s="85" t="s">
        <v>396</v>
      </c>
      <c r="H165" s="85" t="s">
        <v>133</v>
      </c>
      <c r="I165" s="82">
        <v>3293036.0682050004</v>
      </c>
      <c r="J165" s="84">
        <v>933</v>
      </c>
      <c r="K165" s="72"/>
      <c r="L165" s="82">
        <v>30724.026516354003</v>
      </c>
      <c r="M165" s="83">
        <v>3.0854806304024193E-2</v>
      </c>
      <c r="N165" s="83">
        <f t="shared" si="2"/>
        <v>3.0490092946428506E-3</v>
      </c>
      <c r="O165" s="83">
        <f>L165/'סכום נכסי הקרן'!$C$42</f>
        <v>4.954389801871972E-4</v>
      </c>
    </row>
    <row r="166" spans="2:15">
      <c r="B166" s="75" t="s">
        <v>1311</v>
      </c>
      <c r="C166" s="72" t="s">
        <v>1312</v>
      </c>
      <c r="D166" s="85" t="s">
        <v>120</v>
      </c>
      <c r="E166" s="85" t="s">
        <v>298</v>
      </c>
      <c r="F166" s="72" t="s">
        <v>1313</v>
      </c>
      <c r="G166" s="85" t="s">
        <v>156</v>
      </c>
      <c r="H166" s="85" t="s">
        <v>133</v>
      </c>
      <c r="I166" s="82">
        <v>1374423.7681750003</v>
      </c>
      <c r="J166" s="84">
        <v>384.2</v>
      </c>
      <c r="K166" s="72"/>
      <c r="L166" s="82">
        <v>5280.5361168170011</v>
      </c>
      <c r="M166" s="83">
        <v>1.7969005024409856E-2</v>
      </c>
      <c r="N166" s="83">
        <f t="shared" si="2"/>
        <v>5.2403299718226277E-4</v>
      </c>
      <c r="O166" s="83">
        <f>L166/'סכום נכסי הקרן'!$C$42</f>
        <v>8.5151060104863427E-5</v>
      </c>
    </row>
    <row r="167" spans="2:15">
      <c r="B167" s="75" t="s">
        <v>1314</v>
      </c>
      <c r="C167" s="72" t="s">
        <v>1315</v>
      </c>
      <c r="D167" s="85" t="s">
        <v>120</v>
      </c>
      <c r="E167" s="85" t="s">
        <v>298</v>
      </c>
      <c r="F167" s="72" t="s">
        <v>1316</v>
      </c>
      <c r="G167" s="85" t="s">
        <v>480</v>
      </c>
      <c r="H167" s="85" t="s">
        <v>133</v>
      </c>
      <c r="I167" s="82">
        <v>3906.8232960000005</v>
      </c>
      <c r="J167" s="84">
        <v>158.5</v>
      </c>
      <c r="K167" s="72"/>
      <c r="L167" s="82">
        <v>6.192316827</v>
      </c>
      <c r="M167" s="83">
        <v>5.6987303611367231E-4</v>
      </c>
      <c r="N167" s="83">
        <f t="shared" si="2"/>
        <v>6.1451683589865789E-7</v>
      </c>
      <c r="O167" s="83">
        <f>L167/'סכום נכסי הקרן'!$C$42</f>
        <v>9.9853941088479698E-8</v>
      </c>
    </row>
    <row r="168" spans="2:15">
      <c r="B168" s="75" t="s">
        <v>1317</v>
      </c>
      <c r="C168" s="72" t="s">
        <v>1318</v>
      </c>
      <c r="D168" s="85" t="s">
        <v>120</v>
      </c>
      <c r="E168" s="85" t="s">
        <v>298</v>
      </c>
      <c r="F168" s="72" t="s">
        <v>1319</v>
      </c>
      <c r="G168" s="85" t="s">
        <v>1320</v>
      </c>
      <c r="H168" s="85" t="s">
        <v>133</v>
      </c>
      <c r="I168" s="82">
        <v>415129.49725000007</v>
      </c>
      <c r="J168" s="84">
        <v>635.5</v>
      </c>
      <c r="K168" s="72"/>
      <c r="L168" s="82">
        <v>2638.1479550240001</v>
      </c>
      <c r="M168" s="83">
        <v>8.3079060078963349E-3</v>
      </c>
      <c r="N168" s="83">
        <f t="shared" si="2"/>
        <v>2.6180610250513969E-4</v>
      </c>
      <c r="O168" s="83">
        <f>L168/'סכום נכסי הקרן'!$C$42</f>
        <v>4.2541342415659911E-5</v>
      </c>
    </row>
    <row r="169" spans="2:15">
      <c r="B169" s="75" t="s">
        <v>1321</v>
      </c>
      <c r="C169" s="72" t="s">
        <v>1322</v>
      </c>
      <c r="D169" s="85" t="s">
        <v>120</v>
      </c>
      <c r="E169" s="85" t="s">
        <v>298</v>
      </c>
      <c r="F169" s="72" t="s">
        <v>1323</v>
      </c>
      <c r="G169" s="85" t="s">
        <v>396</v>
      </c>
      <c r="H169" s="85" t="s">
        <v>133</v>
      </c>
      <c r="I169" s="82">
        <v>188611.08537000002</v>
      </c>
      <c r="J169" s="84">
        <v>553.5</v>
      </c>
      <c r="K169" s="72"/>
      <c r="L169" s="82">
        <v>1043.9623588000002</v>
      </c>
      <c r="M169" s="83">
        <v>1.2566638772278239E-2</v>
      </c>
      <c r="N169" s="83">
        <f t="shared" si="2"/>
        <v>1.0360136011288032E-4</v>
      </c>
      <c r="O169" s="83">
        <f>L169/'סכום נכסי הקרן'!$C$42</f>
        <v>1.6834370525047671E-5</v>
      </c>
    </row>
    <row r="170" spans="2:15">
      <c r="B170" s="75" t="s">
        <v>1324</v>
      </c>
      <c r="C170" s="72" t="s">
        <v>1325</v>
      </c>
      <c r="D170" s="85" t="s">
        <v>120</v>
      </c>
      <c r="E170" s="85" t="s">
        <v>298</v>
      </c>
      <c r="F170" s="72" t="s">
        <v>1326</v>
      </c>
      <c r="G170" s="85" t="s">
        <v>396</v>
      </c>
      <c r="H170" s="85" t="s">
        <v>133</v>
      </c>
      <c r="I170" s="82">
        <v>413805.42575200007</v>
      </c>
      <c r="J170" s="84">
        <v>2450</v>
      </c>
      <c r="K170" s="72"/>
      <c r="L170" s="82">
        <v>10138.232930924001</v>
      </c>
      <c r="M170" s="83">
        <v>1.6085426322619278E-2</v>
      </c>
      <c r="N170" s="83">
        <f t="shared" si="2"/>
        <v>1.0061040150836898E-3</v>
      </c>
      <c r="O170" s="83">
        <f>L170/'סכום נכסי הקרן'!$C$42</f>
        <v>1.6348364305452068E-4</v>
      </c>
    </row>
    <row r="171" spans="2:15">
      <c r="B171" s="75" t="s">
        <v>1327</v>
      </c>
      <c r="C171" s="72" t="s">
        <v>1328</v>
      </c>
      <c r="D171" s="85" t="s">
        <v>120</v>
      </c>
      <c r="E171" s="85" t="s">
        <v>298</v>
      </c>
      <c r="F171" s="72" t="s">
        <v>1329</v>
      </c>
      <c r="G171" s="85" t="s">
        <v>465</v>
      </c>
      <c r="H171" s="85" t="s">
        <v>133</v>
      </c>
      <c r="I171" s="82">
        <v>5741022.5249859998</v>
      </c>
      <c r="J171" s="84">
        <v>182.7</v>
      </c>
      <c r="K171" s="72"/>
      <c r="L171" s="82">
        <v>10488.848154427002</v>
      </c>
      <c r="M171" s="83">
        <v>2.5097574031874167E-2</v>
      </c>
      <c r="N171" s="83">
        <f t="shared" si="2"/>
        <v>1.040898578053322E-3</v>
      </c>
      <c r="O171" s="83">
        <f>L171/'סכום נכסי הקרן'!$C$42</f>
        <v>1.6913747389853359E-4</v>
      </c>
    </row>
    <row r="172" spans="2:15">
      <c r="B172" s="75" t="s">
        <v>1330</v>
      </c>
      <c r="C172" s="72" t="s">
        <v>1331</v>
      </c>
      <c r="D172" s="85" t="s">
        <v>120</v>
      </c>
      <c r="E172" s="85" t="s">
        <v>298</v>
      </c>
      <c r="F172" s="72" t="s">
        <v>1332</v>
      </c>
      <c r="G172" s="85" t="s">
        <v>591</v>
      </c>
      <c r="H172" s="85" t="s">
        <v>133</v>
      </c>
      <c r="I172" s="82">
        <v>2299178.7540000007</v>
      </c>
      <c r="J172" s="84">
        <v>452.9</v>
      </c>
      <c r="K172" s="72"/>
      <c r="L172" s="82">
        <v>10412.980576866003</v>
      </c>
      <c r="M172" s="83">
        <v>7.9968653403359909E-3</v>
      </c>
      <c r="N172" s="83">
        <f t="shared" si="2"/>
        <v>1.0333695860762322E-3</v>
      </c>
      <c r="O172" s="83">
        <f>L172/'סכום נכסי הקרן'!$C$42</f>
        <v>1.679140745099122E-4</v>
      </c>
    </row>
    <row r="173" spans="2:15">
      <c r="B173" s="75" t="s">
        <v>1333</v>
      </c>
      <c r="C173" s="72" t="s">
        <v>1334</v>
      </c>
      <c r="D173" s="85" t="s">
        <v>120</v>
      </c>
      <c r="E173" s="85" t="s">
        <v>298</v>
      </c>
      <c r="F173" s="72" t="s">
        <v>1335</v>
      </c>
      <c r="G173" s="85" t="s">
        <v>455</v>
      </c>
      <c r="H173" s="85" t="s">
        <v>133</v>
      </c>
      <c r="I173" s="82">
        <v>1931821.0819720002</v>
      </c>
      <c r="J173" s="84">
        <v>636.5</v>
      </c>
      <c r="K173" s="82">
        <v>126.67916745000001</v>
      </c>
      <c r="L173" s="82">
        <v>12422.720354202</v>
      </c>
      <c r="M173" s="83">
        <v>1.2667871694627649E-2</v>
      </c>
      <c r="N173" s="83">
        <f t="shared" si="2"/>
        <v>1.2328133425008401E-3</v>
      </c>
      <c r="O173" s="83">
        <f>L173/'סכום נכסי הקרן'!$C$42</f>
        <v>2.0032204763788068E-4</v>
      </c>
    </row>
    <row r="174" spans="2:15">
      <c r="B174" s="75" t="s">
        <v>1336</v>
      </c>
      <c r="C174" s="72" t="s">
        <v>1337</v>
      </c>
      <c r="D174" s="85" t="s">
        <v>120</v>
      </c>
      <c r="E174" s="85" t="s">
        <v>298</v>
      </c>
      <c r="F174" s="72" t="s">
        <v>1338</v>
      </c>
      <c r="G174" s="85" t="s">
        <v>591</v>
      </c>
      <c r="H174" s="85" t="s">
        <v>133</v>
      </c>
      <c r="I174" s="82">
        <v>35866.422169000005</v>
      </c>
      <c r="J174" s="84">
        <v>18910</v>
      </c>
      <c r="K174" s="72"/>
      <c r="L174" s="82">
        <v>6782.3404322490014</v>
      </c>
      <c r="M174" s="83">
        <v>1.5865401865111612E-2</v>
      </c>
      <c r="N174" s="83">
        <f t="shared" si="2"/>
        <v>6.7306995085269269E-4</v>
      </c>
      <c r="O174" s="83">
        <f>L174/'סכום נכסי הקרן'!$C$42</f>
        <v>1.0936834158918687E-4</v>
      </c>
    </row>
    <row r="175" spans="2:15">
      <c r="B175" s="75" t="s">
        <v>1339</v>
      </c>
      <c r="C175" s="72" t="s">
        <v>1340</v>
      </c>
      <c r="D175" s="85" t="s">
        <v>120</v>
      </c>
      <c r="E175" s="85" t="s">
        <v>298</v>
      </c>
      <c r="F175" s="72" t="s">
        <v>1341</v>
      </c>
      <c r="G175" s="85" t="s">
        <v>1342</v>
      </c>
      <c r="H175" s="85" t="s">
        <v>133</v>
      </c>
      <c r="I175" s="82">
        <v>169545.27328500003</v>
      </c>
      <c r="J175" s="84">
        <v>1951</v>
      </c>
      <c r="K175" s="72"/>
      <c r="L175" s="82">
        <v>3307.828281782</v>
      </c>
      <c r="M175" s="83">
        <v>3.7828075002881538E-3</v>
      </c>
      <c r="N175" s="83">
        <f t="shared" si="2"/>
        <v>3.2826423876660093E-4</v>
      </c>
      <c r="O175" s="83">
        <f>L175/'סכום נכסי הקרן'!$C$42</f>
        <v>5.3340243984235479E-5</v>
      </c>
    </row>
    <row r="176" spans="2:15">
      <c r="B176" s="75" t="s">
        <v>1343</v>
      </c>
      <c r="C176" s="72" t="s">
        <v>1344</v>
      </c>
      <c r="D176" s="85" t="s">
        <v>120</v>
      </c>
      <c r="E176" s="85" t="s">
        <v>298</v>
      </c>
      <c r="F176" s="72" t="s">
        <v>519</v>
      </c>
      <c r="G176" s="85" t="s">
        <v>455</v>
      </c>
      <c r="H176" s="85" t="s">
        <v>133</v>
      </c>
      <c r="I176" s="82">
        <v>273829.67327800003</v>
      </c>
      <c r="J176" s="84">
        <v>6.5</v>
      </c>
      <c r="K176" s="72"/>
      <c r="L176" s="82">
        <v>17.798928827000005</v>
      </c>
      <c r="M176" s="83">
        <v>1.1140403189178659E-2</v>
      </c>
      <c r="N176" s="83">
        <f t="shared" si="2"/>
        <v>1.7663407300902713E-6</v>
      </c>
      <c r="O176" s="83">
        <f>L176/'סכום נכסי הקרן'!$C$42</f>
        <v>2.8701586824173355E-7</v>
      </c>
    </row>
    <row r="177" spans="2:15">
      <c r="B177" s="75" t="s">
        <v>1345</v>
      </c>
      <c r="C177" s="72" t="s">
        <v>1346</v>
      </c>
      <c r="D177" s="85" t="s">
        <v>120</v>
      </c>
      <c r="E177" s="85" t="s">
        <v>298</v>
      </c>
      <c r="F177" s="72" t="s">
        <v>1347</v>
      </c>
      <c r="G177" s="85" t="s">
        <v>981</v>
      </c>
      <c r="H177" s="85" t="s">
        <v>133</v>
      </c>
      <c r="I177" s="82">
        <v>218022.94638400004</v>
      </c>
      <c r="J177" s="84">
        <v>8116</v>
      </c>
      <c r="K177" s="72"/>
      <c r="L177" s="82">
        <v>17694.742328528002</v>
      </c>
      <c r="M177" s="83">
        <v>1.733431580339994E-2</v>
      </c>
      <c r="N177" s="83">
        <f t="shared" si="2"/>
        <v>1.7560014081251527E-3</v>
      </c>
      <c r="O177" s="83">
        <f>L177/'סכום נכסי הקרן'!$C$42</f>
        <v>2.853358133008628E-4</v>
      </c>
    </row>
    <row r="178" spans="2:15">
      <c r="B178" s="75" t="s">
        <v>1348</v>
      </c>
      <c r="C178" s="72" t="s">
        <v>1349</v>
      </c>
      <c r="D178" s="85" t="s">
        <v>120</v>
      </c>
      <c r="E178" s="85" t="s">
        <v>298</v>
      </c>
      <c r="F178" s="72" t="s">
        <v>1350</v>
      </c>
      <c r="G178" s="85" t="s">
        <v>396</v>
      </c>
      <c r="H178" s="85" t="s">
        <v>133</v>
      </c>
      <c r="I178" s="82">
        <v>2115178.5438890005</v>
      </c>
      <c r="J178" s="84">
        <v>415.6</v>
      </c>
      <c r="K178" s="72"/>
      <c r="L178" s="82">
        <v>8790.6820278920004</v>
      </c>
      <c r="M178" s="83">
        <v>2.4768755395696011E-2</v>
      </c>
      <c r="N178" s="83">
        <f t="shared" si="2"/>
        <v>8.7237495368732842E-4</v>
      </c>
      <c r="O178" s="83">
        <f>L178/'סכום נכסי הקרן'!$C$42</f>
        <v>1.4175376839785286E-4</v>
      </c>
    </row>
    <row r="179" spans="2:15">
      <c r="B179" s="75" t="s">
        <v>1351</v>
      </c>
      <c r="C179" s="72" t="s">
        <v>1352</v>
      </c>
      <c r="D179" s="85" t="s">
        <v>120</v>
      </c>
      <c r="E179" s="85" t="s">
        <v>298</v>
      </c>
      <c r="F179" s="72" t="s">
        <v>628</v>
      </c>
      <c r="G179" s="85" t="s">
        <v>312</v>
      </c>
      <c r="H179" s="85" t="s">
        <v>133</v>
      </c>
      <c r="I179" s="82">
        <v>2835653.7966000005</v>
      </c>
      <c r="J179" s="84">
        <v>566.6</v>
      </c>
      <c r="K179" s="72"/>
      <c r="L179" s="82">
        <v>16066.814411536003</v>
      </c>
      <c r="M179" s="83">
        <v>3.9882489767260922E-2</v>
      </c>
      <c r="N179" s="83">
        <f t="shared" si="2"/>
        <v>1.5944481251505029E-3</v>
      </c>
      <c r="O179" s="83">
        <f>L179/'סכום נכסי הקרן'!$C$42</f>
        <v>2.590847310547427E-4</v>
      </c>
    </row>
    <row r="180" spans="2:15">
      <c r="B180" s="75" t="s">
        <v>1353</v>
      </c>
      <c r="C180" s="72" t="s">
        <v>1354</v>
      </c>
      <c r="D180" s="85" t="s">
        <v>120</v>
      </c>
      <c r="E180" s="85" t="s">
        <v>298</v>
      </c>
      <c r="F180" s="72" t="s">
        <v>1355</v>
      </c>
      <c r="G180" s="85" t="s">
        <v>158</v>
      </c>
      <c r="H180" s="85" t="s">
        <v>133</v>
      </c>
      <c r="I180" s="82">
        <v>480528.35958600009</v>
      </c>
      <c r="J180" s="84">
        <v>71.8</v>
      </c>
      <c r="K180" s="72"/>
      <c r="L180" s="82">
        <v>345.01936218300006</v>
      </c>
      <c r="M180" s="83">
        <v>1.2238757666626139E-2</v>
      </c>
      <c r="N180" s="83">
        <f t="shared" si="2"/>
        <v>3.4239237541595228E-5</v>
      </c>
      <c r="O180" s="83">
        <f>L180/'סכום נכסי הקרן'!$C$42</f>
        <v>5.5635950207827005E-6</v>
      </c>
    </row>
    <row r="181" spans="2:15">
      <c r="B181" s="75" t="s">
        <v>1356</v>
      </c>
      <c r="C181" s="72" t="s">
        <v>1357</v>
      </c>
      <c r="D181" s="85" t="s">
        <v>120</v>
      </c>
      <c r="E181" s="85" t="s">
        <v>298</v>
      </c>
      <c r="F181" s="72" t="s">
        <v>1358</v>
      </c>
      <c r="G181" s="85" t="s">
        <v>480</v>
      </c>
      <c r="H181" s="85" t="s">
        <v>133</v>
      </c>
      <c r="I181" s="82">
        <v>586085.95536100003</v>
      </c>
      <c r="J181" s="84">
        <v>3471</v>
      </c>
      <c r="K181" s="72"/>
      <c r="L181" s="82">
        <v>20343.043510577005</v>
      </c>
      <c r="M181" s="83">
        <v>1.6421573420033624E-2</v>
      </c>
      <c r="N181" s="83">
        <f t="shared" si="2"/>
        <v>2.0188151026382401E-3</v>
      </c>
      <c r="O181" s="83">
        <f>L181/'סכום נכסי הקרן'!$C$42</f>
        <v>3.2804088114620232E-4</v>
      </c>
    </row>
    <row r="182" spans="2:15">
      <c r="B182" s="75" t="s">
        <v>1359</v>
      </c>
      <c r="C182" s="72" t="s">
        <v>1360</v>
      </c>
      <c r="D182" s="85" t="s">
        <v>120</v>
      </c>
      <c r="E182" s="85" t="s">
        <v>298</v>
      </c>
      <c r="F182" s="72" t="s">
        <v>1361</v>
      </c>
      <c r="G182" s="85" t="s">
        <v>396</v>
      </c>
      <c r="H182" s="85" t="s">
        <v>133</v>
      </c>
      <c r="I182" s="82">
        <v>127732.15300000002</v>
      </c>
      <c r="J182" s="84">
        <v>6021</v>
      </c>
      <c r="K182" s="72"/>
      <c r="L182" s="82">
        <v>7690.7529321300008</v>
      </c>
      <c r="M182" s="83">
        <v>1.5199332801827748E-2</v>
      </c>
      <c r="N182" s="83">
        <f t="shared" si="2"/>
        <v>7.6321953310333316E-4</v>
      </c>
      <c r="O182" s="83">
        <f>L182/'סכום נכסי הקרן'!$C$42</f>
        <v>1.2401690864112525E-4</v>
      </c>
    </row>
    <row r="183" spans="2:15">
      <c r="B183" s="75" t="s">
        <v>1362</v>
      </c>
      <c r="C183" s="72" t="s">
        <v>1363</v>
      </c>
      <c r="D183" s="85" t="s">
        <v>120</v>
      </c>
      <c r="E183" s="85" t="s">
        <v>298</v>
      </c>
      <c r="F183" s="72" t="s">
        <v>1364</v>
      </c>
      <c r="G183" s="85" t="s">
        <v>396</v>
      </c>
      <c r="H183" s="85" t="s">
        <v>133</v>
      </c>
      <c r="I183" s="82">
        <v>500861.27462900005</v>
      </c>
      <c r="J183" s="84">
        <v>1028</v>
      </c>
      <c r="K183" s="72"/>
      <c r="L183" s="82">
        <v>5148.8539031880009</v>
      </c>
      <c r="M183" s="83">
        <v>3.0038387495112166E-2</v>
      </c>
      <c r="N183" s="83">
        <f t="shared" si="2"/>
        <v>5.1096503901342525E-4</v>
      </c>
      <c r="O183" s="83">
        <f>L183/'סכום נכסי הקרן'!$C$42</f>
        <v>8.3027624181046032E-5</v>
      </c>
    </row>
    <row r="184" spans="2:15">
      <c r="B184" s="75" t="s">
        <v>1365</v>
      </c>
      <c r="C184" s="72" t="s">
        <v>1366</v>
      </c>
      <c r="D184" s="85" t="s">
        <v>120</v>
      </c>
      <c r="E184" s="85" t="s">
        <v>298</v>
      </c>
      <c r="F184" s="72" t="s">
        <v>1367</v>
      </c>
      <c r="G184" s="85" t="s">
        <v>127</v>
      </c>
      <c r="H184" s="85" t="s">
        <v>133</v>
      </c>
      <c r="I184" s="82">
        <v>406315.97869299998</v>
      </c>
      <c r="J184" s="84">
        <v>862.9</v>
      </c>
      <c r="K184" s="72"/>
      <c r="L184" s="82">
        <v>3506.1005801420006</v>
      </c>
      <c r="M184" s="83">
        <v>2.0314783195490224E-2</v>
      </c>
      <c r="N184" s="83">
        <f t="shared" si="2"/>
        <v>3.4794050353769324E-4</v>
      </c>
      <c r="O184" s="83">
        <f>L184/'סכום נכסי הקרן'!$C$42</f>
        <v>5.6537475481434022E-5</v>
      </c>
    </row>
    <row r="185" spans="2:15">
      <c r="B185" s="75" t="s">
        <v>1368</v>
      </c>
      <c r="C185" s="72" t="s">
        <v>1369</v>
      </c>
      <c r="D185" s="85" t="s">
        <v>120</v>
      </c>
      <c r="E185" s="85" t="s">
        <v>298</v>
      </c>
      <c r="F185" s="72" t="s">
        <v>635</v>
      </c>
      <c r="G185" s="85" t="s">
        <v>127</v>
      </c>
      <c r="H185" s="85" t="s">
        <v>133</v>
      </c>
      <c r="I185" s="82">
        <v>1236585.4472300003</v>
      </c>
      <c r="J185" s="84">
        <v>1176</v>
      </c>
      <c r="K185" s="72"/>
      <c r="L185" s="82">
        <v>14542.244859419003</v>
      </c>
      <c r="M185" s="83">
        <v>1.3973415430732947E-2</v>
      </c>
      <c r="N185" s="83">
        <f t="shared" si="2"/>
        <v>1.4431519813244348E-3</v>
      </c>
      <c r="O185" s="83">
        <f>L185/'סכום נכסי הקרן'!$C$42</f>
        <v>2.3450034971646838E-4</v>
      </c>
    </row>
    <row r="186" spans="2:15">
      <c r="B186" s="71"/>
      <c r="C186" s="72"/>
      <c r="D186" s="72"/>
      <c r="E186" s="72"/>
      <c r="F186" s="72"/>
      <c r="G186" s="72"/>
      <c r="H186" s="72"/>
      <c r="I186" s="82"/>
      <c r="J186" s="84"/>
      <c r="K186" s="72"/>
      <c r="L186" s="72"/>
      <c r="M186" s="72"/>
      <c r="N186" s="83"/>
      <c r="O186" s="72"/>
    </row>
    <row r="187" spans="2:15">
      <c r="B187" s="69" t="s">
        <v>200</v>
      </c>
      <c r="C187" s="70"/>
      <c r="D187" s="70"/>
      <c r="E187" s="70"/>
      <c r="F187" s="70"/>
      <c r="G187" s="70"/>
      <c r="H187" s="70"/>
      <c r="I187" s="79"/>
      <c r="J187" s="81"/>
      <c r="K187" s="79">
        <v>209.83429556600004</v>
      </c>
      <c r="L187" s="79">
        <f>L188+L218</f>
        <v>2273733.4649800197</v>
      </c>
      <c r="M187" s="70"/>
      <c r="N187" s="80">
        <f t="shared" si="2"/>
        <v>0.22564211968032324</v>
      </c>
      <c r="O187" s="80">
        <f>L187/'סכום נכסי הקרן'!$C$42</f>
        <v>3.6664992087140136E-2</v>
      </c>
    </row>
    <row r="188" spans="2:15">
      <c r="B188" s="89" t="s">
        <v>64</v>
      </c>
      <c r="C188" s="70"/>
      <c r="D188" s="70"/>
      <c r="E188" s="70"/>
      <c r="F188" s="70"/>
      <c r="G188" s="70"/>
      <c r="H188" s="70"/>
      <c r="I188" s="79"/>
      <c r="J188" s="81"/>
      <c r="K188" s="79">
        <v>3.3082627630000006</v>
      </c>
      <c r="L188" s="79">
        <f>SUM(L189:L216)</f>
        <v>930861.26104809029</v>
      </c>
      <c r="M188" s="70"/>
      <c r="N188" s="80">
        <f t="shared" si="2"/>
        <v>9.2377365819804005E-2</v>
      </c>
      <c r="O188" s="80">
        <f>L188/'סכום נכסי הקרן'!$C$42</f>
        <v>1.5010563593412843E-2</v>
      </c>
    </row>
    <row r="189" spans="2:15">
      <c r="B189" s="75" t="s">
        <v>1370</v>
      </c>
      <c r="C189" s="72" t="s">
        <v>1371</v>
      </c>
      <c r="D189" s="85" t="s">
        <v>1372</v>
      </c>
      <c r="E189" s="85" t="s">
        <v>639</v>
      </c>
      <c r="F189" s="72" t="s">
        <v>1373</v>
      </c>
      <c r="G189" s="85" t="s">
        <v>718</v>
      </c>
      <c r="H189" s="85" t="s">
        <v>132</v>
      </c>
      <c r="I189" s="82">
        <v>357650.02840000001</v>
      </c>
      <c r="J189" s="84">
        <v>289</v>
      </c>
      <c r="K189" s="72"/>
      <c r="L189" s="82">
        <v>3824.3517536810004</v>
      </c>
      <c r="M189" s="83">
        <v>5.4498524608561881E-3</v>
      </c>
      <c r="N189" s="83">
        <f t="shared" si="2"/>
        <v>3.7952330358621226E-4</v>
      </c>
      <c r="O189" s="83">
        <f>L189/'סכום נכסי הקרן'!$C$42</f>
        <v>6.166942121704953E-5</v>
      </c>
    </row>
    <row r="190" spans="2:15">
      <c r="B190" s="75" t="s">
        <v>1374</v>
      </c>
      <c r="C190" s="72" t="s">
        <v>1375</v>
      </c>
      <c r="D190" s="85" t="s">
        <v>1372</v>
      </c>
      <c r="E190" s="85" t="s">
        <v>639</v>
      </c>
      <c r="F190" s="72" t="s">
        <v>1129</v>
      </c>
      <c r="G190" s="85" t="s">
        <v>954</v>
      </c>
      <c r="H190" s="85" t="s">
        <v>132</v>
      </c>
      <c r="I190" s="82">
        <v>391364.41925600008</v>
      </c>
      <c r="J190" s="84">
        <v>3563</v>
      </c>
      <c r="K190" s="72"/>
      <c r="L190" s="82">
        <v>51593.962754137006</v>
      </c>
      <c r="M190" s="83">
        <v>8.7803291988596491E-3</v>
      </c>
      <c r="N190" s="83">
        <f t="shared" si="2"/>
        <v>5.1201124924523302E-3</v>
      </c>
      <c r="O190" s="83">
        <f>L190/'סכום נכסי הקרן'!$C$42</f>
        <v>8.319762475507477E-4</v>
      </c>
    </row>
    <row r="191" spans="2:15">
      <c r="B191" s="75" t="s">
        <v>1376</v>
      </c>
      <c r="C191" s="72" t="s">
        <v>1377</v>
      </c>
      <c r="D191" s="85" t="s">
        <v>1372</v>
      </c>
      <c r="E191" s="85" t="s">
        <v>639</v>
      </c>
      <c r="F191" s="72" t="s">
        <v>1378</v>
      </c>
      <c r="G191" s="85" t="s">
        <v>764</v>
      </c>
      <c r="H191" s="85" t="s">
        <v>132</v>
      </c>
      <c r="I191" s="82">
        <v>42159.018955000007</v>
      </c>
      <c r="J191" s="84">
        <v>12562</v>
      </c>
      <c r="K191" s="72"/>
      <c r="L191" s="82">
        <v>19595.259054579004</v>
      </c>
      <c r="M191" s="83">
        <v>3.6035274803442708E-4</v>
      </c>
      <c r="N191" s="83">
        <f t="shared" si="2"/>
        <v>1.944606022148294E-3</v>
      </c>
      <c r="O191" s="83">
        <f>L191/'סכום נכסי הקרן'!$C$42</f>
        <v>3.1598251477022338E-4</v>
      </c>
    </row>
    <row r="192" spans="2:15">
      <c r="B192" s="75" t="s">
        <v>1379</v>
      </c>
      <c r="C192" s="72" t="s">
        <v>1380</v>
      </c>
      <c r="D192" s="85" t="s">
        <v>1372</v>
      </c>
      <c r="E192" s="85" t="s">
        <v>639</v>
      </c>
      <c r="F192" s="72" t="s">
        <v>1381</v>
      </c>
      <c r="G192" s="85" t="s">
        <v>764</v>
      </c>
      <c r="H192" s="85" t="s">
        <v>132</v>
      </c>
      <c r="I192" s="82">
        <v>26568.287824000003</v>
      </c>
      <c r="J192" s="84">
        <v>15633</v>
      </c>
      <c r="K192" s="72"/>
      <c r="L192" s="82">
        <v>15367.655611446004</v>
      </c>
      <c r="M192" s="83">
        <v>6.3613661771778364E-4</v>
      </c>
      <c r="N192" s="83">
        <f t="shared" si="2"/>
        <v>1.5250645865452666E-3</v>
      </c>
      <c r="O192" s="83">
        <f>L192/'סכום נכסי הקרן'!$C$42</f>
        <v>2.4781047562077101E-4</v>
      </c>
    </row>
    <row r="193" spans="2:15">
      <c r="B193" s="75" t="s">
        <v>1382</v>
      </c>
      <c r="C193" s="72" t="s">
        <v>1383</v>
      </c>
      <c r="D193" s="85" t="s">
        <v>1372</v>
      </c>
      <c r="E193" s="85" t="s">
        <v>639</v>
      </c>
      <c r="F193" s="72" t="s">
        <v>630</v>
      </c>
      <c r="G193" s="85" t="s">
        <v>524</v>
      </c>
      <c r="H193" s="85" t="s">
        <v>132</v>
      </c>
      <c r="I193" s="82">
        <v>1788.2501420000003</v>
      </c>
      <c r="J193" s="84">
        <v>20896</v>
      </c>
      <c r="K193" s="82">
        <v>3.3082627630000006</v>
      </c>
      <c r="L193" s="82">
        <v>1385.8974365500003</v>
      </c>
      <c r="M193" s="83">
        <v>4.0323449442008749E-5</v>
      </c>
      <c r="N193" s="83">
        <f t="shared" si="2"/>
        <v>1.3753451759369534E-4</v>
      </c>
      <c r="O193" s="83">
        <f>L193/'סכום נכסי הקרן'!$C$42</f>
        <v>2.234823004865264E-5</v>
      </c>
    </row>
    <row r="194" spans="2:15">
      <c r="B194" s="75" t="s">
        <v>1386</v>
      </c>
      <c r="C194" s="72" t="s">
        <v>1387</v>
      </c>
      <c r="D194" s="85" t="s">
        <v>1388</v>
      </c>
      <c r="E194" s="85" t="s">
        <v>639</v>
      </c>
      <c r="F194" s="72" t="s">
        <v>1389</v>
      </c>
      <c r="G194" s="85" t="s">
        <v>741</v>
      </c>
      <c r="H194" s="85" t="s">
        <v>132</v>
      </c>
      <c r="I194" s="82">
        <v>51029.761516000006</v>
      </c>
      <c r="J194" s="84">
        <v>2601</v>
      </c>
      <c r="K194" s="72"/>
      <c r="L194" s="82">
        <v>4910.9511588000014</v>
      </c>
      <c r="M194" s="83">
        <v>1.3515143590795242E-3</v>
      </c>
      <c r="N194" s="83">
        <f t="shared" si="2"/>
        <v>4.8735590436846106E-4</v>
      </c>
      <c r="O194" s="83">
        <f>L194/'סכום נכסי הקרן'!$C$42</f>
        <v>7.9191333615400694E-5</v>
      </c>
    </row>
    <row r="195" spans="2:15">
      <c r="B195" s="75" t="s">
        <v>1390</v>
      </c>
      <c r="C195" s="72" t="s">
        <v>1391</v>
      </c>
      <c r="D195" s="85" t="s">
        <v>1388</v>
      </c>
      <c r="E195" s="85" t="s">
        <v>639</v>
      </c>
      <c r="F195" s="72" t="s">
        <v>1392</v>
      </c>
      <c r="G195" s="85" t="s">
        <v>1393</v>
      </c>
      <c r="H195" s="85" t="s">
        <v>132</v>
      </c>
      <c r="I195" s="82">
        <v>148424.76178599999</v>
      </c>
      <c r="J195" s="84">
        <v>4094</v>
      </c>
      <c r="K195" s="72"/>
      <c r="L195" s="82">
        <v>22483.08606582</v>
      </c>
      <c r="M195" s="83">
        <v>9.0363200367295563E-4</v>
      </c>
      <c r="N195" s="83">
        <f t="shared" si="2"/>
        <v>2.2311899239655796E-3</v>
      </c>
      <c r="O195" s="83">
        <f>L195/'סכום נכסי הקרן'!$C$42</f>
        <v>3.6255004616604208E-4</v>
      </c>
    </row>
    <row r="196" spans="2:15">
      <c r="B196" s="75" t="s">
        <v>1394</v>
      </c>
      <c r="C196" s="72" t="s">
        <v>1395</v>
      </c>
      <c r="D196" s="85" t="s">
        <v>1372</v>
      </c>
      <c r="E196" s="85" t="s">
        <v>639</v>
      </c>
      <c r="F196" s="72" t="s">
        <v>1396</v>
      </c>
      <c r="G196" s="85" t="s">
        <v>1397</v>
      </c>
      <c r="H196" s="85" t="s">
        <v>132</v>
      </c>
      <c r="I196" s="82">
        <v>192662.49379900002</v>
      </c>
      <c r="J196" s="84">
        <v>3735</v>
      </c>
      <c r="K196" s="72"/>
      <c r="L196" s="82">
        <v>26624.993330525005</v>
      </c>
      <c r="M196" s="83">
        <v>2.3189695391417639E-3</v>
      </c>
      <c r="N196" s="83">
        <f t="shared" si="2"/>
        <v>2.6422269910281342E-3</v>
      </c>
      <c r="O196" s="83">
        <f>L196/'סכום נכסי הקרן'!$C$42</f>
        <v>4.2934019524246944E-4</v>
      </c>
    </row>
    <row r="197" spans="2:15">
      <c r="B197" s="75" t="s">
        <v>1398</v>
      </c>
      <c r="C197" s="72" t="s">
        <v>1399</v>
      </c>
      <c r="D197" s="85" t="s">
        <v>1388</v>
      </c>
      <c r="E197" s="85" t="s">
        <v>639</v>
      </c>
      <c r="F197" s="72" t="s">
        <v>1400</v>
      </c>
      <c r="G197" s="85" t="s">
        <v>718</v>
      </c>
      <c r="H197" s="85" t="s">
        <v>132</v>
      </c>
      <c r="I197" s="82">
        <v>616946.29899000016</v>
      </c>
      <c r="J197" s="84">
        <v>284</v>
      </c>
      <c r="K197" s="72"/>
      <c r="L197" s="82">
        <v>6482.8717097870003</v>
      </c>
      <c r="M197" s="83">
        <v>4.5427308377727306E-3</v>
      </c>
      <c r="N197" s="83">
        <f t="shared" si="2"/>
        <v>6.4335109490275917E-4</v>
      </c>
      <c r="O197" s="83">
        <f>L197/'סכום נכסי הקרן'!$C$42</f>
        <v>1.045392714679395E-4</v>
      </c>
    </row>
    <row r="198" spans="2:15">
      <c r="B198" s="75" t="s">
        <v>1401</v>
      </c>
      <c r="C198" s="72" t="s">
        <v>1402</v>
      </c>
      <c r="D198" s="85" t="s">
        <v>1372</v>
      </c>
      <c r="E198" s="85" t="s">
        <v>639</v>
      </c>
      <c r="F198" s="72" t="s">
        <v>1403</v>
      </c>
      <c r="G198" s="85" t="s">
        <v>764</v>
      </c>
      <c r="H198" s="85" t="s">
        <v>132</v>
      </c>
      <c r="I198" s="82">
        <v>63866.07650000001</v>
      </c>
      <c r="J198" s="84">
        <v>2770</v>
      </c>
      <c r="K198" s="72"/>
      <c r="L198" s="82">
        <v>6545.6341804850008</v>
      </c>
      <c r="M198" s="83">
        <v>6.2685062959270282E-4</v>
      </c>
      <c r="N198" s="83">
        <f t="shared" si="2"/>
        <v>6.4957955445740421E-4</v>
      </c>
      <c r="O198" s="83">
        <f>L198/'סכום נכסי הקרן'!$C$42</f>
        <v>1.0555134501435748E-4</v>
      </c>
    </row>
    <row r="199" spans="2:15">
      <c r="B199" s="75" t="s">
        <v>1404</v>
      </c>
      <c r="C199" s="72" t="s">
        <v>1405</v>
      </c>
      <c r="D199" s="85" t="s">
        <v>1372</v>
      </c>
      <c r="E199" s="85" t="s">
        <v>639</v>
      </c>
      <c r="F199" s="72" t="s">
        <v>1406</v>
      </c>
      <c r="G199" s="85" t="s">
        <v>711</v>
      </c>
      <c r="H199" s="85" t="s">
        <v>132</v>
      </c>
      <c r="I199" s="82">
        <v>152941.88164499999</v>
      </c>
      <c r="J199" s="84">
        <v>2937</v>
      </c>
      <c r="K199" s="72"/>
      <c r="L199" s="82">
        <v>16620.041336958002</v>
      </c>
      <c r="M199" s="83">
        <v>3.0720681703305256E-3</v>
      </c>
      <c r="N199" s="83">
        <f t="shared" si="2"/>
        <v>1.6493495892135059E-3</v>
      </c>
      <c r="O199" s="83">
        <f>L199/'סכום נכסי הקרן'!$C$42</f>
        <v>2.680057682631073E-4</v>
      </c>
    </row>
    <row r="200" spans="2:15">
      <c r="B200" s="75" t="s">
        <v>1409</v>
      </c>
      <c r="C200" s="72" t="s">
        <v>1410</v>
      </c>
      <c r="D200" s="85" t="s">
        <v>1388</v>
      </c>
      <c r="E200" s="85" t="s">
        <v>639</v>
      </c>
      <c r="F200" s="72" t="s">
        <v>1411</v>
      </c>
      <c r="G200" s="85" t="s">
        <v>728</v>
      </c>
      <c r="H200" s="85" t="s">
        <v>132</v>
      </c>
      <c r="I200" s="82">
        <v>6693.1648170000008</v>
      </c>
      <c r="J200" s="84">
        <v>3842</v>
      </c>
      <c r="K200" s="72"/>
      <c r="L200" s="82">
        <v>951.46015142400017</v>
      </c>
      <c r="M200" s="83">
        <v>3.0182644456202548E-5</v>
      </c>
      <c r="N200" s="83">
        <f t="shared" si="2"/>
        <v>9.4421570806479417E-5</v>
      </c>
      <c r="O200" s="83">
        <f>L200/'סכום נכסי הקרן'!$C$42</f>
        <v>1.534273012228224E-5</v>
      </c>
    </row>
    <row r="201" spans="2:15">
      <c r="B201" s="75" t="s">
        <v>1412</v>
      </c>
      <c r="C201" s="72" t="s">
        <v>1413</v>
      </c>
      <c r="D201" s="85" t="s">
        <v>1372</v>
      </c>
      <c r="E201" s="85" t="s">
        <v>639</v>
      </c>
      <c r="F201" s="72" t="s">
        <v>1414</v>
      </c>
      <c r="G201" s="85" t="s">
        <v>764</v>
      </c>
      <c r="H201" s="85" t="s">
        <v>132</v>
      </c>
      <c r="I201" s="82">
        <v>31340.837877000005</v>
      </c>
      <c r="J201" s="84">
        <v>17122</v>
      </c>
      <c r="K201" s="72"/>
      <c r="L201" s="82">
        <v>19854.859567183004</v>
      </c>
      <c r="M201" s="83">
        <v>6.565194297533355E-4</v>
      </c>
      <c r="N201" s="83">
        <f t="shared" ref="N201:N218" si="3">IFERROR(L201/$L$11,0)</f>
        <v>1.9703684128753794E-3</v>
      </c>
      <c r="O201" s="83">
        <f>L201/'סכום נכסי הקרן'!$C$42</f>
        <v>3.2016869177251635E-4</v>
      </c>
    </row>
    <row r="202" spans="2:15">
      <c r="B202" s="75" t="s">
        <v>1415</v>
      </c>
      <c r="C202" s="72" t="s">
        <v>1416</v>
      </c>
      <c r="D202" s="85" t="s">
        <v>1372</v>
      </c>
      <c r="E202" s="85" t="s">
        <v>639</v>
      </c>
      <c r="F202" s="72" t="s">
        <v>973</v>
      </c>
      <c r="G202" s="85" t="s">
        <v>158</v>
      </c>
      <c r="H202" s="85" t="s">
        <v>132</v>
      </c>
      <c r="I202" s="82">
        <v>307775.73194000009</v>
      </c>
      <c r="J202" s="84">
        <v>20650</v>
      </c>
      <c r="K202" s="72"/>
      <c r="L202" s="82">
        <v>235156.04798846703</v>
      </c>
      <c r="M202" s="83">
        <v>4.8643905025259459E-3</v>
      </c>
      <c r="N202" s="83">
        <f t="shared" si="3"/>
        <v>2.3336556347087842E-2</v>
      </c>
      <c r="O202" s="83">
        <f>L202/'סכום נכסי הקרן'!$C$42</f>
        <v>3.7919988299138902E-3</v>
      </c>
    </row>
    <row r="203" spans="2:15">
      <c r="B203" s="75" t="s">
        <v>1417</v>
      </c>
      <c r="C203" s="72" t="s">
        <v>1418</v>
      </c>
      <c r="D203" s="85" t="s">
        <v>1372</v>
      </c>
      <c r="E203" s="85" t="s">
        <v>639</v>
      </c>
      <c r="F203" s="72" t="s">
        <v>967</v>
      </c>
      <c r="G203" s="85" t="s">
        <v>954</v>
      </c>
      <c r="H203" s="85" t="s">
        <v>132</v>
      </c>
      <c r="I203" s="82">
        <v>268667.97865600005</v>
      </c>
      <c r="J203" s="84">
        <v>11730</v>
      </c>
      <c r="K203" s="72"/>
      <c r="L203" s="82">
        <v>116604.58941887603</v>
      </c>
      <c r="M203" s="83">
        <v>9.3531684982135141E-3</v>
      </c>
      <c r="N203" s="83">
        <f t="shared" si="3"/>
        <v>1.1571675891729985E-2</v>
      </c>
      <c r="O203" s="83">
        <f>L203/'סכום נכסי הקרן'!$C$42</f>
        <v>1.8803023371980335E-3</v>
      </c>
    </row>
    <row r="204" spans="2:15">
      <c r="B204" s="75" t="s">
        <v>1421</v>
      </c>
      <c r="C204" s="72" t="s">
        <v>1422</v>
      </c>
      <c r="D204" s="85" t="s">
        <v>1372</v>
      </c>
      <c r="E204" s="85" t="s">
        <v>639</v>
      </c>
      <c r="F204" s="72" t="s">
        <v>1121</v>
      </c>
      <c r="G204" s="85" t="s">
        <v>158</v>
      </c>
      <c r="H204" s="85" t="s">
        <v>132</v>
      </c>
      <c r="I204" s="82">
        <v>500464.53856200003</v>
      </c>
      <c r="J204" s="84">
        <v>3067</v>
      </c>
      <c r="K204" s="72"/>
      <c r="L204" s="82">
        <v>56792.215371214013</v>
      </c>
      <c r="M204" s="83">
        <v>1.0644484185387009E-2</v>
      </c>
      <c r="N204" s="83">
        <f t="shared" si="3"/>
        <v>5.6359797905401257E-3</v>
      </c>
      <c r="O204" s="83">
        <f>L204/'סכום נכסי הקרן'!$C$42</f>
        <v>9.1580044858732737E-4</v>
      </c>
    </row>
    <row r="205" spans="2:15">
      <c r="B205" s="75" t="s">
        <v>1423</v>
      </c>
      <c r="C205" s="72" t="s">
        <v>1424</v>
      </c>
      <c r="D205" s="85" t="s">
        <v>1388</v>
      </c>
      <c r="E205" s="85" t="s">
        <v>639</v>
      </c>
      <c r="F205" s="72" t="s">
        <v>1425</v>
      </c>
      <c r="G205" s="85" t="s">
        <v>764</v>
      </c>
      <c r="H205" s="85" t="s">
        <v>132</v>
      </c>
      <c r="I205" s="82">
        <v>188672.90773200002</v>
      </c>
      <c r="J205" s="84">
        <v>486</v>
      </c>
      <c r="K205" s="72"/>
      <c r="L205" s="82">
        <v>3392.7162273480003</v>
      </c>
      <c r="M205" s="83">
        <v>1.8113100223076572E-3</v>
      </c>
      <c r="N205" s="83">
        <f t="shared" si="3"/>
        <v>3.3668839941156402E-4</v>
      </c>
      <c r="O205" s="83">
        <f>L205/'סכום נכסי הקרן'!$C$42</f>
        <v>5.4709100932689779E-5</v>
      </c>
    </row>
    <row r="206" spans="2:15">
      <c r="B206" s="75" t="s">
        <v>1428</v>
      </c>
      <c r="C206" s="72" t="s">
        <v>1429</v>
      </c>
      <c r="D206" s="85" t="s">
        <v>1388</v>
      </c>
      <c r="E206" s="85" t="s">
        <v>639</v>
      </c>
      <c r="F206" s="72" t="s">
        <v>1430</v>
      </c>
      <c r="G206" s="85" t="s">
        <v>764</v>
      </c>
      <c r="H206" s="85" t="s">
        <v>132</v>
      </c>
      <c r="I206" s="82">
        <v>405409.08040700003</v>
      </c>
      <c r="J206" s="84">
        <v>656</v>
      </c>
      <c r="K206" s="72"/>
      <c r="L206" s="82">
        <v>9840.0891996310002</v>
      </c>
      <c r="M206" s="83">
        <v>5.2005972626075134E-3</v>
      </c>
      <c r="N206" s="83">
        <f t="shared" si="3"/>
        <v>9.7651664939879198E-4</v>
      </c>
      <c r="O206" s="83">
        <f>L206/'סכום נכסי הקרן'!$C$42</f>
        <v>1.5867593902190032E-4</v>
      </c>
    </row>
    <row r="207" spans="2:15">
      <c r="B207" s="75" t="s">
        <v>1431</v>
      </c>
      <c r="C207" s="72" t="s">
        <v>1432</v>
      </c>
      <c r="D207" s="85" t="s">
        <v>1372</v>
      </c>
      <c r="E207" s="85" t="s">
        <v>639</v>
      </c>
      <c r="F207" s="72" t="s">
        <v>1433</v>
      </c>
      <c r="G207" s="85" t="s">
        <v>808</v>
      </c>
      <c r="H207" s="85" t="s">
        <v>132</v>
      </c>
      <c r="I207" s="82">
        <v>314383.57167900004</v>
      </c>
      <c r="J207" s="84">
        <v>299</v>
      </c>
      <c r="K207" s="72"/>
      <c r="L207" s="82">
        <v>3478.0254539910006</v>
      </c>
      <c r="M207" s="83">
        <v>1.1314866715098076E-2</v>
      </c>
      <c r="N207" s="83">
        <f t="shared" si="3"/>
        <v>3.4515436739967418E-4</v>
      </c>
      <c r="O207" s="83">
        <f>L207/'סכום נכסי הקרן'!$C$42</f>
        <v>5.6084751231197014E-5</v>
      </c>
    </row>
    <row r="208" spans="2:15">
      <c r="B208" s="75" t="s">
        <v>1434</v>
      </c>
      <c r="C208" s="72" t="s">
        <v>1435</v>
      </c>
      <c r="D208" s="85" t="s">
        <v>1372</v>
      </c>
      <c r="E208" s="85" t="s">
        <v>639</v>
      </c>
      <c r="F208" s="72" t="s">
        <v>669</v>
      </c>
      <c r="G208" s="85" t="s">
        <v>670</v>
      </c>
      <c r="H208" s="85" t="s">
        <v>132</v>
      </c>
      <c r="I208" s="82">
        <v>69577.747453999997</v>
      </c>
      <c r="J208" s="84">
        <v>26905</v>
      </c>
      <c r="K208" s="72"/>
      <c r="L208" s="82">
        <v>69263.603923795017</v>
      </c>
      <c r="M208" s="83">
        <v>1.2348581874218681E-3</v>
      </c>
      <c r="N208" s="83">
        <f t="shared" si="3"/>
        <v>6.8736228967808235E-3</v>
      </c>
      <c r="O208" s="83">
        <f>L208/'סכום נכסי הקרן'!$C$42</f>
        <v>1.1169072931840184E-3</v>
      </c>
    </row>
    <row r="209" spans="2:15">
      <c r="B209" s="75" t="s">
        <v>1436</v>
      </c>
      <c r="C209" s="72" t="s">
        <v>1437</v>
      </c>
      <c r="D209" s="85" t="s">
        <v>1372</v>
      </c>
      <c r="E209" s="85" t="s">
        <v>639</v>
      </c>
      <c r="F209" s="72" t="s">
        <v>1438</v>
      </c>
      <c r="G209" s="85" t="s">
        <v>764</v>
      </c>
      <c r="H209" s="85" t="s">
        <v>136</v>
      </c>
      <c r="I209" s="82">
        <v>3397675.2698000004</v>
      </c>
      <c r="J209" s="84">
        <v>8</v>
      </c>
      <c r="K209" s="72"/>
      <c r="L209" s="82">
        <v>666.40643671700013</v>
      </c>
      <c r="M209" s="83">
        <v>6.329277588970332E-3</v>
      </c>
      <c r="N209" s="83">
        <f t="shared" si="3"/>
        <v>6.6133240006104439E-5</v>
      </c>
      <c r="O209" s="83">
        <f>L209/'סכום נכסי הקרן'!$C$42</f>
        <v>1.0746108594246676E-5</v>
      </c>
    </row>
    <row r="210" spans="2:15">
      <c r="B210" s="75" t="s">
        <v>1439</v>
      </c>
      <c r="C210" s="72" t="s">
        <v>1440</v>
      </c>
      <c r="D210" s="85" t="s">
        <v>1372</v>
      </c>
      <c r="E210" s="85" t="s">
        <v>639</v>
      </c>
      <c r="F210" s="72" t="s">
        <v>1441</v>
      </c>
      <c r="G210" s="85" t="s">
        <v>718</v>
      </c>
      <c r="H210" s="85" t="s">
        <v>132</v>
      </c>
      <c r="I210" s="82">
        <v>189958.14865500003</v>
      </c>
      <c r="J210" s="84">
        <v>1776</v>
      </c>
      <c r="K210" s="72"/>
      <c r="L210" s="82">
        <v>12482.529864449001</v>
      </c>
      <c r="M210" s="83">
        <v>2.8315617066899208E-3</v>
      </c>
      <c r="N210" s="83">
        <f t="shared" si="3"/>
        <v>1.2387487544024695E-3</v>
      </c>
      <c r="O210" s="83">
        <f>L210/'סכום נכסי הקרן'!$C$42</f>
        <v>2.0128650334639588E-4</v>
      </c>
    </row>
    <row r="211" spans="2:15">
      <c r="B211" s="75" t="s">
        <v>1442</v>
      </c>
      <c r="C211" s="72" t="s">
        <v>1443</v>
      </c>
      <c r="D211" s="85" t="s">
        <v>1372</v>
      </c>
      <c r="E211" s="85" t="s">
        <v>639</v>
      </c>
      <c r="F211" s="72" t="s">
        <v>661</v>
      </c>
      <c r="G211" s="85" t="s">
        <v>662</v>
      </c>
      <c r="H211" s="85" t="s">
        <v>132</v>
      </c>
      <c r="I211" s="82">
        <v>6037336.8508370006</v>
      </c>
      <c r="J211" s="84">
        <v>753</v>
      </c>
      <c r="K211" s="72"/>
      <c r="L211" s="82">
        <v>168206.24200116401</v>
      </c>
      <c r="M211" s="83">
        <v>5.3885268753701299E-3</v>
      </c>
      <c r="N211" s="83">
        <f t="shared" si="3"/>
        <v>1.6692551511941434E-2</v>
      </c>
      <c r="O211" s="83">
        <f>L211/'סכום נכסי הקרן'!$C$42</f>
        <v>2.7124025867449031E-3</v>
      </c>
    </row>
    <row r="212" spans="2:15">
      <c r="B212" s="75" t="s">
        <v>1444</v>
      </c>
      <c r="C212" s="72" t="s">
        <v>1445</v>
      </c>
      <c r="D212" s="85" t="s">
        <v>1372</v>
      </c>
      <c r="E212" s="85" t="s">
        <v>639</v>
      </c>
      <c r="F212" s="72" t="s">
        <v>953</v>
      </c>
      <c r="G212" s="85" t="s">
        <v>954</v>
      </c>
      <c r="H212" s="85" t="s">
        <v>132</v>
      </c>
      <c r="I212" s="82">
        <v>199468.06291100002</v>
      </c>
      <c r="J212" s="84">
        <v>3752</v>
      </c>
      <c r="K212" s="72"/>
      <c r="L212" s="82">
        <v>27690.954364484005</v>
      </c>
      <c r="M212" s="83">
        <v>1.8113186997756458E-3</v>
      </c>
      <c r="N212" s="83">
        <f t="shared" si="3"/>
        <v>2.7480114688060745E-3</v>
      </c>
      <c r="O212" s="83">
        <f>L212/'סכום נכסי הקרן'!$C$42</f>
        <v>4.4652930446624993E-4</v>
      </c>
    </row>
    <row r="213" spans="2:15">
      <c r="B213" s="75" t="s">
        <v>1446</v>
      </c>
      <c r="C213" s="72" t="s">
        <v>1447</v>
      </c>
      <c r="D213" s="85" t="s">
        <v>1372</v>
      </c>
      <c r="E213" s="85" t="s">
        <v>639</v>
      </c>
      <c r="F213" s="72" t="s">
        <v>1448</v>
      </c>
      <c r="G213" s="85" t="s">
        <v>808</v>
      </c>
      <c r="H213" s="85" t="s">
        <v>132</v>
      </c>
      <c r="I213" s="82">
        <v>178391.235808</v>
      </c>
      <c r="J213" s="84">
        <v>1035</v>
      </c>
      <c r="K213" s="72"/>
      <c r="L213" s="82">
        <v>6831.492375283</v>
      </c>
      <c r="M213" s="83">
        <v>7.6061111372240555E-3</v>
      </c>
      <c r="N213" s="83">
        <f t="shared" si="3"/>
        <v>6.7794772073355924E-4</v>
      </c>
      <c r="O213" s="83">
        <f>L213/'סכום נכסי הקרן'!$C$42</f>
        <v>1.1016093915181497E-4</v>
      </c>
    </row>
    <row r="214" spans="2:15">
      <c r="B214" s="75" t="s">
        <v>1449</v>
      </c>
      <c r="C214" s="72" t="s">
        <v>1450</v>
      </c>
      <c r="D214" s="85" t="s">
        <v>1388</v>
      </c>
      <c r="E214" s="85" t="s">
        <v>639</v>
      </c>
      <c r="F214" s="72" t="s">
        <v>1451</v>
      </c>
      <c r="G214" s="85" t="s">
        <v>670</v>
      </c>
      <c r="H214" s="85" t="s">
        <v>132</v>
      </c>
      <c r="I214" s="82">
        <v>179616.00000000003</v>
      </c>
      <c r="J214" s="84">
        <v>253</v>
      </c>
      <c r="K214" s="72"/>
      <c r="L214" s="82">
        <v>1681.3853700000004</v>
      </c>
      <c r="M214" s="83">
        <v>1.7542005405073774E-3</v>
      </c>
      <c r="N214" s="83">
        <f t="shared" si="3"/>
        <v>1.6685832562596275E-4</v>
      </c>
      <c r="O214" s="83">
        <f>L214/'סכום נכסי הקרן'!$C$42</f>
        <v>2.711310812634098E-5</v>
      </c>
    </row>
    <row r="215" spans="2:15">
      <c r="B215" s="75" t="s">
        <v>1452</v>
      </c>
      <c r="C215" s="72" t="s">
        <v>1453</v>
      </c>
      <c r="D215" s="85" t="s">
        <v>1372</v>
      </c>
      <c r="E215" s="85" t="s">
        <v>639</v>
      </c>
      <c r="F215" s="72" t="s">
        <v>1454</v>
      </c>
      <c r="G215" s="85" t="s">
        <v>764</v>
      </c>
      <c r="H215" s="85" t="s">
        <v>132</v>
      </c>
      <c r="I215" s="82">
        <v>74604.263138000009</v>
      </c>
      <c r="J215" s="84">
        <v>7824</v>
      </c>
      <c r="K215" s="72"/>
      <c r="L215" s="82">
        <v>21597.038926899004</v>
      </c>
      <c r="M215" s="83">
        <v>1.3140243464934219E-3</v>
      </c>
      <c r="N215" s="83">
        <f t="shared" si="3"/>
        <v>2.1432598487645376E-3</v>
      </c>
      <c r="O215" s="83">
        <f>L215/'סכום נכסי הקרן'!$C$42</f>
        <v>3.482621307890931E-4</v>
      </c>
    </row>
    <row r="216" spans="2:15">
      <c r="B216" s="75" t="s">
        <v>1455</v>
      </c>
      <c r="C216" s="72" t="s">
        <v>1456</v>
      </c>
      <c r="D216" s="85" t="s">
        <v>1372</v>
      </c>
      <c r="E216" s="85" t="s">
        <v>639</v>
      </c>
      <c r="F216" s="72" t="s">
        <v>1457</v>
      </c>
      <c r="G216" s="85" t="s">
        <v>694</v>
      </c>
      <c r="H216" s="85" t="s">
        <v>132</v>
      </c>
      <c r="I216" s="82">
        <v>20437.144480000003</v>
      </c>
      <c r="J216" s="84">
        <v>1239</v>
      </c>
      <c r="K216" s="72"/>
      <c r="L216" s="82">
        <v>936.90001439700006</v>
      </c>
      <c r="M216" s="83">
        <v>1.700486571859116E-4</v>
      </c>
      <c r="N216" s="83">
        <f t="shared" si="3"/>
        <v>9.2976643231541719E-5</v>
      </c>
      <c r="O216" s="83">
        <f>L216/'סכום נכסי הקרן'!$C$42</f>
        <v>1.5107941253179974E-5</v>
      </c>
    </row>
    <row r="217" spans="2:15">
      <c r="B217" s="71"/>
      <c r="C217" s="72"/>
      <c r="D217" s="72"/>
      <c r="E217" s="72"/>
      <c r="F217" s="72"/>
      <c r="G217" s="72"/>
      <c r="H217" s="72"/>
      <c r="I217" s="82"/>
      <c r="J217" s="84"/>
      <c r="K217" s="72"/>
      <c r="L217" s="72"/>
      <c r="M217" s="72"/>
      <c r="N217" s="83"/>
      <c r="O217" s="72"/>
    </row>
    <row r="218" spans="2:15">
      <c r="B218" s="89" t="s">
        <v>63</v>
      </c>
      <c r="C218" s="70"/>
      <c r="D218" s="70"/>
      <c r="E218" s="70"/>
      <c r="F218" s="70"/>
      <c r="G218" s="70"/>
      <c r="H218" s="70"/>
      <c r="I218" s="79"/>
      <c r="J218" s="81"/>
      <c r="K218" s="79">
        <v>206.52603280300005</v>
      </c>
      <c r="L218" s="79">
        <f>SUM(L219:L265)</f>
        <v>1342872.2039319293</v>
      </c>
      <c r="M218" s="70"/>
      <c r="N218" s="80">
        <f t="shared" si="3"/>
        <v>0.13326475386051923</v>
      </c>
      <c r="O218" s="80">
        <f>L218/'סכום נכסי הקרן'!$C$42</f>
        <v>2.1654428493727292E-2</v>
      </c>
    </row>
    <row r="219" spans="2:15">
      <c r="B219" s="75" t="s">
        <v>1458</v>
      </c>
      <c r="C219" s="72" t="s">
        <v>1459</v>
      </c>
      <c r="D219" s="85" t="s">
        <v>1388</v>
      </c>
      <c r="E219" s="85" t="s">
        <v>639</v>
      </c>
      <c r="F219" s="72"/>
      <c r="G219" s="85" t="s">
        <v>711</v>
      </c>
      <c r="H219" s="85" t="s">
        <v>132</v>
      </c>
      <c r="I219" s="82">
        <v>39589.86512300001</v>
      </c>
      <c r="J219" s="84">
        <v>13142</v>
      </c>
      <c r="K219" s="72"/>
      <c r="L219" s="82">
        <v>19250.730275519003</v>
      </c>
      <c r="M219" s="83">
        <v>5.2882260129244755E-4</v>
      </c>
      <c r="N219" s="83">
        <f t="shared" ref="N219:N265" si="4">IFERROR(L219/$L$11,0)</f>
        <v>1.9104154693876801E-3</v>
      </c>
      <c r="O219" s="83">
        <f>L219/'סכום נכסי הקרן'!$C$42</f>
        <v>3.1042683062668282E-4</v>
      </c>
    </row>
    <row r="220" spans="2:15">
      <c r="B220" s="75" t="s">
        <v>1460</v>
      </c>
      <c r="C220" s="72" t="s">
        <v>1461</v>
      </c>
      <c r="D220" s="85" t="s">
        <v>26</v>
      </c>
      <c r="E220" s="85" t="s">
        <v>639</v>
      </c>
      <c r="F220" s="72"/>
      <c r="G220" s="85" t="s">
        <v>711</v>
      </c>
      <c r="H220" s="85" t="s">
        <v>134</v>
      </c>
      <c r="I220" s="82">
        <v>43806.986709999997</v>
      </c>
      <c r="J220" s="84">
        <v>13236</v>
      </c>
      <c r="K220" s="72"/>
      <c r="L220" s="82">
        <v>23300.439460427002</v>
      </c>
      <c r="M220" s="83">
        <v>5.5424126981899445E-5</v>
      </c>
      <c r="N220" s="83">
        <f t="shared" si="4"/>
        <v>2.3123029283381711E-3</v>
      </c>
      <c r="O220" s="83">
        <f>L220/'סכום נכסי הקרן'!$C$42</f>
        <v>3.757302434966585E-4</v>
      </c>
    </row>
    <row r="221" spans="2:15">
      <c r="B221" s="75" t="s">
        <v>1462</v>
      </c>
      <c r="C221" s="72" t="s">
        <v>1463</v>
      </c>
      <c r="D221" s="85" t="s">
        <v>1372</v>
      </c>
      <c r="E221" s="85" t="s">
        <v>639</v>
      </c>
      <c r="F221" s="72"/>
      <c r="G221" s="85" t="s">
        <v>800</v>
      </c>
      <c r="H221" s="85" t="s">
        <v>132</v>
      </c>
      <c r="I221" s="82">
        <v>101806.18488300001</v>
      </c>
      <c r="J221" s="84">
        <v>12097</v>
      </c>
      <c r="K221" s="72"/>
      <c r="L221" s="82">
        <v>45567.32848241301</v>
      </c>
      <c r="M221" s="83">
        <v>1.7331662390704804E-5</v>
      </c>
      <c r="N221" s="83">
        <f t="shared" si="4"/>
        <v>4.5220377609350047E-3</v>
      </c>
      <c r="O221" s="83">
        <f>L221/'סכום נכסי הקרן'!$C$42</f>
        <v>7.3479401344628129E-4</v>
      </c>
    </row>
    <row r="222" spans="2:15">
      <c r="B222" s="75" t="s">
        <v>1464</v>
      </c>
      <c r="C222" s="72" t="s">
        <v>1465</v>
      </c>
      <c r="D222" s="85" t="s">
        <v>1372</v>
      </c>
      <c r="E222" s="85" t="s">
        <v>639</v>
      </c>
      <c r="F222" s="72"/>
      <c r="G222" s="85" t="s">
        <v>1393</v>
      </c>
      <c r="H222" s="85" t="s">
        <v>132</v>
      </c>
      <c r="I222" s="82">
        <v>30893.825385000004</v>
      </c>
      <c r="J222" s="84">
        <v>13036</v>
      </c>
      <c r="K222" s="72"/>
      <c r="L222" s="82">
        <v>14901.080585598002</v>
      </c>
      <c r="M222" s="83">
        <v>3.0109902956982746E-6</v>
      </c>
      <c r="N222" s="83">
        <f t="shared" si="4"/>
        <v>1.4787623354486678E-3</v>
      </c>
      <c r="O222" s="83">
        <f>L222/'סכום נכסי הקרן'!$C$42</f>
        <v>2.4028673992604021E-4</v>
      </c>
    </row>
    <row r="223" spans="2:15">
      <c r="B223" s="75" t="s">
        <v>1466</v>
      </c>
      <c r="C223" s="72" t="s">
        <v>1467</v>
      </c>
      <c r="D223" s="85" t="s">
        <v>1372</v>
      </c>
      <c r="E223" s="85" t="s">
        <v>639</v>
      </c>
      <c r="F223" s="72"/>
      <c r="G223" s="85" t="s">
        <v>670</v>
      </c>
      <c r="H223" s="85" t="s">
        <v>132</v>
      </c>
      <c r="I223" s="82">
        <v>60643.43501500001</v>
      </c>
      <c r="J223" s="84">
        <v>14454</v>
      </c>
      <c r="K223" s="72"/>
      <c r="L223" s="82">
        <v>32431.987759152002</v>
      </c>
      <c r="M223" s="83">
        <v>7.2216280671730338E-5</v>
      </c>
      <c r="N223" s="83">
        <f t="shared" si="4"/>
        <v>3.2185049726070952E-3</v>
      </c>
      <c r="O223" s="83">
        <f>L223/'סכום נכסי הקרן'!$C$42</f>
        <v>5.2298063641772682E-4</v>
      </c>
    </row>
    <row r="224" spans="2:15">
      <c r="B224" s="75" t="s">
        <v>1468</v>
      </c>
      <c r="C224" s="72" t="s">
        <v>1469</v>
      </c>
      <c r="D224" s="85" t="s">
        <v>26</v>
      </c>
      <c r="E224" s="85" t="s">
        <v>639</v>
      </c>
      <c r="F224" s="72"/>
      <c r="G224" s="85" t="s">
        <v>706</v>
      </c>
      <c r="H224" s="85" t="s">
        <v>134</v>
      </c>
      <c r="I224" s="82">
        <v>4879368.2446000008</v>
      </c>
      <c r="J224" s="84">
        <v>106.15</v>
      </c>
      <c r="K224" s="72"/>
      <c r="L224" s="82">
        <v>20813.617379040003</v>
      </c>
      <c r="M224" s="83">
        <v>3.1745523405914836E-3</v>
      </c>
      <c r="N224" s="83">
        <f t="shared" si="4"/>
        <v>2.0655141932667425E-3</v>
      </c>
      <c r="O224" s="83">
        <f>L224/'סכום נכסי הקרן'!$C$42</f>
        <v>3.3562910000709781E-4</v>
      </c>
    </row>
    <row r="225" spans="2:15">
      <c r="B225" s="75" t="s">
        <v>1470</v>
      </c>
      <c r="C225" s="72" t="s">
        <v>1471</v>
      </c>
      <c r="D225" s="85" t="s">
        <v>26</v>
      </c>
      <c r="E225" s="85" t="s">
        <v>639</v>
      </c>
      <c r="F225" s="72"/>
      <c r="G225" s="85" t="s">
        <v>670</v>
      </c>
      <c r="H225" s="85" t="s">
        <v>134</v>
      </c>
      <c r="I225" s="82">
        <v>25630.432912000004</v>
      </c>
      <c r="J225" s="84">
        <v>66300</v>
      </c>
      <c r="K225" s="72"/>
      <c r="L225" s="82">
        <v>68286.278157506022</v>
      </c>
      <c r="M225" s="83">
        <v>6.357728226160682E-5</v>
      </c>
      <c r="N225" s="83">
        <f t="shared" si="4"/>
        <v>6.7766344586370486E-3</v>
      </c>
      <c r="O225" s="83">
        <f>L225/'סכום נכסי הקרן'!$C$42</f>
        <v>1.1011474681915762E-3</v>
      </c>
    </row>
    <row r="226" spans="2:15">
      <c r="B226" s="75" t="s">
        <v>1472</v>
      </c>
      <c r="C226" s="72" t="s">
        <v>1473</v>
      </c>
      <c r="D226" s="85" t="s">
        <v>1388</v>
      </c>
      <c r="E226" s="85" t="s">
        <v>639</v>
      </c>
      <c r="F226" s="72"/>
      <c r="G226" s="85" t="s">
        <v>685</v>
      </c>
      <c r="H226" s="85" t="s">
        <v>132</v>
      </c>
      <c r="I226" s="82">
        <v>205958.83590000003</v>
      </c>
      <c r="J226" s="84">
        <v>2869</v>
      </c>
      <c r="K226" s="72"/>
      <c r="L226" s="82">
        <v>21863.148307293006</v>
      </c>
      <c r="M226" s="83">
        <v>2.5844508265540395E-5</v>
      </c>
      <c r="N226" s="83">
        <f t="shared" si="4"/>
        <v>2.1696681704010613E-3</v>
      </c>
      <c r="O226" s="83">
        <f>L226/'סכום נכסי הקרן'!$C$42</f>
        <v>3.5255326626153758E-4</v>
      </c>
    </row>
    <row r="227" spans="2:15">
      <c r="B227" s="75" t="s">
        <v>1474</v>
      </c>
      <c r="C227" s="72" t="s">
        <v>1475</v>
      </c>
      <c r="D227" s="85" t="s">
        <v>1372</v>
      </c>
      <c r="E227" s="85" t="s">
        <v>639</v>
      </c>
      <c r="F227" s="72"/>
      <c r="G227" s="85" t="s">
        <v>130</v>
      </c>
      <c r="H227" s="85" t="s">
        <v>132</v>
      </c>
      <c r="I227" s="82">
        <v>16.019020999999999</v>
      </c>
      <c r="J227" s="84">
        <v>51781000</v>
      </c>
      <c r="K227" s="72"/>
      <c r="L227" s="82">
        <v>30690.793453001002</v>
      </c>
      <c r="M227" s="83">
        <v>2.7343305772145673E-5</v>
      </c>
      <c r="N227" s="83">
        <f t="shared" si="4"/>
        <v>3.0457112920519855E-3</v>
      </c>
      <c r="O227" s="83">
        <f>L227/'סכום נכסי הקרן'!$C$42</f>
        <v>4.9490308184043123E-4</v>
      </c>
    </row>
    <row r="228" spans="2:15">
      <c r="B228" s="75" t="s">
        <v>1476</v>
      </c>
      <c r="C228" s="72" t="s">
        <v>1477</v>
      </c>
      <c r="D228" s="85" t="s">
        <v>1388</v>
      </c>
      <c r="E228" s="85" t="s">
        <v>639</v>
      </c>
      <c r="F228" s="72"/>
      <c r="G228" s="85" t="s">
        <v>723</v>
      </c>
      <c r="H228" s="85" t="s">
        <v>132</v>
      </c>
      <c r="I228" s="82">
        <v>13547.514539000002</v>
      </c>
      <c r="J228" s="84">
        <v>69114</v>
      </c>
      <c r="K228" s="72"/>
      <c r="L228" s="82">
        <v>34643.94803490401</v>
      </c>
      <c r="M228" s="83">
        <v>9.0459898290398238E-5</v>
      </c>
      <c r="N228" s="83">
        <f t="shared" si="4"/>
        <v>3.4380168076381824E-3</v>
      </c>
      <c r="O228" s="83">
        <f>L228/'סכום נכסי הקרן'!$C$42</f>
        <v>5.5864950757463189E-4</v>
      </c>
    </row>
    <row r="229" spans="2:15">
      <c r="B229" s="75" t="s">
        <v>1478</v>
      </c>
      <c r="C229" s="72" t="s">
        <v>1479</v>
      </c>
      <c r="D229" s="85" t="s">
        <v>1388</v>
      </c>
      <c r="E229" s="85" t="s">
        <v>639</v>
      </c>
      <c r="F229" s="72"/>
      <c r="G229" s="85" t="s">
        <v>711</v>
      </c>
      <c r="H229" s="85" t="s">
        <v>132</v>
      </c>
      <c r="I229" s="82">
        <v>67966.415847000011</v>
      </c>
      <c r="J229" s="84">
        <v>21116</v>
      </c>
      <c r="K229" s="72"/>
      <c r="L229" s="82">
        <v>53101.61696993401</v>
      </c>
      <c r="M229" s="83">
        <v>1.1297730952239152E-4</v>
      </c>
      <c r="N229" s="83">
        <f t="shared" si="4"/>
        <v>5.2697299820292807E-3</v>
      </c>
      <c r="O229" s="83">
        <f>L229/'סכום נכסי הקרן'!$C$42</f>
        <v>8.5628786135409488E-4</v>
      </c>
    </row>
    <row r="230" spans="2:15">
      <c r="B230" s="75" t="s">
        <v>1480</v>
      </c>
      <c r="C230" s="72" t="s">
        <v>1481</v>
      </c>
      <c r="D230" s="85" t="s">
        <v>1372</v>
      </c>
      <c r="E230" s="85" t="s">
        <v>639</v>
      </c>
      <c r="F230" s="72"/>
      <c r="G230" s="85" t="s">
        <v>670</v>
      </c>
      <c r="H230" s="85" t="s">
        <v>132</v>
      </c>
      <c r="I230" s="82">
        <v>17849.765778000005</v>
      </c>
      <c r="J230" s="84">
        <v>86743</v>
      </c>
      <c r="K230" s="72"/>
      <c r="L230" s="82">
        <v>57288.662616599009</v>
      </c>
      <c r="M230" s="83">
        <v>4.3252718806471978E-5</v>
      </c>
      <c r="N230" s="83">
        <f t="shared" si="4"/>
        <v>5.6852465188015726E-3</v>
      </c>
      <c r="O230" s="83">
        <f>L230/'סכום נכסי הקרן'!$C$42</f>
        <v>9.2380588748510221E-4</v>
      </c>
    </row>
    <row r="231" spans="2:15">
      <c r="B231" s="75" t="s">
        <v>1482</v>
      </c>
      <c r="C231" s="72" t="s">
        <v>1483</v>
      </c>
      <c r="D231" s="85" t="s">
        <v>1372</v>
      </c>
      <c r="E231" s="85" t="s">
        <v>639</v>
      </c>
      <c r="F231" s="72"/>
      <c r="G231" s="85" t="s">
        <v>723</v>
      </c>
      <c r="H231" s="85" t="s">
        <v>132</v>
      </c>
      <c r="I231" s="82">
        <v>255464.30600000004</v>
      </c>
      <c r="J231" s="84">
        <v>1076</v>
      </c>
      <c r="K231" s="72"/>
      <c r="L231" s="82">
        <v>10170.544950472002</v>
      </c>
      <c r="M231" s="83">
        <v>2.2242274061362432E-2</v>
      </c>
      <c r="N231" s="83">
        <f t="shared" si="4"/>
        <v>1.0093106145793024E-3</v>
      </c>
      <c r="O231" s="83">
        <f>L231/'סכום נכסי הקרן'!$C$42</f>
        <v>1.6400468914866233E-4</v>
      </c>
    </row>
    <row r="232" spans="2:15">
      <c r="B232" s="75" t="s">
        <v>1484</v>
      </c>
      <c r="C232" s="72" t="s">
        <v>1485</v>
      </c>
      <c r="D232" s="85" t="s">
        <v>1372</v>
      </c>
      <c r="E232" s="85" t="s">
        <v>639</v>
      </c>
      <c r="F232" s="72"/>
      <c r="G232" s="85" t="s">
        <v>1486</v>
      </c>
      <c r="H232" s="85" t="s">
        <v>132</v>
      </c>
      <c r="I232" s="82">
        <v>15561.334268000002</v>
      </c>
      <c r="J232" s="84">
        <v>53838</v>
      </c>
      <c r="K232" s="72"/>
      <c r="L232" s="82">
        <v>30998.271229862006</v>
      </c>
      <c r="M232" s="83">
        <v>3.5115395708645117E-5</v>
      </c>
      <c r="N232" s="83">
        <f t="shared" si="4"/>
        <v>3.0762249553261106E-3</v>
      </c>
      <c r="O232" s="83">
        <f>L232/'סכום נכסי הקרן'!$C$42</f>
        <v>4.9986130162705839E-4</v>
      </c>
    </row>
    <row r="233" spans="2:15">
      <c r="B233" s="75" t="s">
        <v>1487</v>
      </c>
      <c r="C233" s="72" t="s">
        <v>1488</v>
      </c>
      <c r="D233" s="85" t="s">
        <v>1372</v>
      </c>
      <c r="E233" s="85" t="s">
        <v>639</v>
      </c>
      <c r="F233" s="72"/>
      <c r="G233" s="85" t="s">
        <v>764</v>
      </c>
      <c r="H233" s="85" t="s">
        <v>132</v>
      </c>
      <c r="I233" s="82">
        <v>26491.648532000003</v>
      </c>
      <c r="J233" s="84">
        <v>14687</v>
      </c>
      <c r="K233" s="72"/>
      <c r="L233" s="82">
        <v>14396.065153720003</v>
      </c>
      <c r="M233" s="83">
        <v>1.1819642028566954E-4</v>
      </c>
      <c r="N233" s="83">
        <f t="shared" si="4"/>
        <v>1.4286453123783199E-3</v>
      </c>
      <c r="O233" s="83">
        <f>L233/'סכום נכסי הקרן'!$C$42</f>
        <v>2.3214313510213302E-4</v>
      </c>
    </row>
    <row r="234" spans="2:15">
      <c r="B234" s="75" t="s">
        <v>1489</v>
      </c>
      <c r="C234" s="72" t="s">
        <v>1490</v>
      </c>
      <c r="D234" s="85" t="s">
        <v>1388</v>
      </c>
      <c r="E234" s="85" t="s">
        <v>639</v>
      </c>
      <c r="F234" s="72"/>
      <c r="G234" s="85" t="s">
        <v>158</v>
      </c>
      <c r="H234" s="85" t="s">
        <v>132</v>
      </c>
      <c r="I234" s="82">
        <v>19680.510986000005</v>
      </c>
      <c r="J234" s="84">
        <v>9838</v>
      </c>
      <c r="K234" s="72"/>
      <c r="L234" s="82">
        <v>7163.8240819700004</v>
      </c>
      <c r="M234" s="83">
        <v>6.6427915991660024E-5</v>
      </c>
      <c r="N234" s="83">
        <f t="shared" si="4"/>
        <v>7.109278531408083E-4</v>
      </c>
      <c r="O234" s="83">
        <f>L234/'סכום נכסי הקרן'!$C$42</f>
        <v>1.1551993992462178E-4</v>
      </c>
    </row>
    <row r="235" spans="2:15">
      <c r="B235" s="75" t="s">
        <v>1491</v>
      </c>
      <c r="C235" s="72" t="s">
        <v>1492</v>
      </c>
      <c r="D235" s="85" t="s">
        <v>1388</v>
      </c>
      <c r="E235" s="85" t="s">
        <v>639</v>
      </c>
      <c r="F235" s="72"/>
      <c r="G235" s="85" t="s">
        <v>718</v>
      </c>
      <c r="H235" s="85" t="s">
        <v>132</v>
      </c>
      <c r="I235" s="82">
        <v>40047.551425000005</v>
      </c>
      <c r="J235" s="84">
        <v>5147</v>
      </c>
      <c r="K235" s="72"/>
      <c r="L235" s="82">
        <v>7626.6156458260011</v>
      </c>
      <c r="M235" s="83">
        <v>1.3763202218141117E-4</v>
      </c>
      <c r="N235" s="83">
        <f t="shared" si="4"/>
        <v>7.5685463877641366E-4</v>
      </c>
      <c r="O235" s="83">
        <f>L235/'סכום נכסי הקרן'!$C$42</f>
        <v>1.2298266556424488E-4</v>
      </c>
    </row>
    <row r="236" spans="2:15">
      <c r="B236" s="75" t="s">
        <v>1493</v>
      </c>
      <c r="C236" s="72" t="s">
        <v>1494</v>
      </c>
      <c r="D236" s="85" t="s">
        <v>26</v>
      </c>
      <c r="E236" s="85" t="s">
        <v>639</v>
      </c>
      <c r="F236" s="72"/>
      <c r="G236" s="85" t="s">
        <v>711</v>
      </c>
      <c r="H236" s="85" t="s">
        <v>134</v>
      </c>
      <c r="I236" s="82">
        <v>69797.161055000019</v>
      </c>
      <c r="J236" s="84">
        <v>9558</v>
      </c>
      <c r="K236" s="72"/>
      <c r="L236" s="82">
        <v>26808.268048640002</v>
      </c>
      <c r="M236" s="83">
        <v>7.1221592913265329E-4</v>
      </c>
      <c r="N236" s="83">
        <f t="shared" si="4"/>
        <v>2.6604149169729393E-3</v>
      </c>
      <c r="O236" s="83">
        <f>L236/'סכום נכסי הקרן'!$C$42</f>
        <v>4.3229558389859681E-4</v>
      </c>
    </row>
    <row r="237" spans="2:15">
      <c r="B237" s="75" t="s">
        <v>1495</v>
      </c>
      <c r="C237" s="72" t="s">
        <v>1496</v>
      </c>
      <c r="D237" s="85" t="s">
        <v>1388</v>
      </c>
      <c r="E237" s="85" t="s">
        <v>639</v>
      </c>
      <c r="F237" s="72"/>
      <c r="G237" s="85" t="s">
        <v>711</v>
      </c>
      <c r="H237" s="85" t="s">
        <v>132</v>
      </c>
      <c r="I237" s="82">
        <v>64076.08228000001</v>
      </c>
      <c r="J237" s="84">
        <v>9039</v>
      </c>
      <c r="K237" s="72"/>
      <c r="L237" s="82">
        <v>21429.797185970005</v>
      </c>
      <c r="M237" s="83">
        <v>1.1211912909886266E-4</v>
      </c>
      <c r="N237" s="83">
        <f t="shared" si="4"/>
        <v>2.1266630129860844E-3</v>
      </c>
      <c r="O237" s="83">
        <f>L237/'סכום נכסי הקרן'!$C$42</f>
        <v>3.4556528122328212E-4</v>
      </c>
    </row>
    <row r="238" spans="2:15">
      <c r="B238" s="75" t="s">
        <v>1384</v>
      </c>
      <c r="C238" s="72" t="s">
        <v>1385</v>
      </c>
      <c r="D238" s="85" t="s">
        <v>121</v>
      </c>
      <c r="E238" s="85" t="s">
        <v>639</v>
      </c>
      <c r="F238" s="72"/>
      <c r="G238" s="85" t="s">
        <v>127</v>
      </c>
      <c r="H238" s="85" t="s">
        <v>135</v>
      </c>
      <c r="I238" s="82">
        <v>1013757.2172500001</v>
      </c>
      <c r="J238" s="84">
        <v>1024</v>
      </c>
      <c r="K238" s="72"/>
      <c r="L238" s="82">
        <v>48485.947746737009</v>
      </c>
      <c r="M238" s="83">
        <v>5.6615837404180858E-3</v>
      </c>
      <c r="N238" s="83">
        <f t="shared" si="4"/>
        <v>4.8116774427557057E-3</v>
      </c>
      <c r="O238" s="83">
        <f>L238/'סכום נכסי הקרן'!$C$42</f>
        <v>7.8185808400687998E-4</v>
      </c>
    </row>
    <row r="239" spans="2:15">
      <c r="B239" s="75" t="s">
        <v>1497</v>
      </c>
      <c r="C239" s="72" t="s">
        <v>1498</v>
      </c>
      <c r="D239" s="85" t="s">
        <v>1372</v>
      </c>
      <c r="E239" s="85" t="s">
        <v>639</v>
      </c>
      <c r="F239" s="72"/>
      <c r="G239" s="85" t="s">
        <v>764</v>
      </c>
      <c r="H239" s="85" t="s">
        <v>132</v>
      </c>
      <c r="I239" s="82">
        <v>46047.441157000008</v>
      </c>
      <c r="J239" s="84">
        <v>7559</v>
      </c>
      <c r="K239" s="72"/>
      <c r="L239" s="82">
        <v>12878.686484973003</v>
      </c>
      <c r="M239" s="83">
        <v>5.8644506829365487E-5</v>
      </c>
      <c r="N239" s="83">
        <f t="shared" si="4"/>
        <v>1.2780627817311806E-3</v>
      </c>
      <c r="O239" s="83">
        <f>L239/'סכום נכסי הקרן'!$C$42</f>
        <v>2.0767471004717923E-4</v>
      </c>
    </row>
    <row r="240" spans="2:15">
      <c r="B240" s="75" t="s">
        <v>1499</v>
      </c>
      <c r="C240" s="72" t="s">
        <v>1500</v>
      </c>
      <c r="D240" s="85" t="s">
        <v>1388</v>
      </c>
      <c r="E240" s="85" t="s">
        <v>639</v>
      </c>
      <c r="F240" s="72"/>
      <c r="G240" s="85" t="s">
        <v>1393</v>
      </c>
      <c r="H240" s="85" t="s">
        <v>132</v>
      </c>
      <c r="I240" s="82">
        <v>13730.589060000002</v>
      </c>
      <c r="J240" s="84">
        <v>31064</v>
      </c>
      <c r="K240" s="72"/>
      <c r="L240" s="82">
        <v>15781.499686714002</v>
      </c>
      <c r="M240" s="83">
        <v>1.365716635822655E-5</v>
      </c>
      <c r="N240" s="83">
        <f t="shared" si="4"/>
        <v>1.5661338920724363E-3</v>
      </c>
      <c r="O240" s="83">
        <f>L240/'סכום נכסי הקרן'!$C$42</f>
        <v>2.5448390061922146E-4</v>
      </c>
    </row>
    <row r="241" spans="2:15">
      <c r="B241" s="75" t="s">
        <v>1501</v>
      </c>
      <c r="C241" s="72" t="s">
        <v>1502</v>
      </c>
      <c r="D241" s="85" t="s">
        <v>1388</v>
      </c>
      <c r="E241" s="85" t="s">
        <v>639</v>
      </c>
      <c r="F241" s="72"/>
      <c r="G241" s="85" t="s">
        <v>685</v>
      </c>
      <c r="H241" s="85" t="s">
        <v>132</v>
      </c>
      <c r="I241" s="82">
        <v>42335.982935000007</v>
      </c>
      <c r="J241" s="84">
        <v>14544</v>
      </c>
      <c r="K241" s="72"/>
      <c r="L241" s="82">
        <v>22782.177824846</v>
      </c>
      <c r="M241" s="83">
        <v>1.4487270098285838E-5</v>
      </c>
      <c r="N241" s="83">
        <f t="shared" si="4"/>
        <v>2.2608713705928943E-3</v>
      </c>
      <c r="O241" s="83">
        <f>L241/'סכום נכסי הקרן'!$C$42</f>
        <v>3.6737303757946769E-4</v>
      </c>
    </row>
    <row r="242" spans="2:15">
      <c r="B242" s="75" t="s">
        <v>1407</v>
      </c>
      <c r="C242" s="72" t="s">
        <v>1408</v>
      </c>
      <c r="D242" s="85" t="s">
        <v>1372</v>
      </c>
      <c r="E242" s="85" t="s">
        <v>639</v>
      </c>
      <c r="F242" s="72"/>
      <c r="G242" s="85" t="s">
        <v>711</v>
      </c>
      <c r="H242" s="85" t="s">
        <v>132</v>
      </c>
      <c r="I242" s="82">
        <v>131374.30761100003</v>
      </c>
      <c r="J242" s="84">
        <v>1734</v>
      </c>
      <c r="K242" s="72"/>
      <c r="L242" s="82">
        <v>8428.7128287050018</v>
      </c>
      <c r="M242" s="83">
        <v>5.0334983759003839E-4</v>
      </c>
      <c r="N242" s="83">
        <f t="shared" si="4"/>
        <v>8.3645363809712963E-4</v>
      </c>
      <c r="O242" s="83">
        <f>L242/'סכום נכסי הקרן'!$C$42</f>
        <v>1.3591684950283348E-4</v>
      </c>
    </row>
    <row r="243" spans="2:15">
      <c r="B243" s="75" t="s">
        <v>1503</v>
      </c>
      <c r="C243" s="72" t="s">
        <v>1504</v>
      </c>
      <c r="D243" s="85" t="s">
        <v>1388</v>
      </c>
      <c r="E243" s="85" t="s">
        <v>639</v>
      </c>
      <c r="F243" s="72"/>
      <c r="G243" s="85" t="s">
        <v>764</v>
      </c>
      <c r="H243" s="85" t="s">
        <v>132</v>
      </c>
      <c r="I243" s="82">
        <v>21740.099344999999</v>
      </c>
      <c r="J243" s="84">
        <v>39330</v>
      </c>
      <c r="K243" s="72"/>
      <c r="L243" s="82">
        <v>31636.409967837008</v>
      </c>
      <c r="M243" s="83">
        <v>2.3123325877261257E-5</v>
      </c>
      <c r="N243" s="83">
        <f t="shared" si="4"/>
        <v>3.1395529485603885E-3</v>
      </c>
      <c r="O243" s="83">
        <f>L243/'סכום נכסי הקרן'!$C$42</f>
        <v>5.1015158064995902E-4</v>
      </c>
    </row>
    <row r="244" spans="2:15">
      <c r="B244" s="75" t="s">
        <v>1505</v>
      </c>
      <c r="C244" s="72" t="s">
        <v>1506</v>
      </c>
      <c r="D244" s="85" t="s">
        <v>1372</v>
      </c>
      <c r="E244" s="85" t="s">
        <v>639</v>
      </c>
      <c r="F244" s="72"/>
      <c r="G244" s="85" t="s">
        <v>800</v>
      </c>
      <c r="H244" s="85" t="s">
        <v>132</v>
      </c>
      <c r="I244" s="82">
        <v>36157.217858000004</v>
      </c>
      <c r="J244" s="84">
        <v>28698</v>
      </c>
      <c r="K244" s="72"/>
      <c r="L244" s="82">
        <v>38392.674009289003</v>
      </c>
      <c r="M244" s="83">
        <v>1.6344807316674803E-5</v>
      </c>
      <c r="N244" s="83">
        <f t="shared" si="4"/>
        <v>3.8100351149679499E-3</v>
      </c>
      <c r="O244" s="83">
        <f>L244/'סכום נכסי הקרן'!$C$42</f>
        <v>6.1909942851067715E-4</v>
      </c>
    </row>
    <row r="245" spans="2:15">
      <c r="B245" s="75" t="s">
        <v>1507</v>
      </c>
      <c r="C245" s="72" t="s">
        <v>1508</v>
      </c>
      <c r="D245" s="85" t="s">
        <v>1372</v>
      </c>
      <c r="E245" s="85" t="s">
        <v>639</v>
      </c>
      <c r="F245" s="72"/>
      <c r="G245" s="85" t="s">
        <v>764</v>
      </c>
      <c r="H245" s="85" t="s">
        <v>132</v>
      </c>
      <c r="I245" s="82">
        <v>37072.590462000007</v>
      </c>
      <c r="J245" s="84">
        <v>34054</v>
      </c>
      <c r="K245" s="72"/>
      <c r="L245" s="82">
        <v>46711.389836939008</v>
      </c>
      <c r="M245" s="83">
        <v>4.9858990534322839E-6</v>
      </c>
      <c r="N245" s="83">
        <f t="shared" si="4"/>
        <v>4.6355728049740632E-3</v>
      </c>
      <c r="O245" s="83">
        <f>L245/'סכום נכסי הקרן'!$C$42</f>
        <v>7.5324252606087097E-4</v>
      </c>
    </row>
    <row r="246" spans="2:15">
      <c r="B246" s="75" t="s">
        <v>1509</v>
      </c>
      <c r="C246" s="72" t="s">
        <v>1510</v>
      </c>
      <c r="D246" s="85" t="s">
        <v>1388</v>
      </c>
      <c r="E246" s="85" t="s">
        <v>639</v>
      </c>
      <c r="F246" s="72"/>
      <c r="G246" s="85" t="s">
        <v>723</v>
      </c>
      <c r="H246" s="85" t="s">
        <v>132</v>
      </c>
      <c r="I246" s="82">
        <v>125673.79323500002</v>
      </c>
      <c r="J246" s="84">
        <v>8540</v>
      </c>
      <c r="K246" s="72"/>
      <c r="L246" s="82">
        <v>39710.405186291013</v>
      </c>
      <c r="M246" s="83">
        <v>7.5248645593553194E-5</v>
      </c>
      <c r="N246" s="83">
        <f t="shared" si="4"/>
        <v>3.9408049085814653E-3</v>
      </c>
      <c r="O246" s="83">
        <f>L246/'סכום נכסי הקרן'!$C$42</f>
        <v>6.4034844644611098E-4</v>
      </c>
    </row>
    <row r="247" spans="2:15">
      <c r="B247" s="75" t="s">
        <v>1511</v>
      </c>
      <c r="C247" s="72" t="s">
        <v>1512</v>
      </c>
      <c r="D247" s="85" t="s">
        <v>1388</v>
      </c>
      <c r="E247" s="85" t="s">
        <v>639</v>
      </c>
      <c r="F247" s="72"/>
      <c r="G247" s="85" t="s">
        <v>718</v>
      </c>
      <c r="H247" s="85" t="s">
        <v>132</v>
      </c>
      <c r="I247" s="82">
        <v>25172.746610000002</v>
      </c>
      <c r="J247" s="84">
        <v>7640</v>
      </c>
      <c r="K247" s="72"/>
      <c r="L247" s="82">
        <v>7115.8320117150006</v>
      </c>
      <c r="M247" s="83">
        <v>1.1849853650033389E-4</v>
      </c>
      <c r="N247" s="83">
        <f t="shared" si="4"/>
        <v>7.061651874075666E-4</v>
      </c>
      <c r="O247" s="83">
        <f>L247/'סכום נכסי הקרן'!$C$42</f>
        <v>1.1474604584105975E-4</v>
      </c>
    </row>
    <row r="248" spans="2:15">
      <c r="B248" s="75" t="s">
        <v>1513</v>
      </c>
      <c r="C248" s="72" t="s">
        <v>1514</v>
      </c>
      <c r="D248" s="85" t="s">
        <v>1372</v>
      </c>
      <c r="E248" s="85" t="s">
        <v>639</v>
      </c>
      <c r="F248" s="72"/>
      <c r="G248" s="85" t="s">
        <v>670</v>
      </c>
      <c r="H248" s="85" t="s">
        <v>132</v>
      </c>
      <c r="I248" s="82">
        <v>15332.491117000003</v>
      </c>
      <c r="J248" s="84">
        <v>42302</v>
      </c>
      <c r="K248" s="72"/>
      <c r="L248" s="82">
        <v>23998.016451559004</v>
      </c>
      <c r="M248" s="83">
        <v>6.2074862821862357E-6</v>
      </c>
      <c r="N248" s="83">
        <f t="shared" si="4"/>
        <v>2.3815294904412317E-3</v>
      </c>
      <c r="O248" s="83">
        <f>L248/'סכום נכסי הקרן'!$C$42</f>
        <v>3.869789915376918E-4</v>
      </c>
    </row>
    <row r="249" spans="2:15">
      <c r="B249" s="75" t="s">
        <v>1419</v>
      </c>
      <c r="C249" s="72" t="s">
        <v>1420</v>
      </c>
      <c r="D249" s="85" t="s">
        <v>1388</v>
      </c>
      <c r="E249" s="85" t="s">
        <v>639</v>
      </c>
      <c r="F249" s="72"/>
      <c r="G249" s="85" t="s">
        <v>517</v>
      </c>
      <c r="H249" s="85" t="s">
        <v>132</v>
      </c>
      <c r="I249" s="82">
        <v>287020.78986300004</v>
      </c>
      <c r="J249" s="84">
        <v>8046</v>
      </c>
      <c r="K249" s="72"/>
      <c r="L249" s="82">
        <v>85446.663183271026</v>
      </c>
      <c r="M249" s="83">
        <v>4.8072400343376221E-3</v>
      </c>
      <c r="N249" s="83">
        <f t="shared" si="4"/>
        <v>8.4796069975833048E-3</v>
      </c>
      <c r="O249" s="83">
        <f>L249/'סכום נכסי הקרן'!$C$42</f>
        <v>1.3778665255800731E-3</v>
      </c>
    </row>
    <row r="250" spans="2:15">
      <c r="B250" s="75" t="s">
        <v>1515</v>
      </c>
      <c r="C250" s="72" t="s">
        <v>1516</v>
      </c>
      <c r="D250" s="85" t="s">
        <v>1388</v>
      </c>
      <c r="E250" s="85" t="s">
        <v>639</v>
      </c>
      <c r="F250" s="72"/>
      <c r="G250" s="85" t="s">
        <v>764</v>
      </c>
      <c r="H250" s="85" t="s">
        <v>132</v>
      </c>
      <c r="I250" s="82">
        <v>48793.682446000006</v>
      </c>
      <c r="J250" s="84">
        <v>25551</v>
      </c>
      <c r="K250" s="72"/>
      <c r="L250" s="82">
        <v>46128.913066576999</v>
      </c>
      <c r="M250" s="83">
        <v>1.5953216564601252E-4</v>
      </c>
      <c r="N250" s="83">
        <f t="shared" si="4"/>
        <v>4.5777686273282079E-3</v>
      </c>
      <c r="O250" s="83">
        <f>L250/'סכום נכסי הקרן'!$C$42</f>
        <v>7.4384982172450158E-4</v>
      </c>
    </row>
    <row r="251" spans="2:15">
      <c r="B251" s="75" t="s">
        <v>1517</v>
      </c>
      <c r="C251" s="72" t="s">
        <v>1518</v>
      </c>
      <c r="D251" s="85" t="s">
        <v>1372</v>
      </c>
      <c r="E251" s="85" t="s">
        <v>639</v>
      </c>
      <c r="F251" s="72"/>
      <c r="G251" s="85" t="s">
        <v>130</v>
      </c>
      <c r="H251" s="85" t="s">
        <v>132</v>
      </c>
      <c r="I251" s="82">
        <v>306557.16720000008</v>
      </c>
      <c r="J251" s="84">
        <v>481</v>
      </c>
      <c r="K251" s="72"/>
      <c r="L251" s="82">
        <v>5455.7979046580012</v>
      </c>
      <c r="M251" s="83">
        <v>8.52226053870959E-4</v>
      </c>
      <c r="N251" s="83">
        <f t="shared" si="4"/>
        <v>5.4142573116647838E-4</v>
      </c>
      <c r="O251" s="83">
        <f>L251/'סכום נכסי הקרן'!$C$42</f>
        <v>8.7977236595354041E-5</v>
      </c>
    </row>
    <row r="252" spans="2:15">
      <c r="B252" s="75" t="s">
        <v>1519</v>
      </c>
      <c r="C252" s="72" t="s">
        <v>1520</v>
      </c>
      <c r="D252" s="85" t="s">
        <v>1388</v>
      </c>
      <c r="E252" s="85" t="s">
        <v>639</v>
      </c>
      <c r="F252" s="72"/>
      <c r="G252" s="85" t="s">
        <v>808</v>
      </c>
      <c r="H252" s="85" t="s">
        <v>132</v>
      </c>
      <c r="I252" s="82">
        <v>408942.71083699999</v>
      </c>
      <c r="J252" s="84">
        <v>3668</v>
      </c>
      <c r="K252" s="72"/>
      <c r="L252" s="82">
        <v>55500.068943954015</v>
      </c>
      <c r="M252" s="83">
        <v>7.2439410184107223E-5</v>
      </c>
      <c r="N252" s="83">
        <f t="shared" si="4"/>
        <v>5.507748991603072E-3</v>
      </c>
      <c r="O252" s="83">
        <f>L252/'סכום נכסי הקרן'!$C$42</f>
        <v>8.9496399644348266E-4</v>
      </c>
    </row>
    <row r="253" spans="2:15">
      <c r="B253" s="75" t="s">
        <v>1521</v>
      </c>
      <c r="C253" s="72" t="s">
        <v>1522</v>
      </c>
      <c r="D253" s="85" t="s">
        <v>1388</v>
      </c>
      <c r="E253" s="85" t="s">
        <v>639</v>
      </c>
      <c r="F253" s="72"/>
      <c r="G253" s="85" t="s">
        <v>694</v>
      </c>
      <c r="H253" s="85" t="s">
        <v>132</v>
      </c>
      <c r="I253" s="82">
        <v>51489.708975000009</v>
      </c>
      <c r="J253" s="84">
        <v>3682</v>
      </c>
      <c r="K253" s="72"/>
      <c r="L253" s="82">
        <v>7014.6490125000009</v>
      </c>
      <c r="M253" s="83">
        <v>1.6742832071482239E-4</v>
      </c>
      <c r="N253" s="83">
        <f t="shared" si="4"/>
        <v>6.9612392849568018E-4</v>
      </c>
      <c r="O253" s="83">
        <f>L253/'סכום נכסי הקרן'!$C$42</f>
        <v>1.1311442369945413E-4</v>
      </c>
    </row>
    <row r="254" spans="2:15">
      <c r="B254" s="75" t="s">
        <v>1523</v>
      </c>
      <c r="C254" s="72" t="s">
        <v>1524</v>
      </c>
      <c r="D254" s="85" t="s">
        <v>1372</v>
      </c>
      <c r="E254" s="85" t="s">
        <v>639</v>
      </c>
      <c r="F254" s="72"/>
      <c r="G254" s="85" t="s">
        <v>670</v>
      </c>
      <c r="H254" s="85" t="s">
        <v>132</v>
      </c>
      <c r="I254" s="82">
        <v>61787.650770000007</v>
      </c>
      <c r="J254" s="84">
        <v>11904</v>
      </c>
      <c r="K254" s="72"/>
      <c r="L254" s="82">
        <v>27214.247206345008</v>
      </c>
      <c r="M254" s="83">
        <v>5.5464677531418322E-5</v>
      </c>
      <c r="N254" s="83">
        <f t="shared" si="4"/>
        <v>2.700703719113341E-3</v>
      </c>
      <c r="O254" s="83">
        <f>L254/'סכום נכסי הקרן'!$C$42</f>
        <v>4.3884218350407375E-4</v>
      </c>
    </row>
    <row r="255" spans="2:15">
      <c r="B255" s="75" t="s">
        <v>1525</v>
      </c>
      <c r="C255" s="72" t="s">
        <v>1526</v>
      </c>
      <c r="D255" s="85" t="s">
        <v>1388</v>
      </c>
      <c r="E255" s="85" t="s">
        <v>639</v>
      </c>
      <c r="F255" s="72"/>
      <c r="G255" s="85" t="s">
        <v>711</v>
      </c>
      <c r="H255" s="85" t="s">
        <v>132</v>
      </c>
      <c r="I255" s="82">
        <v>82383.53436000002</v>
      </c>
      <c r="J255" s="84">
        <v>9796</v>
      </c>
      <c r="K255" s="72"/>
      <c r="L255" s="82">
        <v>29860.076795851004</v>
      </c>
      <c r="M255" s="83">
        <v>5.6382975410926803E-5</v>
      </c>
      <c r="N255" s="83">
        <f t="shared" si="4"/>
        <v>2.9632721362493832E-3</v>
      </c>
      <c r="O255" s="83">
        <f>L255/'סכום נכסי הקרן'!$C$42</f>
        <v>4.8150739578919574E-4</v>
      </c>
    </row>
    <row r="256" spans="2:15">
      <c r="B256" s="75" t="s">
        <v>1527</v>
      </c>
      <c r="C256" s="72" t="s">
        <v>1528</v>
      </c>
      <c r="D256" s="85" t="s">
        <v>26</v>
      </c>
      <c r="E256" s="85" t="s">
        <v>639</v>
      </c>
      <c r="F256" s="72"/>
      <c r="G256" s="85" t="s">
        <v>126</v>
      </c>
      <c r="H256" s="85" t="s">
        <v>134</v>
      </c>
      <c r="I256" s="82">
        <v>39818.708274000004</v>
      </c>
      <c r="J256" s="84">
        <v>14346</v>
      </c>
      <c r="K256" s="72"/>
      <c r="L256" s="82">
        <v>22955.246805898005</v>
      </c>
      <c r="M256" s="83">
        <v>9.3195379523708472E-5</v>
      </c>
      <c r="N256" s="83">
        <f t="shared" si="4"/>
        <v>2.2780464935072378E-3</v>
      </c>
      <c r="O256" s="83">
        <f>L256/'סכום נכסי הקרן'!$C$42</f>
        <v>3.7016385405753581E-4</v>
      </c>
    </row>
    <row r="257" spans="2:15">
      <c r="B257" s="75" t="s">
        <v>1529</v>
      </c>
      <c r="C257" s="72" t="s">
        <v>1530</v>
      </c>
      <c r="D257" s="85" t="s">
        <v>26</v>
      </c>
      <c r="E257" s="85" t="s">
        <v>639</v>
      </c>
      <c r="F257" s="72"/>
      <c r="G257" s="85" t="s">
        <v>718</v>
      </c>
      <c r="H257" s="85" t="s">
        <v>132</v>
      </c>
      <c r="I257" s="82">
        <v>8375.6593269999994</v>
      </c>
      <c r="J257" s="84">
        <v>138600</v>
      </c>
      <c r="K257" s="72"/>
      <c r="L257" s="82">
        <v>42952.056158670006</v>
      </c>
      <c r="M257" s="83">
        <v>3.5075227853148518E-5</v>
      </c>
      <c r="N257" s="83">
        <f t="shared" si="4"/>
        <v>4.2625018039903588E-3</v>
      </c>
      <c r="O257" s="83">
        <f>L257/'סכום נכסי הקרן'!$C$42</f>
        <v>6.9262155104792521E-4</v>
      </c>
    </row>
    <row r="258" spans="2:15">
      <c r="B258" s="75" t="s">
        <v>1426</v>
      </c>
      <c r="C258" s="72" t="s">
        <v>1427</v>
      </c>
      <c r="D258" s="85" t="s">
        <v>1372</v>
      </c>
      <c r="E258" s="85" t="s">
        <v>639</v>
      </c>
      <c r="F258" s="72"/>
      <c r="G258" s="85" t="s">
        <v>158</v>
      </c>
      <c r="H258" s="85" t="s">
        <v>132</v>
      </c>
      <c r="I258" s="82">
        <v>11911.023267000004</v>
      </c>
      <c r="J258" s="84">
        <v>2660</v>
      </c>
      <c r="K258" s="72"/>
      <c r="L258" s="82">
        <v>1172.2829099630003</v>
      </c>
      <c r="M258" s="83">
        <v>2.1594528976670257E-4</v>
      </c>
      <c r="N258" s="83">
        <f t="shared" si="4"/>
        <v>1.1633571161402303E-4</v>
      </c>
      <c r="O258" s="83">
        <f>L258/'סכום נכסי הקרן'!$C$42</f>
        <v>1.8903598104037544E-5</v>
      </c>
    </row>
    <row r="259" spans="2:15">
      <c r="B259" s="75" t="s">
        <v>1531</v>
      </c>
      <c r="C259" s="72" t="s">
        <v>1532</v>
      </c>
      <c r="D259" s="85" t="s">
        <v>1372</v>
      </c>
      <c r="E259" s="85" t="s">
        <v>639</v>
      </c>
      <c r="F259" s="72"/>
      <c r="G259" s="85" t="s">
        <v>764</v>
      </c>
      <c r="H259" s="85" t="s">
        <v>132</v>
      </c>
      <c r="I259" s="82">
        <v>177036.76405800003</v>
      </c>
      <c r="J259" s="84">
        <v>1510</v>
      </c>
      <c r="K259" s="72"/>
      <c r="L259" s="82">
        <v>9891.0440079200034</v>
      </c>
      <c r="M259" s="83">
        <v>7.4230581414276597E-4</v>
      </c>
      <c r="N259" s="83">
        <f t="shared" si="4"/>
        <v>9.815733330986716E-4</v>
      </c>
      <c r="O259" s="83">
        <f>L259/'סכום נכסי הקרן'!$C$42</f>
        <v>1.5949760861136316E-4</v>
      </c>
    </row>
    <row r="260" spans="2:15">
      <c r="B260" s="75" t="s">
        <v>1533</v>
      </c>
      <c r="C260" s="72" t="s">
        <v>1534</v>
      </c>
      <c r="D260" s="85" t="s">
        <v>1388</v>
      </c>
      <c r="E260" s="85" t="s">
        <v>639</v>
      </c>
      <c r="F260" s="72"/>
      <c r="G260" s="85" t="s">
        <v>800</v>
      </c>
      <c r="H260" s="85" t="s">
        <v>132</v>
      </c>
      <c r="I260" s="82">
        <v>782547.20339000016</v>
      </c>
      <c r="J260" s="84">
        <v>311</v>
      </c>
      <c r="K260" s="72"/>
      <c r="L260" s="82">
        <v>9004.7706706850004</v>
      </c>
      <c r="M260" s="83">
        <v>2.6264139835942102E-3</v>
      </c>
      <c r="N260" s="83">
        <f t="shared" si="4"/>
        <v>8.9362081029423744E-4</v>
      </c>
      <c r="O260" s="83">
        <f>L260/'סכום נכסי הקרן'!$C$42</f>
        <v>1.4520604568314183E-4</v>
      </c>
    </row>
    <row r="261" spans="2:15">
      <c r="B261" s="75" t="s">
        <v>1535</v>
      </c>
      <c r="C261" s="72" t="s">
        <v>1536</v>
      </c>
      <c r="D261" s="85" t="s">
        <v>1388</v>
      </c>
      <c r="E261" s="85" t="s">
        <v>639</v>
      </c>
      <c r="F261" s="72"/>
      <c r="G261" s="85" t="s">
        <v>670</v>
      </c>
      <c r="H261" s="85" t="s">
        <v>132</v>
      </c>
      <c r="I261" s="82">
        <v>124719.51729500001</v>
      </c>
      <c r="J261" s="84">
        <v>10092</v>
      </c>
      <c r="K261" s="82">
        <v>206.52603280300005</v>
      </c>
      <c r="L261" s="82">
        <v>46777.292668826005</v>
      </c>
      <c r="M261" s="83">
        <v>2.4047349967361787E-5</v>
      </c>
      <c r="N261" s="83">
        <f t="shared" si="4"/>
        <v>4.6421129095680948E-3</v>
      </c>
      <c r="O261" s="83">
        <f>L261/'סכום נכסי הקרן'!$C$42</f>
        <v>7.5430523936780556E-4</v>
      </c>
    </row>
    <row r="262" spans="2:15">
      <c r="B262" s="75" t="s">
        <v>1537</v>
      </c>
      <c r="C262" s="72" t="s">
        <v>1538</v>
      </c>
      <c r="D262" s="85" t="s">
        <v>1372</v>
      </c>
      <c r="E262" s="85" t="s">
        <v>639</v>
      </c>
      <c r="F262" s="72"/>
      <c r="G262" s="85" t="s">
        <v>1397</v>
      </c>
      <c r="H262" s="85" t="s">
        <v>132</v>
      </c>
      <c r="I262" s="82">
        <v>510928.61200000008</v>
      </c>
      <c r="J262" s="84">
        <v>127</v>
      </c>
      <c r="K262" s="72"/>
      <c r="L262" s="82">
        <v>2400.853547788</v>
      </c>
      <c r="M262" s="83">
        <v>3.121899429068405E-3</v>
      </c>
      <c r="N262" s="83">
        <f t="shared" si="4"/>
        <v>2.3825733838582044E-4</v>
      </c>
      <c r="O262" s="83">
        <f>L262/'סכום נכסי הקרן'!$C$42</f>
        <v>3.8714861564832921E-5</v>
      </c>
    </row>
    <row r="263" spans="2:15">
      <c r="B263" s="75" t="s">
        <v>1539</v>
      </c>
      <c r="C263" s="72" t="s">
        <v>1540</v>
      </c>
      <c r="D263" s="85" t="s">
        <v>1372</v>
      </c>
      <c r="E263" s="85" t="s">
        <v>639</v>
      </c>
      <c r="F263" s="72"/>
      <c r="G263" s="85" t="s">
        <v>728</v>
      </c>
      <c r="H263" s="85" t="s">
        <v>132</v>
      </c>
      <c r="I263" s="82">
        <v>18307.452080000003</v>
      </c>
      <c r="J263" s="84">
        <v>26177</v>
      </c>
      <c r="K263" s="72"/>
      <c r="L263" s="82">
        <v>17731.664404632003</v>
      </c>
      <c r="M263" s="83">
        <v>5.776124700074986E-6</v>
      </c>
      <c r="N263" s="83">
        <f t="shared" si="4"/>
        <v>1.7596655031668195E-3</v>
      </c>
      <c r="O263" s="83">
        <f>L263/'סכום נכסי הקרן'!$C$42</f>
        <v>2.8593119866552599E-4</v>
      </c>
    </row>
    <row r="264" spans="2:15">
      <c r="B264" s="75" t="s">
        <v>1541</v>
      </c>
      <c r="C264" s="72" t="s">
        <v>1542</v>
      </c>
      <c r="D264" s="85" t="s">
        <v>26</v>
      </c>
      <c r="E264" s="85" t="s">
        <v>639</v>
      </c>
      <c r="F264" s="72"/>
      <c r="G264" s="85" t="s">
        <v>711</v>
      </c>
      <c r="H264" s="85" t="s">
        <v>134</v>
      </c>
      <c r="I264" s="82">
        <v>153324.91117000004</v>
      </c>
      <c r="J264" s="84">
        <v>10638</v>
      </c>
      <c r="K264" s="72"/>
      <c r="L264" s="82">
        <v>65544.564225988011</v>
      </c>
      <c r="M264" s="83">
        <v>2.5707038259178896E-4</v>
      </c>
      <c r="N264" s="83">
        <f t="shared" si="4"/>
        <v>6.504550613897475E-3</v>
      </c>
      <c r="O264" s="83">
        <f>L264/'סכום נכסי הקרן'!$C$42</f>
        <v>1.0569360770357561E-3</v>
      </c>
    </row>
    <row r="265" spans="2:15">
      <c r="B265" s="75" t="s">
        <v>1543</v>
      </c>
      <c r="C265" s="72" t="s">
        <v>1544</v>
      </c>
      <c r="D265" s="85" t="s">
        <v>1388</v>
      </c>
      <c r="E265" s="85" t="s">
        <v>639</v>
      </c>
      <c r="F265" s="72"/>
      <c r="G265" s="85" t="s">
        <v>764</v>
      </c>
      <c r="H265" s="85" t="s">
        <v>132</v>
      </c>
      <c r="I265" s="82">
        <v>35470.688405000001</v>
      </c>
      <c r="J265" s="84">
        <v>23748</v>
      </c>
      <c r="K265" s="72"/>
      <c r="L265" s="82">
        <v>31167.242604952007</v>
      </c>
      <c r="M265" s="83">
        <v>2.1919525190623373E-5</v>
      </c>
      <c r="N265" s="83">
        <f t="shared" si="4"/>
        <v>3.0929934375725299E-3</v>
      </c>
      <c r="O265" s="83">
        <f>L265/'סכום נכסי הקרן'!$C$42</f>
        <v>5.0258604233481877E-4</v>
      </c>
    </row>
    <row r="266" spans="2:15">
      <c r="B266" s="129"/>
      <c r="C266" s="129"/>
      <c r="D266" s="129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29"/>
      <c r="C267" s="129"/>
      <c r="D267" s="129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29"/>
      <c r="C268" s="129"/>
      <c r="D268" s="129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39" t="s">
        <v>224</v>
      </c>
      <c r="C269" s="129"/>
      <c r="D269" s="129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39" t="s">
        <v>112</v>
      </c>
      <c r="C270" s="129"/>
      <c r="D270" s="129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39" t="s">
        <v>207</v>
      </c>
      <c r="C271" s="129"/>
      <c r="D271" s="129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39" t="s">
        <v>215</v>
      </c>
      <c r="C272" s="129"/>
      <c r="D272" s="129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39" t="s">
        <v>221</v>
      </c>
      <c r="C273" s="129"/>
      <c r="D273" s="129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40"/>
      <c r="C274" s="129"/>
      <c r="D274" s="129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29"/>
      <c r="D275" s="129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29"/>
      <c r="D276" s="129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29"/>
      <c r="D277" s="129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29"/>
      <c r="D278" s="129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29"/>
      <c r="D279" s="129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29"/>
      <c r="D280" s="129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29"/>
      <c r="D281" s="129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29"/>
      <c r="D282" s="129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29"/>
      <c r="D283" s="129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29"/>
      <c r="D284" s="129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29"/>
      <c r="D285" s="129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29"/>
      <c r="D286" s="129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29"/>
      <c r="D287" s="129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29"/>
      <c r="D288" s="129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29"/>
      <c r="D289" s="129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29"/>
      <c r="D290" s="129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29"/>
      <c r="D291" s="129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29"/>
      <c r="D292" s="129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41"/>
      <c r="C293" s="129"/>
      <c r="D293" s="129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41"/>
      <c r="C294" s="129"/>
      <c r="D294" s="129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40"/>
      <c r="C295" s="129"/>
      <c r="D295" s="129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29"/>
      <c r="D296" s="129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29"/>
      <c r="D297" s="129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29"/>
      <c r="D298" s="129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29"/>
      <c r="D299" s="129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29"/>
      <c r="D300" s="129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29"/>
      <c r="C301" s="129"/>
      <c r="D301" s="129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29"/>
      <c r="C302" s="129"/>
      <c r="D302" s="129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29"/>
      <c r="C303" s="129"/>
      <c r="D303" s="129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29"/>
      <c r="C304" s="129"/>
      <c r="D304" s="129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29"/>
      <c r="C305" s="129"/>
      <c r="D305" s="129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29"/>
      <c r="D306" s="129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29"/>
      <c r="D307" s="129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29"/>
      <c r="D308" s="129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29"/>
      <c r="D309" s="129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29"/>
      <c r="D310" s="129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29"/>
      <c r="D311" s="129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29"/>
      <c r="D312" s="129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29"/>
      <c r="D313" s="129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29"/>
      <c r="D314" s="129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29"/>
      <c r="D315" s="129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29"/>
      <c r="D316" s="129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29"/>
      <c r="D317" s="129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29"/>
      <c r="D318" s="129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29"/>
      <c r="D319" s="129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29"/>
      <c r="D320" s="129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29"/>
      <c r="D321" s="129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29"/>
      <c r="D322" s="129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29"/>
      <c r="D323" s="129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29"/>
      <c r="D324" s="129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29"/>
      <c r="C325" s="129"/>
      <c r="D325" s="129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29"/>
      <c r="C326" s="129"/>
      <c r="D326" s="129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29"/>
      <c r="C327" s="129"/>
      <c r="D327" s="129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30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30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30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30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30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30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30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30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30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30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30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30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30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30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30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30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30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30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30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30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30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30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30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30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30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30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30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30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29"/>
      <c r="C358" s="129"/>
      <c r="D358" s="129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29"/>
      <c r="C359" s="129"/>
      <c r="D359" s="129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41"/>
      <c r="C360" s="129"/>
      <c r="D360" s="129"/>
      <c r="E360" s="130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41"/>
      <c r="C361" s="129"/>
      <c r="D361" s="129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40"/>
      <c r="C362" s="129"/>
      <c r="D362" s="129"/>
      <c r="E362" s="129"/>
      <c r="F362" s="129"/>
      <c r="G362" s="129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29"/>
      <c r="F363" s="129"/>
      <c r="G363" s="129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29"/>
      <c r="F364" s="129"/>
      <c r="G364" s="129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29"/>
      <c r="F365" s="129"/>
      <c r="G365" s="129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29"/>
      <c r="F366" s="129"/>
      <c r="G366" s="129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29"/>
      <c r="F367" s="129"/>
      <c r="G367" s="129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29"/>
      <c r="F368" s="129"/>
      <c r="G368" s="129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29"/>
      <c r="F369" s="129"/>
      <c r="G369" s="129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29"/>
      <c r="F370" s="129"/>
      <c r="G370" s="129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29"/>
      <c r="F371" s="129"/>
      <c r="G371" s="129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29"/>
      <c r="F372" s="129"/>
      <c r="G372" s="129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29"/>
      <c r="F373" s="129"/>
      <c r="G373" s="129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29"/>
      <c r="F374" s="129"/>
      <c r="G374" s="129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29"/>
      <c r="F375" s="129"/>
      <c r="G375" s="129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29"/>
      <c r="F376" s="129"/>
      <c r="G376" s="129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29"/>
      <c r="F377" s="129"/>
      <c r="G377" s="129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29"/>
      <c r="F378" s="129"/>
      <c r="G378" s="129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29"/>
      <c r="F379" s="129"/>
      <c r="G379" s="129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29"/>
      <c r="F380" s="129"/>
      <c r="G380" s="129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29"/>
      <c r="F381" s="129"/>
      <c r="G381" s="129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29"/>
      <c r="F382" s="129"/>
      <c r="G382" s="129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29"/>
      <c r="F383" s="129"/>
      <c r="G383" s="129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29"/>
      <c r="F384" s="129"/>
      <c r="G384" s="129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29"/>
      <c r="F385" s="129"/>
      <c r="G385" s="129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29"/>
      <c r="F386" s="129"/>
      <c r="G386" s="129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29"/>
      <c r="F387" s="129"/>
      <c r="G387" s="129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29"/>
      <c r="F388" s="129"/>
      <c r="G388" s="129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29"/>
      <c r="F389" s="129"/>
      <c r="G389" s="129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29"/>
      <c r="F390" s="129"/>
      <c r="G390" s="129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29"/>
      <c r="F391" s="129"/>
      <c r="G391" s="129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29"/>
      <c r="F392" s="129"/>
      <c r="G392" s="129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29"/>
      <c r="F393" s="129"/>
      <c r="G393" s="129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29"/>
      <c r="F394" s="129"/>
      <c r="G394" s="129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29"/>
      <c r="F395" s="129"/>
      <c r="G395" s="129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29"/>
      <c r="F396" s="129"/>
      <c r="G396" s="129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29"/>
      <c r="F397" s="129"/>
      <c r="G397" s="129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29"/>
      <c r="F398" s="129"/>
      <c r="G398" s="129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29"/>
      <c r="F399" s="129"/>
      <c r="G399" s="129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29"/>
      <c r="F400" s="129"/>
      <c r="G400" s="129"/>
      <c r="H400" s="130"/>
      <c r="I400" s="130"/>
      <c r="J400" s="130"/>
      <c r="K400" s="130"/>
      <c r="L400" s="130"/>
      <c r="M400" s="130"/>
      <c r="N400" s="130"/>
      <c r="O400" s="130"/>
    </row>
    <row r="401" spans="2:15">
      <c r="B401" s="129"/>
      <c r="C401" s="129"/>
      <c r="D401" s="129"/>
      <c r="E401" s="129"/>
      <c r="F401" s="129"/>
      <c r="G401" s="129"/>
      <c r="H401" s="130"/>
      <c r="I401" s="130"/>
      <c r="J401" s="130"/>
      <c r="K401" s="130"/>
      <c r="L401" s="130"/>
      <c r="M401" s="130"/>
      <c r="N401" s="130"/>
      <c r="O401" s="130"/>
    </row>
    <row r="402" spans="2:15">
      <c r="B402" s="129"/>
      <c r="C402" s="129"/>
      <c r="D402" s="129"/>
      <c r="E402" s="129"/>
      <c r="F402" s="129"/>
      <c r="G402" s="129"/>
      <c r="H402" s="130"/>
      <c r="I402" s="130"/>
      <c r="J402" s="130"/>
      <c r="K402" s="130"/>
      <c r="L402" s="130"/>
      <c r="M402" s="130"/>
      <c r="N402" s="130"/>
      <c r="O402" s="130"/>
    </row>
    <row r="403" spans="2:15">
      <c r="B403" s="129"/>
      <c r="C403" s="129"/>
      <c r="D403" s="129"/>
      <c r="E403" s="129"/>
      <c r="F403" s="129"/>
      <c r="G403" s="129"/>
      <c r="H403" s="130"/>
      <c r="I403" s="130"/>
      <c r="J403" s="130"/>
      <c r="K403" s="130"/>
      <c r="L403" s="130"/>
      <c r="M403" s="130"/>
      <c r="N403" s="130"/>
      <c r="O403" s="130"/>
    </row>
    <row r="404" spans="2:15">
      <c r="B404" s="129"/>
      <c r="C404" s="129"/>
      <c r="D404" s="129"/>
      <c r="E404" s="129"/>
      <c r="F404" s="129"/>
      <c r="G404" s="129"/>
      <c r="H404" s="130"/>
      <c r="I404" s="130"/>
      <c r="J404" s="130"/>
      <c r="K404" s="130"/>
      <c r="L404" s="130"/>
      <c r="M404" s="130"/>
      <c r="N404" s="130"/>
      <c r="O404" s="130"/>
    </row>
    <row r="405" spans="2:15">
      <c r="B405" s="129"/>
      <c r="C405" s="129"/>
      <c r="D405" s="129"/>
      <c r="E405" s="129"/>
      <c r="F405" s="129"/>
      <c r="G405" s="129"/>
      <c r="H405" s="130"/>
      <c r="I405" s="130"/>
      <c r="J405" s="130"/>
      <c r="K405" s="130"/>
      <c r="L405" s="130"/>
      <c r="M405" s="130"/>
      <c r="N405" s="130"/>
      <c r="O405" s="130"/>
    </row>
    <row r="406" spans="2:15">
      <c r="B406" s="129"/>
      <c r="C406" s="129"/>
      <c r="D406" s="129"/>
      <c r="E406" s="129"/>
      <c r="F406" s="129"/>
      <c r="G406" s="129"/>
      <c r="H406" s="130"/>
      <c r="I406" s="130"/>
      <c r="J406" s="130"/>
      <c r="K406" s="130"/>
      <c r="L406" s="130"/>
      <c r="M406" s="130"/>
      <c r="N406" s="130"/>
      <c r="O406" s="130"/>
    </row>
    <row r="407" spans="2:15">
      <c r="B407" s="129"/>
      <c r="C407" s="129"/>
      <c r="D407" s="129"/>
      <c r="E407" s="129"/>
      <c r="F407" s="129"/>
      <c r="G407" s="129"/>
      <c r="H407" s="130"/>
      <c r="I407" s="130"/>
      <c r="J407" s="130"/>
      <c r="K407" s="130"/>
      <c r="L407" s="130"/>
      <c r="M407" s="130"/>
      <c r="N407" s="130"/>
      <c r="O407" s="130"/>
    </row>
    <row r="408" spans="2:15">
      <c r="B408" s="129"/>
      <c r="C408" s="129"/>
      <c r="D408" s="129"/>
      <c r="E408" s="129"/>
      <c r="F408" s="129"/>
      <c r="G408" s="129"/>
      <c r="H408" s="130"/>
      <c r="I408" s="130"/>
      <c r="J408" s="130"/>
      <c r="K408" s="130"/>
      <c r="L408" s="130"/>
      <c r="M408" s="130"/>
      <c r="N408" s="130"/>
      <c r="O408" s="130"/>
    </row>
    <row r="409" spans="2:15">
      <c r="B409" s="129"/>
      <c r="C409" s="129"/>
      <c r="D409" s="129"/>
      <c r="E409" s="129"/>
      <c r="F409" s="129"/>
      <c r="G409" s="129"/>
      <c r="H409" s="130"/>
      <c r="I409" s="130"/>
      <c r="J409" s="130"/>
      <c r="K409" s="130"/>
      <c r="L409" s="130"/>
      <c r="M409" s="130"/>
      <c r="N409" s="130"/>
      <c r="O409" s="130"/>
    </row>
    <row r="410" spans="2:15">
      <c r="B410" s="129"/>
      <c r="C410" s="129"/>
      <c r="D410" s="129"/>
      <c r="E410" s="129"/>
      <c r="F410" s="129"/>
      <c r="G410" s="129"/>
      <c r="H410" s="130"/>
      <c r="I410" s="130"/>
      <c r="J410" s="130"/>
      <c r="K410" s="130"/>
      <c r="L410" s="130"/>
      <c r="M410" s="130"/>
      <c r="N410" s="130"/>
      <c r="O410" s="130"/>
    </row>
    <row r="411" spans="2:15">
      <c r="B411" s="129"/>
      <c r="C411" s="129"/>
      <c r="D411" s="129"/>
      <c r="E411" s="129"/>
      <c r="F411" s="129"/>
      <c r="G411" s="129"/>
      <c r="H411" s="130"/>
      <c r="I411" s="130"/>
      <c r="J411" s="130"/>
      <c r="K411" s="130"/>
      <c r="L411" s="130"/>
      <c r="M411" s="130"/>
      <c r="N411" s="130"/>
      <c r="O411" s="130"/>
    </row>
    <row r="412" spans="2:15">
      <c r="B412" s="129"/>
      <c r="C412" s="129"/>
      <c r="D412" s="129"/>
      <c r="E412" s="129"/>
      <c r="F412" s="129"/>
      <c r="G412" s="129"/>
      <c r="H412" s="130"/>
      <c r="I412" s="130"/>
      <c r="J412" s="130"/>
      <c r="K412" s="130"/>
      <c r="L412" s="130"/>
      <c r="M412" s="130"/>
      <c r="N412" s="130"/>
      <c r="O412" s="130"/>
    </row>
    <row r="413" spans="2:15">
      <c r="B413" s="129"/>
      <c r="C413" s="129"/>
      <c r="D413" s="129"/>
      <c r="E413" s="129"/>
      <c r="F413" s="129"/>
      <c r="G413" s="129"/>
      <c r="H413" s="130"/>
      <c r="I413" s="130"/>
      <c r="J413" s="130"/>
      <c r="K413" s="130"/>
      <c r="L413" s="130"/>
      <c r="M413" s="130"/>
      <c r="N413" s="130"/>
      <c r="O413" s="130"/>
    </row>
    <row r="414" spans="2:15">
      <c r="B414" s="129"/>
      <c r="C414" s="129"/>
      <c r="D414" s="129"/>
      <c r="E414" s="129"/>
      <c r="F414" s="129"/>
      <c r="G414" s="129"/>
      <c r="H414" s="130"/>
      <c r="I414" s="130"/>
      <c r="J414" s="130"/>
      <c r="K414" s="130"/>
      <c r="L414" s="130"/>
      <c r="M414" s="130"/>
      <c r="N414" s="130"/>
      <c r="O414" s="130"/>
    </row>
    <row r="415" spans="2:15">
      <c r="B415" s="129"/>
      <c r="C415" s="129"/>
      <c r="D415" s="129"/>
      <c r="E415" s="129"/>
      <c r="F415" s="129"/>
      <c r="G415" s="129"/>
      <c r="H415" s="130"/>
      <c r="I415" s="130"/>
      <c r="J415" s="130"/>
      <c r="K415" s="130"/>
      <c r="L415" s="130"/>
      <c r="M415" s="130"/>
      <c r="N415" s="130"/>
      <c r="O415" s="130"/>
    </row>
    <row r="416" spans="2:15">
      <c r="B416" s="129"/>
      <c r="C416" s="129"/>
      <c r="D416" s="129"/>
      <c r="E416" s="129"/>
      <c r="F416" s="129"/>
      <c r="G416" s="129"/>
      <c r="H416" s="130"/>
      <c r="I416" s="130"/>
      <c r="J416" s="130"/>
      <c r="K416" s="130"/>
      <c r="L416" s="130"/>
      <c r="M416" s="130"/>
      <c r="N416" s="130"/>
      <c r="O416" s="130"/>
    </row>
    <row r="417" spans="2:15">
      <c r="B417" s="129"/>
      <c r="C417" s="129"/>
      <c r="D417" s="129"/>
      <c r="E417" s="129"/>
      <c r="F417" s="129"/>
      <c r="G417" s="129"/>
      <c r="H417" s="130"/>
      <c r="I417" s="130"/>
      <c r="J417" s="130"/>
      <c r="K417" s="130"/>
      <c r="L417" s="130"/>
      <c r="M417" s="130"/>
      <c r="N417" s="130"/>
      <c r="O417" s="130"/>
    </row>
    <row r="418" spans="2:15">
      <c r="B418" s="129"/>
      <c r="C418" s="129"/>
      <c r="D418" s="129"/>
      <c r="E418" s="129"/>
      <c r="F418" s="129"/>
      <c r="G418" s="129"/>
      <c r="H418" s="130"/>
      <c r="I418" s="130"/>
      <c r="J418" s="130"/>
      <c r="K418" s="130"/>
      <c r="L418" s="130"/>
      <c r="M418" s="130"/>
      <c r="N418" s="130"/>
      <c r="O418" s="130"/>
    </row>
    <row r="419" spans="2:15">
      <c r="B419" s="129"/>
      <c r="C419" s="129"/>
      <c r="D419" s="129"/>
      <c r="E419" s="129"/>
      <c r="F419" s="129"/>
      <c r="G419" s="129"/>
      <c r="H419" s="130"/>
      <c r="I419" s="130"/>
      <c r="J419" s="130"/>
      <c r="K419" s="130"/>
      <c r="L419" s="130"/>
      <c r="M419" s="130"/>
      <c r="N419" s="130"/>
      <c r="O419" s="130"/>
    </row>
    <row r="420" spans="2:15">
      <c r="B420" s="129"/>
      <c r="C420" s="129"/>
      <c r="D420" s="129"/>
      <c r="E420" s="129"/>
      <c r="F420" s="129"/>
      <c r="G420" s="129"/>
      <c r="H420" s="130"/>
      <c r="I420" s="130"/>
      <c r="J420" s="130"/>
      <c r="K420" s="130"/>
      <c r="L420" s="130"/>
      <c r="M420" s="130"/>
      <c r="N420" s="130"/>
      <c r="O420" s="130"/>
    </row>
    <row r="421" spans="2:15">
      <c r="B421" s="129"/>
      <c r="C421" s="129"/>
      <c r="D421" s="129"/>
      <c r="E421" s="129"/>
      <c r="F421" s="129"/>
      <c r="G421" s="129"/>
      <c r="H421" s="130"/>
      <c r="I421" s="130"/>
      <c r="J421" s="130"/>
      <c r="K421" s="130"/>
      <c r="L421" s="130"/>
      <c r="M421" s="130"/>
      <c r="N421" s="130"/>
      <c r="O421" s="130"/>
    </row>
    <row r="422" spans="2:15">
      <c r="B422" s="129"/>
      <c r="C422" s="129"/>
      <c r="D422" s="129"/>
      <c r="E422" s="129"/>
      <c r="F422" s="129"/>
      <c r="G422" s="129"/>
      <c r="H422" s="130"/>
      <c r="I422" s="130"/>
      <c r="J422" s="130"/>
      <c r="K422" s="130"/>
      <c r="L422" s="130"/>
      <c r="M422" s="130"/>
      <c r="N422" s="130"/>
      <c r="O422" s="130"/>
    </row>
    <row r="423" spans="2:15">
      <c r="B423" s="129"/>
      <c r="C423" s="129"/>
      <c r="D423" s="129"/>
      <c r="E423" s="129"/>
      <c r="F423" s="129"/>
      <c r="G423" s="129"/>
      <c r="H423" s="130"/>
      <c r="I423" s="130"/>
      <c r="J423" s="130"/>
      <c r="K423" s="130"/>
      <c r="L423" s="130"/>
      <c r="M423" s="130"/>
      <c r="N423" s="130"/>
      <c r="O423" s="130"/>
    </row>
    <row r="424" spans="2:15">
      <c r="B424" s="129"/>
      <c r="C424" s="129"/>
      <c r="D424" s="129"/>
      <c r="E424" s="129"/>
      <c r="F424" s="129"/>
      <c r="G424" s="129"/>
      <c r="H424" s="130"/>
      <c r="I424" s="130"/>
      <c r="J424" s="130"/>
      <c r="K424" s="130"/>
      <c r="L424" s="130"/>
      <c r="M424" s="130"/>
      <c r="N424" s="130"/>
      <c r="O424" s="130"/>
    </row>
    <row r="425" spans="2:15">
      <c r="B425" s="129"/>
      <c r="C425" s="129"/>
      <c r="D425" s="129"/>
      <c r="E425" s="129"/>
      <c r="F425" s="129"/>
      <c r="G425" s="129"/>
      <c r="H425" s="130"/>
      <c r="I425" s="130"/>
      <c r="J425" s="130"/>
      <c r="K425" s="130"/>
      <c r="L425" s="130"/>
      <c r="M425" s="130"/>
      <c r="N425" s="130"/>
      <c r="O425" s="130"/>
    </row>
    <row r="426" spans="2:15">
      <c r="B426" s="129"/>
      <c r="C426" s="129"/>
      <c r="D426" s="129"/>
      <c r="E426" s="129"/>
      <c r="F426" s="129"/>
      <c r="G426" s="129"/>
      <c r="H426" s="130"/>
      <c r="I426" s="130"/>
      <c r="J426" s="130"/>
      <c r="K426" s="130"/>
      <c r="L426" s="130"/>
      <c r="M426" s="130"/>
      <c r="N426" s="130"/>
      <c r="O426" s="130"/>
    </row>
    <row r="427" spans="2:15">
      <c r="B427" s="129"/>
      <c r="C427" s="129"/>
      <c r="D427" s="129"/>
      <c r="E427" s="129"/>
      <c r="F427" s="129"/>
      <c r="G427" s="129"/>
      <c r="H427" s="130"/>
      <c r="I427" s="130"/>
      <c r="J427" s="130"/>
      <c r="K427" s="130"/>
      <c r="L427" s="130"/>
      <c r="M427" s="130"/>
      <c r="N427" s="130"/>
      <c r="O427" s="130"/>
    </row>
    <row r="428" spans="2:15">
      <c r="B428" s="129"/>
      <c r="C428" s="129"/>
      <c r="D428" s="129"/>
      <c r="E428" s="129"/>
      <c r="F428" s="129"/>
      <c r="G428" s="129"/>
      <c r="H428" s="130"/>
      <c r="I428" s="130"/>
      <c r="J428" s="130"/>
      <c r="K428" s="130"/>
      <c r="L428" s="130"/>
      <c r="M428" s="130"/>
      <c r="N428" s="130"/>
      <c r="O428" s="130"/>
    </row>
    <row r="429" spans="2:15">
      <c r="B429" s="129"/>
      <c r="C429" s="129"/>
      <c r="D429" s="129"/>
      <c r="E429" s="129"/>
      <c r="F429" s="129"/>
      <c r="G429" s="129"/>
      <c r="H429" s="130"/>
      <c r="I429" s="130"/>
      <c r="J429" s="130"/>
      <c r="K429" s="130"/>
      <c r="L429" s="130"/>
      <c r="M429" s="130"/>
      <c r="N429" s="130"/>
      <c r="O429" s="130"/>
    </row>
    <row r="430" spans="2:15">
      <c r="B430" s="129"/>
      <c r="C430" s="129"/>
      <c r="D430" s="129"/>
      <c r="E430" s="129"/>
      <c r="F430" s="129"/>
      <c r="G430" s="129"/>
      <c r="H430" s="130"/>
      <c r="I430" s="130"/>
      <c r="J430" s="130"/>
      <c r="K430" s="130"/>
      <c r="L430" s="130"/>
      <c r="M430" s="130"/>
      <c r="N430" s="130"/>
      <c r="O430" s="130"/>
    </row>
    <row r="431" spans="2:15">
      <c r="B431" s="129"/>
      <c r="C431" s="129"/>
      <c r="D431" s="129"/>
      <c r="E431" s="129"/>
      <c r="F431" s="129"/>
      <c r="G431" s="129"/>
      <c r="H431" s="130"/>
      <c r="I431" s="130"/>
      <c r="J431" s="130"/>
      <c r="K431" s="130"/>
      <c r="L431" s="130"/>
      <c r="M431" s="130"/>
      <c r="N431" s="130"/>
      <c r="O431" s="130"/>
    </row>
    <row r="432" spans="2:15">
      <c r="B432" s="129"/>
      <c r="C432" s="129"/>
      <c r="D432" s="129"/>
      <c r="E432" s="129"/>
      <c r="F432" s="129"/>
      <c r="G432" s="129"/>
      <c r="H432" s="130"/>
      <c r="I432" s="130"/>
      <c r="J432" s="130"/>
      <c r="K432" s="130"/>
      <c r="L432" s="130"/>
      <c r="M432" s="130"/>
      <c r="N432" s="130"/>
      <c r="O432" s="130"/>
    </row>
    <row r="433" spans="2:15">
      <c r="B433" s="129"/>
      <c r="C433" s="129"/>
      <c r="D433" s="129"/>
      <c r="E433" s="129"/>
      <c r="F433" s="129"/>
      <c r="G433" s="129"/>
      <c r="H433" s="130"/>
      <c r="I433" s="130"/>
      <c r="J433" s="130"/>
      <c r="K433" s="130"/>
      <c r="L433" s="130"/>
      <c r="M433" s="130"/>
      <c r="N433" s="130"/>
      <c r="O433" s="130"/>
    </row>
    <row r="434" spans="2:15">
      <c r="B434" s="129"/>
      <c r="C434" s="129"/>
      <c r="D434" s="129"/>
      <c r="E434" s="129"/>
      <c r="F434" s="129"/>
      <c r="G434" s="129"/>
      <c r="H434" s="130"/>
      <c r="I434" s="130"/>
      <c r="J434" s="130"/>
      <c r="K434" s="130"/>
      <c r="L434" s="130"/>
      <c r="M434" s="130"/>
      <c r="N434" s="130"/>
      <c r="O434" s="130"/>
    </row>
    <row r="435" spans="2:15">
      <c r="B435" s="129"/>
      <c r="C435" s="129"/>
      <c r="D435" s="129"/>
      <c r="E435" s="129"/>
      <c r="F435" s="129"/>
      <c r="G435" s="129"/>
      <c r="H435" s="130"/>
      <c r="I435" s="130"/>
      <c r="J435" s="130"/>
      <c r="K435" s="130"/>
      <c r="L435" s="130"/>
      <c r="M435" s="130"/>
      <c r="N435" s="130"/>
      <c r="O435" s="130"/>
    </row>
    <row r="436" spans="2:15">
      <c r="B436" s="129"/>
      <c r="C436" s="129"/>
      <c r="D436" s="129"/>
      <c r="E436" s="129"/>
      <c r="F436" s="129"/>
      <c r="G436" s="129"/>
      <c r="H436" s="130"/>
      <c r="I436" s="130"/>
      <c r="J436" s="130"/>
      <c r="K436" s="130"/>
      <c r="L436" s="130"/>
      <c r="M436" s="130"/>
      <c r="N436" s="130"/>
      <c r="O436" s="130"/>
    </row>
    <row r="437" spans="2:15">
      <c r="B437" s="129"/>
      <c r="C437" s="129"/>
      <c r="D437" s="129"/>
      <c r="E437" s="129"/>
      <c r="F437" s="129"/>
      <c r="G437" s="129"/>
      <c r="H437" s="130"/>
      <c r="I437" s="130"/>
      <c r="J437" s="130"/>
      <c r="K437" s="130"/>
      <c r="L437" s="130"/>
      <c r="M437" s="130"/>
      <c r="N437" s="130"/>
      <c r="O437" s="130"/>
    </row>
    <row r="438" spans="2:15">
      <c r="B438" s="129"/>
      <c r="C438" s="129"/>
      <c r="D438" s="129"/>
      <c r="E438" s="129"/>
      <c r="F438" s="129"/>
      <c r="G438" s="129"/>
      <c r="H438" s="130"/>
      <c r="I438" s="130"/>
      <c r="J438" s="130"/>
      <c r="K438" s="130"/>
      <c r="L438" s="130"/>
      <c r="M438" s="130"/>
      <c r="N438" s="130"/>
      <c r="O438" s="130"/>
    </row>
    <row r="439" spans="2:15">
      <c r="B439" s="129"/>
      <c r="C439" s="129"/>
      <c r="D439" s="129"/>
      <c r="E439" s="129"/>
      <c r="F439" s="129"/>
      <c r="G439" s="129"/>
      <c r="H439" s="130"/>
      <c r="I439" s="130"/>
      <c r="J439" s="130"/>
      <c r="K439" s="130"/>
      <c r="L439" s="130"/>
      <c r="M439" s="130"/>
      <c r="N439" s="130"/>
      <c r="O439" s="130"/>
    </row>
    <row r="440" spans="2:15">
      <c r="B440" s="129"/>
      <c r="C440" s="129"/>
      <c r="D440" s="129"/>
      <c r="E440" s="129"/>
      <c r="F440" s="129"/>
      <c r="G440" s="129"/>
      <c r="H440" s="130"/>
      <c r="I440" s="130"/>
      <c r="J440" s="130"/>
      <c r="K440" s="130"/>
      <c r="L440" s="130"/>
      <c r="M440" s="130"/>
      <c r="N440" s="130"/>
      <c r="O440" s="130"/>
    </row>
    <row r="441" spans="2:15">
      <c r="B441" s="129"/>
      <c r="C441" s="129"/>
      <c r="D441" s="129"/>
      <c r="E441" s="129"/>
      <c r="F441" s="129"/>
      <c r="G441" s="129"/>
      <c r="H441" s="130"/>
      <c r="I441" s="130"/>
      <c r="J441" s="130"/>
      <c r="K441" s="130"/>
      <c r="L441" s="130"/>
      <c r="M441" s="130"/>
      <c r="N441" s="130"/>
      <c r="O441" s="130"/>
    </row>
    <row r="442" spans="2:15">
      <c r="B442" s="129"/>
      <c r="C442" s="129"/>
      <c r="D442" s="129"/>
      <c r="E442" s="129"/>
      <c r="F442" s="129"/>
      <c r="G442" s="129"/>
      <c r="H442" s="130"/>
      <c r="I442" s="130"/>
      <c r="J442" s="130"/>
      <c r="K442" s="130"/>
      <c r="L442" s="130"/>
      <c r="M442" s="130"/>
      <c r="N442" s="130"/>
      <c r="O442" s="130"/>
    </row>
    <row r="443" spans="2:15">
      <c r="B443" s="129"/>
      <c r="C443" s="129"/>
      <c r="D443" s="129"/>
      <c r="E443" s="129"/>
      <c r="F443" s="129"/>
      <c r="G443" s="129"/>
      <c r="H443" s="130"/>
      <c r="I443" s="130"/>
      <c r="J443" s="130"/>
      <c r="K443" s="130"/>
      <c r="L443" s="130"/>
      <c r="M443" s="130"/>
      <c r="N443" s="130"/>
      <c r="O443" s="130"/>
    </row>
    <row r="444" spans="2:15">
      <c r="B444" s="129"/>
      <c r="C444" s="129"/>
      <c r="D444" s="129"/>
      <c r="E444" s="129"/>
      <c r="F444" s="129"/>
      <c r="G444" s="129"/>
      <c r="H444" s="130"/>
      <c r="I444" s="130"/>
      <c r="J444" s="130"/>
      <c r="K444" s="130"/>
      <c r="L444" s="130"/>
      <c r="M444" s="130"/>
      <c r="N444" s="130"/>
      <c r="O444" s="130"/>
    </row>
    <row r="445" spans="2:15">
      <c r="B445" s="129"/>
      <c r="C445" s="129"/>
      <c r="D445" s="129"/>
      <c r="E445" s="129"/>
      <c r="F445" s="129"/>
      <c r="G445" s="129"/>
      <c r="H445" s="130"/>
      <c r="I445" s="130"/>
      <c r="J445" s="130"/>
      <c r="K445" s="130"/>
      <c r="L445" s="130"/>
      <c r="M445" s="130"/>
      <c r="N445" s="130"/>
      <c r="O445" s="130"/>
    </row>
    <row r="446" spans="2:15">
      <c r="B446" s="129"/>
      <c r="C446" s="129"/>
      <c r="D446" s="129"/>
      <c r="E446" s="129"/>
      <c r="F446" s="129"/>
      <c r="G446" s="129"/>
      <c r="H446" s="130"/>
      <c r="I446" s="130"/>
      <c r="J446" s="130"/>
      <c r="K446" s="130"/>
      <c r="L446" s="130"/>
      <c r="M446" s="130"/>
      <c r="N446" s="130"/>
      <c r="O446" s="130"/>
    </row>
    <row r="447" spans="2:15">
      <c r="B447" s="129"/>
      <c r="C447" s="129"/>
      <c r="D447" s="129"/>
      <c r="E447" s="129"/>
      <c r="F447" s="129"/>
      <c r="G447" s="129"/>
      <c r="H447" s="130"/>
      <c r="I447" s="130"/>
      <c r="J447" s="130"/>
      <c r="K447" s="130"/>
      <c r="L447" s="130"/>
      <c r="M447" s="130"/>
      <c r="N447" s="130"/>
      <c r="O447" s="130"/>
    </row>
    <row r="448" spans="2:15">
      <c r="B448" s="129"/>
      <c r="C448" s="129"/>
      <c r="D448" s="129"/>
      <c r="E448" s="129"/>
      <c r="F448" s="129"/>
      <c r="G448" s="129"/>
      <c r="H448" s="130"/>
      <c r="I448" s="130"/>
      <c r="J448" s="130"/>
      <c r="K448" s="130"/>
      <c r="L448" s="130"/>
      <c r="M448" s="130"/>
      <c r="N448" s="130"/>
      <c r="O448" s="130"/>
    </row>
    <row r="449" spans="2:15">
      <c r="B449" s="129"/>
      <c r="C449" s="129"/>
      <c r="D449" s="129"/>
      <c r="E449" s="129"/>
      <c r="F449" s="129"/>
      <c r="G449" s="129"/>
      <c r="H449" s="130"/>
      <c r="I449" s="130"/>
      <c r="J449" s="130"/>
      <c r="K449" s="130"/>
      <c r="L449" s="130"/>
      <c r="M449" s="130"/>
      <c r="N449" s="130"/>
      <c r="O449" s="130"/>
    </row>
    <row r="450" spans="2:15">
      <c r="B450" s="129"/>
      <c r="C450" s="129"/>
      <c r="D450" s="129"/>
      <c r="E450" s="129"/>
      <c r="F450" s="129"/>
      <c r="G450" s="129"/>
      <c r="H450" s="130"/>
      <c r="I450" s="130"/>
      <c r="J450" s="130"/>
      <c r="K450" s="130"/>
      <c r="L450" s="130"/>
      <c r="M450" s="130"/>
      <c r="N450" s="130"/>
      <c r="O450" s="130"/>
    </row>
    <row r="451" spans="2:15">
      <c r="B451" s="129"/>
      <c r="C451" s="129"/>
      <c r="D451" s="129"/>
      <c r="E451" s="129"/>
      <c r="F451" s="129"/>
      <c r="G451" s="129"/>
      <c r="H451" s="130"/>
      <c r="I451" s="130"/>
      <c r="J451" s="130"/>
      <c r="K451" s="130"/>
      <c r="L451" s="130"/>
      <c r="M451" s="130"/>
      <c r="N451" s="130"/>
      <c r="O451" s="130"/>
    </row>
    <row r="452" spans="2:15">
      <c r="B452" s="129"/>
      <c r="C452" s="129"/>
      <c r="D452" s="129"/>
      <c r="E452" s="129"/>
      <c r="F452" s="129"/>
      <c r="G452" s="129"/>
      <c r="H452" s="130"/>
      <c r="I452" s="130"/>
      <c r="J452" s="130"/>
      <c r="K452" s="130"/>
      <c r="L452" s="130"/>
      <c r="M452" s="130"/>
      <c r="N452" s="130"/>
      <c r="O452" s="130"/>
    </row>
    <row r="453" spans="2:15">
      <c r="B453" s="129"/>
      <c r="C453" s="129"/>
      <c r="D453" s="129"/>
      <c r="E453" s="129"/>
      <c r="F453" s="129"/>
      <c r="G453" s="129"/>
      <c r="H453" s="130"/>
      <c r="I453" s="130"/>
      <c r="J453" s="130"/>
      <c r="K453" s="130"/>
      <c r="L453" s="130"/>
      <c r="M453" s="130"/>
      <c r="N453" s="130"/>
      <c r="O453" s="130"/>
    </row>
    <row r="454" spans="2:15">
      <c r="B454" s="129"/>
      <c r="C454" s="129"/>
      <c r="D454" s="129"/>
      <c r="E454" s="129"/>
      <c r="F454" s="129"/>
      <c r="G454" s="129"/>
      <c r="H454" s="130"/>
      <c r="I454" s="130"/>
      <c r="J454" s="130"/>
      <c r="K454" s="130"/>
      <c r="L454" s="130"/>
      <c r="M454" s="130"/>
      <c r="N454" s="130"/>
      <c r="O454" s="130"/>
    </row>
    <row r="455" spans="2:15">
      <c r="B455" s="129"/>
      <c r="C455" s="129"/>
      <c r="D455" s="129"/>
      <c r="E455" s="129"/>
      <c r="F455" s="129"/>
      <c r="G455" s="129"/>
      <c r="H455" s="130"/>
      <c r="I455" s="130"/>
      <c r="J455" s="130"/>
      <c r="K455" s="130"/>
      <c r="L455" s="130"/>
      <c r="M455" s="130"/>
      <c r="N455" s="130"/>
      <c r="O455" s="130"/>
    </row>
    <row r="456" spans="2:15">
      <c r="B456" s="129"/>
      <c r="C456" s="129"/>
      <c r="D456" s="129"/>
      <c r="E456" s="129"/>
      <c r="F456" s="129"/>
      <c r="G456" s="129"/>
      <c r="H456" s="130"/>
      <c r="I456" s="130"/>
      <c r="J456" s="130"/>
      <c r="K456" s="130"/>
      <c r="L456" s="130"/>
      <c r="M456" s="130"/>
      <c r="N456" s="130"/>
      <c r="O456" s="130"/>
    </row>
    <row r="457" spans="2:15">
      <c r="B457" s="129"/>
      <c r="C457" s="129"/>
      <c r="D457" s="129"/>
      <c r="E457" s="129"/>
      <c r="F457" s="129"/>
      <c r="G457" s="129"/>
      <c r="H457" s="130"/>
      <c r="I457" s="130"/>
      <c r="J457" s="130"/>
      <c r="K457" s="130"/>
      <c r="L457" s="130"/>
      <c r="M457" s="130"/>
      <c r="N457" s="130"/>
      <c r="O457" s="130"/>
    </row>
    <row r="458" spans="2:15">
      <c r="B458" s="129"/>
      <c r="C458" s="129"/>
      <c r="D458" s="129"/>
      <c r="E458" s="129"/>
      <c r="F458" s="129"/>
      <c r="G458" s="129"/>
      <c r="H458" s="130"/>
      <c r="I458" s="130"/>
      <c r="J458" s="130"/>
      <c r="K458" s="130"/>
      <c r="L458" s="130"/>
      <c r="M458" s="130"/>
      <c r="N458" s="130"/>
      <c r="O458" s="130"/>
    </row>
    <row r="459" spans="2:15">
      <c r="B459" s="129"/>
      <c r="C459" s="129"/>
      <c r="D459" s="129"/>
      <c r="E459" s="129"/>
      <c r="F459" s="129"/>
      <c r="G459" s="129"/>
      <c r="H459" s="130"/>
      <c r="I459" s="130"/>
      <c r="J459" s="130"/>
      <c r="K459" s="130"/>
      <c r="L459" s="130"/>
      <c r="M459" s="130"/>
      <c r="N459" s="130"/>
      <c r="O459" s="130"/>
    </row>
    <row r="460" spans="2:15">
      <c r="B460" s="129"/>
      <c r="C460" s="129"/>
      <c r="D460" s="129"/>
      <c r="E460" s="129"/>
      <c r="F460" s="129"/>
      <c r="G460" s="129"/>
      <c r="H460" s="130"/>
      <c r="I460" s="130"/>
      <c r="J460" s="130"/>
      <c r="K460" s="130"/>
      <c r="L460" s="130"/>
      <c r="M460" s="130"/>
      <c r="N460" s="130"/>
      <c r="O460" s="130"/>
    </row>
    <row r="461" spans="2:15">
      <c r="B461" s="129"/>
      <c r="C461" s="129"/>
      <c r="D461" s="129"/>
      <c r="E461" s="129"/>
      <c r="F461" s="129"/>
      <c r="G461" s="129"/>
      <c r="H461" s="130"/>
      <c r="I461" s="130"/>
      <c r="J461" s="130"/>
      <c r="K461" s="130"/>
      <c r="L461" s="130"/>
      <c r="M461" s="130"/>
      <c r="N461" s="130"/>
      <c r="O461" s="130"/>
    </row>
    <row r="462" spans="2:15">
      <c r="B462" s="129"/>
      <c r="C462" s="129"/>
      <c r="D462" s="129"/>
      <c r="E462" s="129"/>
      <c r="F462" s="129"/>
      <c r="G462" s="129"/>
      <c r="H462" s="130"/>
      <c r="I462" s="130"/>
      <c r="J462" s="130"/>
      <c r="K462" s="130"/>
      <c r="L462" s="130"/>
      <c r="M462" s="130"/>
      <c r="N462" s="130"/>
      <c r="O462" s="130"/>
    </row>
    <row r="463" spans="2:15">
      <c r="B463" s="129"/>
      <c r="C463" s="129"/>
      <c r="D463" s="129"/>
      <c r="E463" s="129"/>
      <c r="F463" s="129"/>
      <c r="G463" s="129"/>
      <c r="H463" s="130"/>
      <c r="I463" s="130"/>
      <c r="J463" s="130"/>
      <c r="K463" s="130"/>
      <c r="L463" s="130"/>
      <c r="M463" s="130"/>
      <c r="N463" s="130"/>
      <c r="O463" s="130"/>
    </row>
    <row r="464" spans="2:15">
      <c r="B464" s="129"/>
      <c r="C464" s="129"/>
      <c r="D464" s="129"/>
      <c r="E464" s="129"/>
      <c r="F464" s="129"/>
      <c r="G464" s="129"/>
      <c r="H464" s="130"/>
      <c r="I464" s="130"/>
      <c r="J464" s="130"/>
      <c r="K464" s="130"/>
      <c r="L464" s="130"/>
      <c r="M464" s="130"/>
      <c r="N464" s="130"/>
      <c r="O464" s="130"/>
    </row>
    <row r="465" spans="2:15">
      <c r="B465" s="129"/>
      <c r="C465" s="129"/>
      <c r="D465" s="129"/>
      <c r="E465" s="129"/>
      <c r="F465" s="129"/>
      <c r="G465" s="129"/>
      <c r="H465" s="130"/>
      <c r="I465" s="130"/>
      <c r="J465" s="130"/>
      <c r="K465" s="130"/>
      <c r="L465" s="130"/>
      <c r="M465" s="130"/>
      <c r="N465" s="130"/>
      <c r="O465" s="130"/>
    </row>
    <row r="466" spans="2:15">
      <c r="B466" s="129"/>
      <c r="C466" s="129"/>
      <c r="D466" s="129"/>
      <c r="E466" s="129"/>
      <c r="F466" s="129"/>
      <c r="G466" s="129"/>
      <c r="H466" s="130"/>
      <c r="I466" s="130"/>
      <c r="J466" s="130"/>
      <c r="K466" s="130"/>
      <c r="L466" s="130"/>
      <c r="M466" s="130"/>
      <c r="N466" s="130"/>
      <c r="O466" s="130"/>
    </row>
    <row r="467" spans="2:15">
      <c r="B467" s="129"/>
      <c r="C467" s="129"/>
      <c r="D467" s="129"/>
      <c r="E467" s="129"/>
      <c r="F467" s="129"/>
      <c r="G467" s="129"/>
      <c r="H467" s="130"/>
      <c r="I467" s="130"/>
      <c r="J467" s="130"/>
      <c r="K467" s="130"/>
      <c r="L467" s="130"/>
      <c r="M467" s="130"/>
      <c r="N467" s="130"/>
      <c r="O467" s="130"/>
    </row>
    <row r="468" spans="2:15">
      <c r="B468" s="129"/>
      <c r="C468" s="129"/>
      <c r="D468" s="129"/>
      <c r="E468" s="129"/>
      <c r="F468" s="129"/>
      <c r="G468" s="129"/>
      <c r="H468" s="130"/>
      <c r="I468" s="130"/>
      <c r="J468" s="130"/>
      <c r="K468" s="130"/>
      <c r="L468" s="130"/>
      <c r="M468" s="130"/>
      <c r="N468" s="130"/>
      <c r="O468" s="130"/>
    </row>
    <row r="469" spans="2:15">
      <c r="B469" s="129"/>
      <c r="C469" s="129"/>
      <c r="D469" s="129"/>
      <c r="E469" s="129"/>
      <c r="F469" s="129"/>
      <c r="G469" s="129"/>
      <c r="H469" s="130"/>
      <c r="I469" s="130"/>
      <c r="J469" s="130"/>
      <c r="K469" s="130"/>
      <c r="L469" s="130"/>
      <c r="M469" s="130"/>
      <c r="N469" s="130"/>
      <c r="O469" s="130"/>
    </row>
    <row r="470" spans="2:15">
      <c r="B470" s="129"/>
      <c r="C470" s="129"/>
      <c r="D470" s="129"/>
      <c r="E470" s="129"/>
      <c r="F470" s="129"/>
      <c r="G470" s="129"/>
      <c r="H470" s="130"/>
      <c r="I470" s="130"/>
      <c r="J470" s="130"/>
      <c r="K470" s="130"/>
      <c r="L470" s="130"/>
      <c r="M470" s="130"/>
      <c r="N470" s="130"/>
      <c r="O470" s="130"/>
    </row>
    <row r="471" spans="2:15">
      <c r="B471" s="129"/>
      <c r="C471" s="129"/>
      <c r="D471" s="129"/>
      <c r="E471" s="129"/>
      <c r="F471" s="129"/>
      <c r="G471" s="129"/>
      <c r="H471" s="130"/>
      <c r="I471" s="130"/>
      <c r="J471" s="130"/>
      <c r="K471" s="130"/>
      <c r="L471" s="130"/>
      <c r="M471" s="130"/>
      <c r="N471" s="130"/>
      <c r="O471" s="130"/>
    </row>
    <row r="472" spans="2:15">
      <c r="B472" s="129"/>
      <c r="C472" s="129"/>
      <c r="D472" s="129"/>
      <c r="E472" s="129"/>
      <c r="F472" s="129"/>
      <c r="G472" s="129"/>
      <c r="H472" s="130"/>
      <c r="I472" s="130"/>
      <c r="J472" s="130"/>
      <c r="K472" s="130"/>
      <c r="L472" s="130"/>
      <c r="M472" s="130"/>
      <c r="N472" s="130"/>
      <c r="O472" s="130"/>
    </row>
    <row r="473" spans="2:15">
      <c r="B473" s="129"/>
      <c r="C473" s="129"/>
      <c r="D473" s="129"/>
      <c r="E473" s="129"/>
      <c r="F473" s="129"/>
      <c r="G473" s="129"/>
      <c r="H473" s="130"/>
      <c r="I473" s="130"/>
      <c r="J473" s="130"/>
      <c r="K473" s="130"/>
      <c r="L473" s="130"/>
      <c r="M473" s="130"/>
      <c r="N473" s="130"/>
      <c r="O473" s="130"/>
    </row>
    <row r="474" spans="2:15">
      <c r="B474" s="129"/>
      <c r="C474" s="129"/>
      <c r="D474" s="129"/>
      <c r="E474" s="129"/>
      <c r="F474" s="129"/>
      <c r="G474" s="129"/>
      <c r="H474" s="130"/>
      <c r="I474" s="130"/>
      <c r="J474" s="130"/>
      <c r="K474" s="130"/>
      <c r="L474" s="130"/>
      <c r="M474" s="130"/>
      <c r="N474" s="130"/>
      <c r="O474" s="130"/>
    </row>
    <row r="475" spans="2:15">
      <c r="B475" s="129"/>
      <c r="C475" s="129"/>
      <c r="D475" s="129"/>
      <c r="E475" s="129"/>
      <c r="F475" s="129"/>
      <c r="G475" s="129"/>
      <c r="H475" s="130"/>
      <c r="I475" s="130"/>
      <c r="J475" s="130"/>
      <c r="K475" s="130"/>
      <c r="L475" s="130"/>
      <c r="M475" s="130"/>
      <c r="N475" s="130"/>
      <c r="O475" s="130"/>
    </row>
    <row r="476" spans="2:15">
      <c r="B476" s="129"/>
      <c r="C476" s="129"/>
      <c r="D476" s="129"/>
      <c r="E476" s="129"/>
      <c r="F476" s="129"/>
      <c r="G476" s="129"/>
      <c r="H476" s="130"/>
      <c r="I476" s="130"/>
      <c r="J476" s="130"/>
      <c r="K476" s="130"/>
      <c r="L476" s="130"/>
      <c r="M476" s="130"/>
      <c r="N476" s="130"/>
      <c r="O476" s="130"/>
    </row>
    <row r="477" spans="2:15">
      <c r="B477" s="129"/>
      <c r="C477" s="129"/>
      <c r="D477" s="129"/>
      <c r="E477" s="129"/>
      <c r="F477" s="129"/>
      <c r="G477" s="129"/>
      <c r="H477" s="130"/>
      <c r="I477" s="130"/>
      <c r="J477" s="130"/>
      <c r="K477" s="130"/>
      <c r="L477" s="130"/>
      <c r="M477" s="130"/>
      <c r="N477" s="130"/>
      <c r="O477" s="130"/>
    </row>
    <row r="478" spans="2:15">
      <c r="B478" s="129"/>
      <c r="C478" s="129"/>
      <c r="D478" s="129"/>
      <c r="E478" s="129"/>
      <c r="F478" s="129"/>
      <c r="G478" s="129"/>
      <c r="H478" s="130"/>
      <c r="I478" s="130"/>
      <c r="J478" s="130"/>
      <c r="K478" s="130"/>
      <c r="L478" s="130"/>
      <c r="M478" s="130"/>
      <c r="N478" s="130"/>
      <c r="O478" s="130"/>
    </row>
    <row r="479" spans="2:15">
      <c r="B479" s="129"/>
      <c r="C479" s="129"/>
      <c r="D479" s="129"/>
      <c r="E479" s="129"/>
      <c r="F479" s="129"/>
      <c r="G479" s="129"/>
      <c r="H479" s="130"/>
      <c r="I479" s="130"/>
      <c r="J479" s="130"/>
      <c r="K479" s="130"/>
      <c r="L479" s="130"/>
      <c r="M479" s="130"/>
      <c r="N479" s="130"/>
      <c r="O479" s="130"/>
    </row>
    <row r="480" spans="2:15">
      <c r="B480" s="129"/>
      <c r="C480" s="129"/>
      <c r="D480" s="129"/>
      <c r="E480" s="129"/>
      <c r="F480" s="129"/>
      <c r="G480" s="129"/>
      <c r="H480" s="130"/>
      <c r="I480" s="130"/>
      <c r="J480" s="130"/>
      <c r="K480" s="130"/>
      <c r="L480" s="130"/>
      <c r="M480" s="130"/>
      <c r="N480" s="130"/>
      <c r="O480" s="130"/>
    </row>
    <row r="481" spans="2:15">
      <c r="B481" s="129"/>
      <c r="C481" s="129"/>
      <c r="D481" s="129"/>
      <c r="E481" s="129"/>
      <c r="F481" s="129"/>
      <c r="G481" s="129"/>
      <c r="H481" s="130"/>
      <c r="I481" s="130"/>
      <c r="J481" s="130"/>
      <c r="K481" s="130"/>
      <c r="L481" s="130"/>
      <c r="M481" s="130"/>
      <c r="N481" s="130"/>
      <c r="O481" s="130"/>
    </row>
    <row r="482" spans="2:15">
      <c r="B482" s="129"/>
      <c r="C482" s="129"/>
      <c r="D482" s="129"/>
      <c r="E482" s="129"/>
      <c r="F482" s="129"/>
      <c r="G482" s="129"/>
      <c r="H482" s="130"/>
      <c r="I482" s="130"/>
      <c r="J482" s="130"/>
      <c r="K482" s="130"/>
      <c r="L482" s="130"/>
      <c r="M482" s="130"/>
      <c r="N482" s="130"/>
      <c r="O482" s="130"/>
    </row>
    <row r="483" spans="2:15">
      <c r="B483" s="129"/>
      <c r="C483" s="129"/>
      <c r="D483" s="129"/>
      <c r="E483" s="129"/>
      <c r="F483" s="129"/>
      <c r="G483" s="129"/>
      <c r="H483" s="130"/>
      <c r="I483" s="130"/>
      <c r="J483" s="130"/>
      <c r="K483" s="130"/>
      <c r="L483" s="130"/>
      <c r="M483" s="130"/>
      <c r="N483" s="130"/>
      <c r="O483" s="130"/>
    </row>
    <row r="484" spans="2:15">
      <c r="B484" s="129"/>
      <c r="C484" s="129"/>
      <c r="D484" s="129"/>
      <c r="E484" s="129"/>
      <c r="F484" s="129"/>
      <c r="G484" s="129"/>
      <c r="H484" s="130"/>
      <c r="I484" s="130"/>
      <c r="J484" s="130"/>
      <c r="K484" s="130"/>
      <c r="L484" s="130"/>
      <c r="M484" s="130"/>
      <c r="N484" s="130"/>
      <c r="O484" s="130"/>
    </row>
    <row r="485" spans="2:15">
      <c r="B485" s="129"/>
      <c r="C485" s="129"/>
      <c r="D485" s="129"/>
      <c r="E485" s="129"/>
      <c r="F485" s="129"/>
      <c r="G485" s="129"/>
      <c r="H485" s="130"/>
      <c r="I485" s="130"/>
      <c r="J485" s="130"/>
      <c r="K485" s="130"/>
      <c r="L485" s="130"/>
      <c r="M485" s="130"/>
      <c r="N485" s="130"/>
      <c r="O485" s="130"/>
    </row>
    <row r="486" spans="2:15">
      <c r="B486" s="129"/>
      <c r="C486" s="129"/>
      <c r="D486" s="129"/>
      <c r="E486" s="129"/>
      <c r="F486" s="129"/>
      <c r="G486" s="129"/>
      <c r="H486" s="130"/>
      <c r="I486" s="130"/>
      <c r="J486" s="130"/>
      <c r="K486" s="130"/>
      <c r="L486" s="130"/>
      <c r="M486" s="130"/>
      <c r="N486" s="130"/>
      <c r="O486" s="130"/>
    </row>
    <row r="487" spans="2:15">
      <c r="B487" s="129"/>
      <c r="C487" s="129"/>
      <c r="D487" s="129"/>
      <c r="E487" s="129"/>
      <c r="F487" s="129"/>
      <c r="G487" s="129"/>
      <c r="H487" s="130"/>
      <c r="I487" s="130"/>
      <c r="J487" s="130"/>
      <c r="K487" s="130"/>
      <c r="L487" s="130"/>
      <c r="M487" s="130"/>
      <c r="N487" s="130"/>
      <c r="O487" s="130"/>
    </row>
    <row r="488" spans="2:15">
      <c r="B488" s="129"/>
      <c r="C488" s="129"/>
      <c r="D488" s="129"/>
      <c r="E488" s="129"/>
      <c r="F488" s="129"/>
      <c r="G488" s="129"/>
      <c r="H488" s="130"/>
      <c r="I488" s="130"/>
      <c r="J488" s="130"/>
      <c r="K488" s="130"/>
      <c r="L488" s="130"/>
      <c r="M488" s="130"/>
      <c r="N488" s="130"/>
      <c r="O488" s="130"/>
    </row>
    <row r="489" spans="2:15">
      <c r="B489" s="129"/>
      <c r="C489" s="129"/>
      <c r="D489" s="129"/>
      <c r="E489" s="129"/>
      <c r="F489" s="129"/>
      <c r="G489" s="129"/>
      <c r="H489" s="130"/>
      <c r="I489" s="130"/>
      <c r="J489" s="130"/>
      <c r="K489" s="130"/>
      <c r="L489" s="130"/>
      <c r="M489" s="130"/>
      <c r="N489" s="130"/>
      <c r="O489" s="130"/>
    </row>
    <row r="490" spans="2:15">
      <c r="B490" s="129"/>
      <c r="C490" s="129"/>
      <c r="D490" s="129"/>
      <c r="E490" s="129"/>
      <c r="F490" s="129"/>
      <c r="G490" s="129"/>
      <c r="H490" s="130"/>
      <c r="I490" s="130"/>
      <c r="J490" s="130"/>
      <c r="K490" s="130"/>
      <c r="L490" s="130"/>
      <c r="M490" s="130"/>
      <c r="N490" s="130"/>
      <c r="O490" s="130"/>
    </row>
    <row r="491" spans="2:15">
      <c r="B491" s="129"/>
      <c r="C491" s="129"/>
      <c r="D491" s="129"/>
      <c r="E491" s="129"/>
      <c r="F491" s="129"/>
      <c r="G491" s="129"/>
      <c r="H491" s="130"/>
      <c r="I491" s="130"/>
      <c r="J491" s="130"/>
      <c r="K491" s="130"/>
      <c r="L491" s="130"/>
      <c r="M491" s="130"/>
      <c r="N491" s="130"/>
      <c r="O491" s="130"/>
    </row>
    <row r="492" spans="2:15">
      <c r="B492" s="129"/>
      <c r="C492" s="129"/>
      <c r="D492" s="129"/>
      <c r="E492" s="129"/>
      <c r="F492" s="129"/>
      <c r="G492" s="129"/>
      <c r="H492" s="130"/>
      <c r="I492" s="130"/>
      <c r="J492" s="130"/>
      <c r="K492" s="130"/>
      <c r="L492" s="130"/>
      <c r="M492" s="130"/>
      <c r="N492" s="130"/>
      <c r="O492" s="130"/>
    </row>
    <row r="493" spans="2:15">
      <c r="B493" s="129"/>
      <c r="C493" s="129"/>
      <c r="D493" s="129"/>
      <c r="E493" s="129"/>
      <c r="F493" s="129"/>
      <c r="G493" s="129"/>
      <c r="H493" s="130"/>
      <c r="I493" s="130"/>
      <c r="J493" s="130"/>
      <c r="K493" s="130"/>
      <c r="L493" s="130"/>
      <c r="M493" s="130"/>
      <c r="N493" s="130"/>
      <c r="O493" s="130"/>
    </row>
    <row r="494" spans="2:15">
      <c r="B494" s="129"/>
      <c r="C494" s="129"/>
      <c r="D494" s="129"/>
      <c r="E494" s="129"/>
      <c r="F494" s="129"/>
      <c r="G494" s="129"/>
      <c r="H494" s="130"/>
      <c r="I494" s="130"/>
      <c r="J494" s="130"/>
      <c r="K494" s="130"/>
      <c r="L494" s="130"/>
      <c r="M494" s="130"/>
      <c r="N494" s="130"/>
      <c r="O494" s="130"/>
    </row>
    <row r="495" spans="2:15">
      <c r="B495" s="129"/>
      <c r="C495" s="129"/>
      <c r="D495" s="129"/>
      <c r="E495" s="129"/>
      <c r="F495" s="129"/>
      <c r="G495" s="129"/>
      <c r="H495" s="130"/>
      <c r="I495" s="130"/>
      <c r="J495" s="130"/>
      <c r="K495" s="130"/>
      <c r="L495" s="130"/>
      <c r="M495" s="130"/>
      <c r="N495" s="130"/>
      <c r="O495" s="130"/>
    </row>
    <row r="496" spans="2:15">
      <c r="B496" s="129"/>
      <c r="C496" s="129"/>
      <c r="D496" s="129"/>
      <c r="E496" s="129"/>
      <c r="F496" s="129"/>
      <c r="G496" s="129"/>
      <c r="H496" s="130"/>
      <c r="I496" s="130"/>
      <c r="J496" s="130"/>
      <c r="K496" s="130"/>
      <c r="L496" s="130"/>
      <c r="M496" s="130"/>
      <c r="N496" s="130"/>
      <c r="O496" s="130"/>
    </row>
    <row r="497" spans="2:15">
      <c r="B497" s="129"/>
      <c r="C497" s="129"/>
      <c r="D497" s="129"/>
      <c r="E497" s="129"/>
      <c r="F497" s="129"/>
      <c r="G497" s="129"/>
      <c r="H497" s="130"/>
      <c r="I497" s="130"/>
      <c r="J497" s="130"/>
      <c r="K497" s="130"/>
      <c r="L497" s="130"/>
      <c r="M497" s="130"/>
      <c r="N497" s="130"/>
      <c r="O497" s="130"/>
    </row>
    <row r="498" spans="2:15">
      <c r="B498" s="129"/>
      <c r="C498" s="129"/>
      <c r="D498" s="129"/>
      <c r="E498" s="129"/>
      <c r="F498" s="129"/>
      <c r="G498" s="129"/>
      <c r="H498" s="130"/>
      <c r="I498" s="130"/>
      <c r="J498" s="130"/>
      <c r="K498" s="130"/>
      <c r="L498" s="130"/>
      <c r="M498" s="130"/>
      <c r="N498" s="130"/>
      <c r="O498" s="130"/>
    </row>
    <row r="499" spans="2:15">
      <c r="B499" s="129"/>
      <c r="C499" s="129"/>
      <c r="D499" s="129"/>
      <c r="E499" s="129"/>
      <c r="F499" s="129"/>
      <c r="G499" s="129"/>
      <c r="H499" s="130"/>
      <c r="I499" s="130"/>
      <c r="J499" s="130"/>
      <c r="K499" s="130"/>
      <c r="L499" s="130"/>
      <c r="M499" s="130"/>
      <c r="N499" s="130"/>
      <c r="O499" s="130"/>
    </row>
    <row r="500" spans="2:15">
      <c r="B500" s="129"/>
      <c r="C500" s="129"/>
      <c r="D500" s="129"/>
      <c r="E500" s="129"/>
      <c r="F500" s="129"/>
      <c r="G500" s="129"/>
      <c r="H500" s="130"/>
      <c r="I500" s="130"/>
      <c r="J500" s="130"/>
      <c r="K500" s="130"/>
      <c r="L500" s="130"/>
      <c r="M500" s="130"/>
      <c r="N500" s="130"/>
      <c r="O500" s="130"/>
    </row>
  </sheetData>
  <sheetProtection sheet="1" objects="1" scenarios="1"/>
  <sortState xmlns:xlrd2="http://schemas.microsoft.com/office/spreadsheetml/2017/richdata2" ref="B219:O265">
    <sortCondition ref="B219:B265"/>
  </sortState>
  <mergeCells count="2">
    <mergeCell ref="B6:O6"/>
    <mergeCell ref="B7:O7"/>
  </mergeCells>
  <phoneticPr fontId="3" type="noConversion"/>
  <dataValidations count="3">
    <dataValidation allowBlank="1" showInputMessage="1" showErrorMessage="1" sqref="A1 B34 K9 B36:I36 B271 B273" xr:uid="{00000000-0002-0000-0500-000000000000}"/>
    <dataValidation type="list" allowBlank="1" showInputMessage="1" showErrorMessage="1" sqref="E12:E35 E37:E356" xr:uid="{00000000-0002-0000-0500-000001000000}">
      <formula1>#REF!</formula1>
    </dataValidation>
    <dataValidation type="list" allowBlank="1" showInputMessage="1" showErrorMessage="1" sqref="H37:H356 G12:H35 G37:G362" xr:uid="{00000000-0002-0000-0500-000002000000}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48.42578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4.28515625" style="1" bestFit="1" customWidth="1"/>
    <col min="9" max="9" width="10.7109375" style="1" bestFit="1" customWidth="1"/>
    <col min="10" max="10" width="8.28515625" style="1" bestFit="1" customWidth="1"/>
    <col min="11" max="11" width="14.425781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5" t="s">
        <v>146</v>
      </c>
      <c r="C1" s="66" t="s" vm="1">
        <v>233</v>
      </c>
    </row>
    <row r="2" spans="2:14">
      <c r="B2" s="45" t="s">
        <v>145</v>
      </c>
      <c r="C2" s="66" t="s">
        <v>234</v>
      </c>
    </row>
    <row r="3" spans="2:14">
      <c r="B3" s="45" t="s">
        <v>147</v>
      </c>
      <c r="C3" s="66" t="s">
        <v>235</v>
      </c>
    </row>
    <row r="4" spans="2:14">
      <c r="B4" s="45" t="s">
        <v>148</v>
      </c>
      <c r="C4" s="66">
        <v>2102</v>
      </c>
    </row>
    <row r="6" spans="2:14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</row>
    <row r="7" spans="2:14" ht="26.25" customHeight="1">
      <c r="B7" s="190" t="s">
        <v>231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2"/>
    </row>
    <row r="8" spans="2:14" s="3" customFormat="1" ht="74.25" customHeight="1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65</v>
      </c>
      <c r="G8" s="29" t="s">
        <v>103</v>
      </c>
      <c r="H8" s="29" t="s">
        <v>209</v>
      </c>
      <c r="I8" s="29" t="s">
        <v>208</v>
      </c>
      <c r="J8" s="29" t="s">
        <v>223</v>
      </c>
      <c r="K8" s="29" t="s">
        <v>61</v>
      </c>
      <c r="L8" s="29" t="s">
        <v>59</v>
      </c>
      <c r="M8" s="29" t="s">
        <v>149</v>
      </c>
      <c r="N8" s="13" t="s">
        <v>151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216</v>
      </c>
      <c r="I9" s="31"/>
      <c r="J9" s="15" t="s">
        <v>212</v>
      </c>
      <c r="K9" s="15" t="s">
        <v>212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67" t="s">
        <v>226</v>
      </c>
      <c r="C11" s="68"/>
      <c r="D11" s="68"/>
      <c r="E11" s="68"/>
      <c r="F11" s="68"/>
      <c r="G11" s="68"/>
      <c r="H11" s="76"/>
      <c r="I11" s="78"/>
      <c r="J11" s="68"/>
      <c r="K11" s="76">
        <v>6738431.4908039505</v>
      </c>
      <c r="L11" s="68"/>
      <c r="M11" s="77">
        <f>IFERROR(K11/$K$11,0)</f>
        <v>1</v>
      </c>
      <c r="N11" s="77">
        <f>K11/'סכום נכסי הקרן'!$C$42</f>
        <v>0.10866028982523411</v>
      </c>
    </row>
    <row r="12" spans="2:14">
      <c r="B12" s="69" t="s">
        <v>201</v>
      </c>
      <c r="C12" s="70"/>
      <c r="D12" s="70"/>
      <c r="E12" s="70"/>
      <c r="F12" s="70"/>
      <c r="G12" s="70"/>
      <c r="H12" s="79"/>
      <c r="I12" s="81"/>
      <c r="J12" s="70"/>
      <c r="K12" s="79">
        <v>1135440.7333165575</v>
      </c>
      <c r="L12" s="70"/>
      <c r="M12" s="80">
        <f t="shared" ref="M12:M73" si="0">IFERROR(K12/$K$11,0)</f>
        <v>0.16850223006141896</v>
      </c>
      <c r="N12" s="80">
        <f>K12/'סכום נכסי הקרן'!$C$42</f>
        <v>1.8309501154672059E-2</v>
      </c>
    </row>
    <row r="13" spans="2:14">
      <c r="B13" s="89" t="s">
        <v>227</v>
      </c>
      <c r="C13" s="70"/>
      <c r="D13" s="70"/>
      <c r="E13" s="70"/>
      <c r="F13" s="70"/>
      <c r="G13" s="70"/>
      <c r="H13" s="79"/>
      <c r="I13" s="81"/>
      <c r="J13" s="70"/>
      <c r="K13" s="79">
        <v>1125747.9597823124</v>
      </c>
      <c r="L13" s="70"/>
      <c r="M13" s="80">
        <f t="shared" si="0"/>
        <v>0.16706379835109095</v>
      </c>
      <c r="N13" s="80">
        <f>K13/'סכום נכסי הקרן'!$C$42</f>
        <v>1.8153200748134014E-2</v>
      </c>
    </row>
    <row r="14" spans="2:14">
      <c r="B14" s="75" t="s">
        <v>1545</v>
      </c>
      <c r="C14" s="72" t="s">
        <v>1546</v>
      </c>
      <c r="D14" s="85" t="s">
        <v>120</v>
      </c>
      <c r="E14" s="72" t="s">
        <v>1547</v>
      </c>
      <c r="F14" s="85" t="s">
        <v>1548</v>
      </c>
      <c r="G14" s="85" t="s">
        <v>133</v>
      </c>
      <c r="H14" s="82">
        <v>9040370.8607280012</v>
      </c>
      <c r="I14" s="84">
        <v>1753</v>
      </c>
      <c r="J14" s="72"/>
      <c r="K14" s="82">
        <v>158477.70118856203</v>
      </c>
      <c r="L14" s="83">
        <v>9.2854909214610967E-2</v>
      </c>
      <c r="M14" s="83">
        <f t="shared" si="0"/>
        <v>2.3518485185289661E-2</v>
      </c>
      <c r="N14" s="83">
        <f>K14/'סכום נכסי הקרן'!$C$42</f>
        <v>2.5555254164840494E-3</v>
      </c>
    </row>
    <row r="15" spans="2:14">
      <c r="B15" s="75" t="s">
        <v>1549</v>
      </c>
      <c r="C15" s="72" t="s">
        <v>1550</v>
      </c>
      <c r="D15" s="85" t="s">
        <v>120</v>
      </c>
      <c r="E15" s="72" t="s">
        <v>1547</v>
      </c>
      <c r="F15" s="85" t="s">
        <v>1548</v>
      </c>
      <c r="G15" s="85" t="s">
        <v>133</v>
      </c>
      <c r="H15" s="82">
        <v>4626145.8933490012</v>
      </c>
      <c r="I15" s="84">
        <v>3159</v>
      </c>
      <c r="J15" s="72"/>
      <c r="K15" s="82">
        <v>146139.94877090902</v>
      </c>
      <c r="L15" s="83">
        <v>6.8243077677969916E-2</v>
      </c>
      <c r="M15" s="83">
        <f t="shared" si="0"/>
        <v>2.1687532027349188E-2</v>
      </c>
      <c r="N15" s="83">
        <f>K15/'סכום נכסי הקרן'!$C$42</f>
        <v>2.3565735156858103E-3</v>
      </c>
    </row>
    <row r="16" spans="2:14">
      <c r="B16" s="75" t="s">
        <v>1551</v>
      </c>
      <c r="C16" s="72" t="s">
        <v>1552</v>
      </c>
      <c r="D16" s="85" t="s">
        <v>120</v>
      </c>
      <c r="E16" s="72" t="s">
        <v>1553</v>
      </c>
      <c r="F16" s="85" t="s">
        <v>1548</v>
      </c>
      <c r="G16" s="85" t="s">
        <v>133</v>
      </c>
      <c r="H16" s="82">
        <v>2108766.3898080005</v>
      </c>
      <c r="I16" s="84">
        <v>3114</v>
      </c>
      <c r="J16" s="72"/>
      <c r="K16" s="82">
        <v>65666.985378635</v>
      </c>
      <c r="L16" s="83">
        <v>2.4718359585869456E-2</v>
      </c>
      <c r="M16" s="83">
        <f t="shared" si="0"/>
        <v>9.7451440247262027E-3</v>
      </c>
      <c r="N16" s="83">
        <f>K16/'סכום נכסי הקרן'!$C$42</f>
        <v>1.0589101741153978E-3</v>
      </c>
    </row>
    <row r="17" spans="2:14">
      <c r="B17" s="75" t="s">
        <v>1554</v>
      </c>
      <c r="C17" s="72" t="s">
        <v>1555</v>
      </c>
      <c r="D17" s="85" t="s">
        <v>120</v>
      </c>
      <c r="E17" s="72" t="s">
        <v>1556</v>
      </c>
      <c r="F17" s="85" t="s">
        <v>1548</v>
      </c>
      <c r="G17" s="85" t="s">
        <v>133</v>
      </c>
      <c r="H17" s="82">
        <v>226673.47871400003</v>
      </c>
      <c r="I17" s="84">
        <v>17260</v>
      </c>
      <c r="J17" s="72"/>
      <c r="K17" s="82">
        <v>39123.842426002004</v>
      </c>
      <c r="L17" s="83">
        <v>3.0790521809493723E-2</v>
      </c>
      <c r="M17" s="83">
        <f t="shared" si="0"/>
        <v>5.8060755651214921E-3</v>
      </c>
      <c r="N17" s="83">
        <f>K17/'סכום נכסי הקרן'!$C$42</f>
        <v>6.3088985365331127E-4</v>
      </c>
    </row>
    <row r="18" spans="2:14">
      <c r="B18" s="75" t="s">
        <v>1557</v>
      </c>
      <c r="C18" s="72" t="s">
        <v>1558</v>
      </c>
      <c r="D18" s="85" t="s">
        <v>120</v>
      </c>
      <c r="E18" s="72" t="s">
        <v>1556</v>
      </c>
      <c r="F18" s="85" t="s">
        <v>1548</v>
      </c>
      <c r="G18" s="85" t="s">
        <v>133</v>
      </c>
      <c r="H18" s="82">
        <v>305619.613197</v>
      </c>
      <c r="I18" s="84">
        <v>30560</v>
      </c>
      <c r="J18" s="72"/>
      <c r="K18" s="82">
        <v>93397.353792997019</v>
      </c>
      <c r="L18" s="83">
        <v>4.0081103051004388E-2</v>
      </c>
      <c r="M18" s="83">
        <f t="shared" si="0"/>
        <v>1.3860399696941037E-2</v>
      </c>
      <c r="N18" s="83">
        <f>K18/'סכום נכסי הקרן'!$C$42</f>
        <v>1.5060750481632004E-3</v>
      </c>
    </row>
    <row r="19" spans="2:14">
      <c r="B19" s="75" t="s">
        <v>1559</v>
      </c>
      <c r="C19" s="72" t="s">
        <v>1560</v>
      </c>
      <c r="D19" s="85" t="s">
        <v>120</v>
      </c>
      <c r="E19" s="72" t="s">
        <v>1556</v>
      </c>
      <c r="F19" s="85" t="s">
        <v>1548</v>
      </c>
      <c r="G19" s="85" t="s">
        <v>133</v>
      </c>
      <c r="H19" s="82">
        <v>910091.59012500022</v>
      </c>
      <c r="I19" s="84">
        <v>17510</v>
      </c>
      <c r="J19" s="72"/>
      <c r="K19" s="82">
        <v>159357.03743088801</v>
      </c>
      <c r="L19" s="83">
        <v>2.9711583430316119E-2</v>
      </c>
      <c r="M19" s="83">
        <f t="shared" si="0"/>
        <v>2.3648980871641304E-2</v>
      </c>
      <c r="N19" s="83">
        <f>K19/'סכום נכסי הקרן'!$C$42</f>
        <v>2.5697051155839619E-3</v>
      </c>
    </row>
    <row r="20" spans="2:14">
      <c r="B20" s="75" t="s">
        <v>1561</v>
      </c>
      <c r="C20" s="72" t="s">
        <v>1562</v>
      </c>
      <c r="D20" s="85" t="s">
        <v>120</v>
      </c>
      <c r="E20" s="72" t="s">
        <v>1563</v>
      </c>
      <c r="F20" s="85" t="s">
        <v>1548</v>
      </c>
      <c r="G20" s="85" t="s">
        <v>133</v>
      </c>
      <c r="H20" s="82">
        <v>8838809.523294</v>
      </c>
      <c r="I20" s="84">
        <v>1757</v>
      </c>
      <c r="J20" s="72"/>
      <c r="K20" s="82">
        <v>155297.88332427602</v>
      </c>
      <c r="L20" s="83">
        <v>4.8675874636143576E-2</v>
      </c>
      <c r="M20" s="83">
        <f t="shared" si="0"/>
        <v>2.3046592302112683E-2</v>
      </c>
      <c r="N20" s="83">
        <f>K20/'סכום נכסי הקרן'!$C$42</f>
        <v>2.5042493990315739E-3</v>
      </c>
    </row>
    <row r="21" spans="2:14">
      <c r="B21" s="75" t="s">
        <v>1564</v>
      </c>
      <c r="C21" s="72" t="s">
        <v>1565</v>
      </c>
      <c r="D21" s="85" t="s">
        <v>120</v>
      </c>
      <c r="E21" s="72" t="s">
        <v>1563</v>
      </c>
      <c r="F21" s="85" t="s">
        <v>1548</v>
      </c>
      <c r="G21" s="85" t="s">
        <v>133</v>
      </c>
      <c r="H21" s="82">
        <v>2112051.7527510007</v>
      </c>
      <c r="I21" s="84">
        <v>1732</v>
      </c>
      <c r="J21" s="72"/>
      <c r="K21" s="82">
        <v>36580.736358868999</v>
      </c>
      <c r="L21" s="83">
        <v>2.4989409373347472E-2</v>
      </c>
      <c r="M21" s="83">
        <f t="shared" si="0"/>
        <v>5.4286722969271615E-3</v>
      </c>
      <c r="N21" s="83">
        <f>K21/'סכום נכסי הקרן'!$C$42</f>
        <v>5.8988110515032475E-4</v>
      </c>
    </row>
    <row r="22" spans="2:14">
      <c r="B22" s="75" t="s">
        <v>1566</v>
      </c>
      <c r="C22" s="72" t="s">
        <v>1567</v>
      </c>
      <c r="D22" s="85" t="s">
        <v>120</v>
      </c>
      <c r="E22" s="72" t="s">
        <v>1563</v>
      </c>
      <c r="F22" s="85" t="s">
        <v>1548</v>
      </c>
      <c r="G22" s="85" t="s">
        <v>133</v>
      </c>
      <c r="H22" s="82">
        <v>8764724.8745540027</v>
      </c>
      <c r="I22" s="84">
        <v>3100</v>
      </c>
      <c r="J22" s="72"/>
      <c r="K22" s="82">
        <v>271706.47111117397</v>
      </c>
      <c r="L22" s="83">
        <v>5.943009956080763E-2</v>
      </c>
      <c r="M22" s="83">
        <f t="shared" si="0"/>
        <v>4.0321916380982176E-2</v>
      </c>
      <c r="N22" s="83">
        <f>K22/'סכום נכסי הקרן'!$C$42</f>
        <v>4.3813911202663786E-3</v>
      </c>
    </row>
    <row r="23" spans="2:14">
      <c r="B23" s="71"/>
      <c r="C23" s="72"/>
      <c r="D23" s="72"/>
      <c r="E23" s="72"/>
      <c r="F23" s="72"/>
      <c r="G23" s="72"/>
      <c r="H23" s="82"/>
      <c r="I23" s="84"/>
      <c r="J23" s="72"/>
      <c r="K23" s="72"/>
      <c r="L23" s="72"/>
      <c r="M23" s="83"/>
      <c r="N23" s="72"/>
    </row>
    <row r="24" spans="2:14">
      <c r="B24" s="89" t="s">
        <v>228</v>
      </c>
      <c r="C24" s="70"/>
      <c r="D24" s="70"/>
      <c r="E24" s="70"/>
      <c r="F24" s="70"/>
      <c r="G24" s="70"/>
      <c r="H24" s="79"/>
      <c r="I24" s="81"/>
      <c r="J24" s="70"/>
      <c r="K24" s="79">
        <v>9692.7735342450014</v>
      </c>
      <c r="L24" s="70"/>
      <c r="M24" s="80">
        <f t="shared" si="0"/>
        <v>1.4384317103279733E-3</v>
      </c>
      <c r="N24" s="80">
        <f>K24/'סכום נכסי הקרן'!$C$42</f>
        <v>1.563004065380448E-4</v>
      </c>
    </row>
    <row r="25" spans="2:14">
      <c r="B25" s="75" t="s">
        <v>1568</v>
      </c>
      <c r="C25" s="72" t="s">
        <v>1569</v>
      </c>
      <c r="D25" s="85" t="s">
        <v>120</v>
      </c>
      <c r="E25" s="72" t="s">
        <v>1547</v>
      </c>
      <c r="F25" s="85" t="s">
        <v>1570</v>
      </c>
      <c r="G25" s="85" t="s">
        <v>133</v>
      </c>
      <c r="H25" s="82">
        <v>828870.25600000028</v>
      </c>
      <c r="I25" s="84">
        <v>359.86</v>
      </c>
      <c r="J25" s="72"/>
      <c r="K25" s="82">
        <v>2982.7725032420003</v>
      </c>
      <c r="L25" s="83">
        <v>1.2369259753897072E-2</v>
      </c>
      <c r="M25" s="83">
        <f t="shared" si="0"/>
        <v>4.4265086130394581E-4</v>
      </c>
      <c r="N25" s="83">
        <f>K25/'סכום נכסי הקרן'!$C$42</f>
        <v>4.8098570880676261E-5</v>
      </c>
    </row>
    <row r="26" spans="2:14">
      <c r="B26" s="75" t="s">
        <v>1571</v>
      </c>
      <c r="C26" s="72" t="s">
        <v>1572</v>
      </c>
      <c r="D26" s="85" t="s">
        <v>120</v>
      </c>
      <c r="E26" s="72" t="s">
        <v>1547</v>
      </c>
      <c r="F26" s="85" t="s">
        <v>1570</v>
      </c>
      <c r="G26" s="85" t="s">
        <v>133</v>
      </c>
      <c r="H26" s="82">
        <v>3057.4951570000003</v>
      </c>
      <c r="I26" s="84">
        <v>345.2</v>
      </c>
      <c r="J26" s="72"/>
      <c r="K26" s="82">
        <v>10.554473281000002</v>
      </c>
      <c r="L26" s="83">
        <v>1.803449013372034E-5</v>
      </c>
      <c r="M26" s="83">
        <f t="shared" si="0"/>
        <v>1.5663100968532317E-6</v>
      </c>
      <c r="N26" s="83">
        <f>K26/'סכום נכסי הקרן'!$C$42</f>
        <v>1.7019570908026267E-7</v>
      </c>
    </row>
    <row r="27" spans="2:14">
      <c r="B27" s="75" t="s">
        <v>1573</v>
      </c>
      <c r="C27" s="72" t="s">
        <v>1574</v>
      </c>
      <c r="D27" s="85" t="s">
        <v>120</v>
      </c>
      <c r="E27" s="72" t="s">
        <v>1556</v>
      </c>
      <c r="F27" s="85" t="s">
        <v>1570</v>
      </c>
      <c r="G27" s="85" t="s">
        <v>133</v>
      </c>
      <c r="H27" s="82">
        <v>98531.122812000016</v>
      </c>
      <c r="I27" s="84">
        <v>3608</v>
      </c>
      <c r="J27" s="72"/>
      <c r="K27" s="82">
        <v>3555.0029110480009</v>
      </c>
      <c r="L27" s="83">
        <v>1.5771588576397055E-2</v>
      </c>
      <c r="M27" s="83">
        <f t="shared" si="0"/>
        <v>5.2757127766299514E-4</v>
      </c>
      <c r="N27" s="83">
        <f>K27/'סכום נכסי הקרן'!$C$42</f>
        <v>5.7326047934330109E-5</v>
      </c>
    </row>
    <row r="28" spans="2:14">
      <c r="B28" s="75" t="s">
        <v>1575</v>
      </c>
      <c r="C28" s="72" t="s">
        <v>1576</v>
      </c>
      <c r="D28" s="85" t="s">
        <v>120</v>
      </c>
      <c r="E28" s="72" t="s">
        <v>1563</v>
      </c>
      <c r="F28" s="85" t="s">
        <v>1570</v>
      </c>
      <c r="G28" s="85" t="s">
        <v>133</v>
      </c>
      <c r="H28" s="82">
        <v>87031.376880000011</v>
      </c>
      <c r="I28" s="84">
        <v>3613</v>
      </c>
      <c r="J28" s="72"/>
      <c r="K28" s="82">
        <v>3144.4436466740008</v>
      </c>
      <c r="L28" s="83">
        <v>8.6165670389595737E-3</v>
      </c>
      <c r="M28" s="83">
        <f t="shared" si="0"/>
        <v>4.6664326126417927E-4</v>
      </c>
      <c r="N28" s="83">
        <f>K28/'סכום נכסי הקרן'!$C$42</f>
        <v>5.0705592013958164E-5</v>
      </c>
    </row>
    <row r="29" spans="2:14">
      <c r="B29" s="71"/>
      <c r="C29" s="72"/>
      <c r="D29" s="72"/>
      <c r="E29" s="72"/>
      <c r="F29" s="72"/>
      <c r="G29" s="72"/>
      <c r="H29" s="82"/>
      <c r="I29" s="84"/>
      <c r="J29" s="72"/>
      <c r="K29" s="72"/>
      <c r="L29" s="72"/>
      <c r="M29" s="83"/>
      <c r="N29" s="72"/>
    </row>
    <row r="30" spans="2:14">
      <c r="B30" s="69" t="s">
        <v>200</v>
      </c>
      <c r="C30" s="70"/>
      <c r="D30" s="70"/>
      <c r="E30" s="70"/>
      <c r="F30" s="70"/>
      <c r="G30" s="70"/>
      <c r="H30" s="79"/>
      <c r="I30" s="81"/>
      <c r="J30" s="70"/>
      <c r="K30" s="79">
        <v>5602990.7574873958</v>
      </c>
      <c r="L30" s="70"/>
      <c r="M30" s="80">
        <f t="shared" si="0"/>
        <v>0.83149776993858149</v>
      </c>
      <c r="N30" s="80">
        <f>K30/'סכום נכסי הקרן'!$C$42</f>
        <v>9.0350788670562107E-2</v>
      </c>
    </row>
    <row r="31" spans="2:14">
      <c r="B31" s="89" t="s">
        <v>229</v>
      </c>
      <c r="C31" s="70"/>
      <c r="D31" s="70"/>
      <c r="E31" s="70"/>
      <c r="F31" s="70"/>
      <c r="G31" s="70"/>
      <c r="H31" s="79"/>
      <c r="I31" s="81"/>
      <c r="J31" s="70"/>
      <c r="K31" s="79">
        <v>5549598.9448784152</v>
      </c>
      <c r="L31" s="70"/>
      <c r="M31" s="80">
        <f t="shared" si="0"/>
        <v>0.82357429209632027</v>
      </c>
      <c r="N31" s="80">
        <f>K31/'סכום נכסי הקרן'!$C$42</f>
        <v>8.9489821271798178E-2</v>
      </c>
    </row>
    <row r="32" spans="2:14">
      <c r="B32" s="75" t="s">
        <v>1577</v>
      </c>
      <c r="C32" s="72" t="s">
        <v>1578</v>
      </c>
      <c r="D32" s="85" t="s">
        <v>26</v>
      </c>
      <c r="E32" s="72"/>
      <c r="F32" s="85" t="s">
        <v>1548</v>
      </c>
      <c r="G32" s="85" t="s">
        <v>132</v>
      </c>
      <c r="H32" s="82">
        <v>1557932.3628109999</v>
      </c>
      <c r="I32" s="84">
        <v>6351.4</v>
      </c>
      <c r="J32" s="72"/>
      <c r="K32" s="82">
        <v>366116.90953636396</v>
      </c>
      <c r="L32" s="83">
        <v>3.5246718916524929E-2</v>
      </c>
      <c r="M32" s="83">
        <f t="shared" si="0"/>
        <v>5.4332660358127824E-2</v>
      </c>
      <c r="N32" s="83">
        <f>K32/'סכום נכסי הקרן'!$C$42</f>
        <v>5.9038026214901776E-3</v>
      </c>
    </row>
    <row r="33" spans="2:14">
      <c r="B33" s="75" t="s">
        <v>1579</v>
      </c>
      <c r="C33" s="72" t="s">
        <v>1580</v>
      </c>
      <c r="D33" s="85" t="s">
        <v>1388</v>
      </c>
      <c r="E33" s="72"/>
      <c r="F33" s="85" t="s">
        <v>1548</v>
      </c>
      <c r="G33" s="85" t="s">
        <v>132</v>
      </c>
      <c r="H33" s="82">
        <v>1090912.0063670003</v>
      </c>
      <c r="I33" s="84">
        <v>6508</v>
      </c>
      <c r="J33" s="72"/>
      <c r="K33" s="82">
        <v>262687.2474833231</v>
      </c>
      <c r="L33" s="83">
        <v>5.4260731478090038E-3</v>
      </c>
      <c r="M33" s="83">
        <f t="shared" si="0"/>
        <v>3.8983441152709908E-2</v>
      </c>
      <c r="N33" s="83">
        <f>K33/'סכום נכסי הקרן'!$C$42</f>
        <v>4.2359520140384174E-3</v>
      </c>
    </row>
    <row r="34" spans="2:14">
      <c r="B34" s="75" t="s">
        <v>1581</v>
      </c>
      <c r="C34" s="72" t="s">
        <v>1582</v>
      </c>
      <c r="D34" s="85" t="s">
        <v>1388</v>
      </c>
      <c r="E34" s="72"/>
      <c r="F34" s="85" t="s">
        <v>1548</v>
      </c>
      <c r="G34" s="85" t="s">
        <v>132</v>
      </c>
      <c r="H34" s="82">
        <v>72065.912054000015</v>
      </c>
      <c r="I34" s="84">
        <v>16981</v>
      </c>
      <c r="J34" s="72"/>
      <c r="K34" s="82">
        <v>45278.796343970003</v>
      </c>
      <c r="L34" s="83">
        <v>7.1033614628735625E-4</v>
      </c>
      <c r="M34" s="83">
        <f t="shared" si="0"/>
        <v>6.719486041486469E-3</v>
      </c>
      <c r="N34" s="83">
        <f>K34/'סכום נכסי הקרן'!$C$42</f>
        <v>7.3014130074453487E-4</v>
      </c>
    </row>
    <row r="35" spans="2:14">
      <c r="B35" s="75" t="s">
        <v>1583</v>
      </c>
      <c r="C35" s="72" t="s">
        <v>1584</v>
      </c>
      <c r="D35" s="85" t="s">
        <v>1388</v>
      </c>
      <c r="E35" s="72"/>
      <c r="F35" s="85" t="s">
        <v>1548</v>
      </c>
      <c r="G35" s="85" t="s">
        <v>132</v>
      </c>
      <c r="H35" s="82">
        <v>387331.22134300007</v>
      </c>
      <c r="I35" s="84">
        <v>7417</v>
      </c>
      <c r="J35" s="72"/>
      <c r="K35" s="82">
        <v>106294.91974235802</v>
      </c>
      <c r="L35" s="83">
        <v>1.6491175462569033E-3</v>
      </c>
      <c r="M35" s="83">
        <f t="shared" si="0"/>
        <v>1.5774430575931576E-2</v>
      </c>
      <c r="N35" s="83">
        <f>K35/'סכום נכסי הקרן'!$C$42</f>
        <v>1.7140541982087595E-3</v>
      </c>
    </row>
    <row r="36" spans="2:14">
      <c r="B36" s="75" t="s">
        <v>1585</v>
      </c>
      <c r="C36" s="72" t="s">
        <v>1586</v>
      </c>
      <c r="D36" s="85" t="s">
        <v>1388</v>
      </c>
      <c r="E36" s="72"/>
      <c r="F36" s="85" t="s">
        <v>1548</v>
      </c>
      <c r="G36" s="85" t="s">
        <v>132</v>
      </c>
      <c r="H36" s="82">
        <v>120452.50790100003</v>
      </c>
      <c r="I36" s="84">
        <v>8117</v>
      </c>
      <c r="J36" s="72"/>
      <c r="K36" s="82">
        <v>36175.381246450997</v>
      </c>
      <c r="L36" s="83">
        <v>2.9145905527371425E-4</v>
      </c>
      <c r="M36" s="83">
        <f t="shared" si="0"/>
        <v>5.368516589627741E-3</v>
      </c>
      <c r="N36" s="83">
        <f>K36/'סכום נכסי הקרן'!$C$42</f>
        <v>5.8334456856052772E-4</v>
      </c>
    </row>
    <row r="37" spans="2:14">
      <c r="B37" s="75" t="s">
        <v>1587</v>
      </c>
      <c r="C37" s="72" t="s">
        <v>1588</v>
      </c>
      <c r="D37" s="85" t="s">
        <v>1388</v>
      </c>
      <c r="E37" s="72"/>
      <c r="F37" s="85" t="s">
        <v>1548</v>
      </c>
      <c r="G37" s="85" t="s">
        <v>132</v>
      </c>
      <c r="H37" s="82">
        <v>1029234.4291530001</v>
      </c>
      <c r="I37" s="84">
        <v>3371</v>
      </c>
      <c r="J37" s="72"/>
      <c r="K37" s="82">
        <v>128373.32264538103</v>
      </c>
      <c r="L37" s="83">
        <v>1.067343472067508E-3</v>
      </c>
      <c r="M37" s="83">
        <f t="shared" si="0"/>
        <v>1.9050920502875816E-2</v>
      </c>
      <c r="N37" s="83">
        <f>K37/'סכום נכסי הקרן'!$C$42</f>
        <v>2.0700785432799813E-3</v>
      </c>
    </row>
    <row r="38" spans="2:14">
      <c r="B38" s="75" t="s">
        <v>1589</v>
      </c>
      <c r="C38" s="72" t="s">
        <v>1590</v>
      </c>
      <c r="D38" s="85" t="s">
        <v>1372</v>
      </c>
      <c r="E38" s="72"/>
      <c r="F38" s="85" t="s">
        <v>1548</v>
      </c>
      <c r="G38" s="85" t="s">
        <v>132</v>
      </c>
      <c r="H38" s="82">
        <v>403679.31836400012</v>
      </c>
      <c r="I38" s="84">
        <v>2426</v>
      </c>
      <c r="J38" s="72"/>
      <c r="K38" s="82">
        <v>36235.062974989007</v>
      </c>
      <c r="L38" s="83">
        <v>1.3619410201214578E-2</v>
      </c>
      <c r="M38" s="83">
        <f t="shared" si="0"/>
        <v>5.3773735066446251E-3</v>
      </c>
      <c r="N38" s="83">
        <f>K38/'סכום נכסי הקרן'!$C$42</f>
        <v>5.843069637305404E-4</v>
      </c>
    </row>
    <row r="39" spans="2:14">
      <c r="B39" s="75" t="s">
        <v>1591</v>
      </c>
      <c r="C39" s="72" t="s">
        <v>1592</v>
      </c>
      <c r="D39" s="85" t="s">
        <v>26</v>
      </c>
      <c r="E39" s="72"/>
      <c r="F39" s="85" t="s">
        <v>1548</v>
      </c>
      <c r="G39" s="85" t="s">
        <v>140</v>
      </c>
      <c r="H39" s="82">
        <v>1444800.0896230002</v>
      </c>
      <c r="I39" s="84">
        <v>5040</v>
      </c>
      <c r="J39" s="72"/>
      <c r="K39" s="82">
        <v>203147.44581739703</v>
      </c>
      <c r="L39" s="83">
        <v>2.1016166033388881E-2</v>
      </c>
      <c r="M39" s="83">
        <f t="shared" si="0"/>
        <v>3.0147586436789591E-2</v>
      </c>
      <c r="N39" s="83">
        <f>K39/'סכום נכסי הקרן'!$C$42</f>
        <v>3.2758454797528541E-3</v>
      </c>
    </row>
    <row r="40" spans="2:14">
      <c r="B40" s="75" t="s">
        <v>1593</v>
      </c>
      <c r="C40" s="72" t="s">
        <v>1594</v>
      </c>
      <c r="D40" s="85" t="s">
        <v>121</v>
      </c>
      <c r="E40" s="72"/>
      <c r="F40" s="85" t="s">
        <v>1548</v>
      </c>
      <c r="G40" s="85" t="s">
        <v>132</v>
      </c>
      <c r="H40" s="82">
        <v>2139689.880901</v>
      </c>
      <c r="I40" s="84">
        <v>1003</v>
      </c>
      <c r="J40" s="72"/>
      <c r="K40" s="82">
        <v>79406.031170095011</v>
      </c>
      <c r="L40" s="83">
        <v>9.3723649254835433E-3</v>
      </c>
      <c r="M40" s="83">
        <f t="shared" si="0"/>
        <v>1.1784052606079285E-2</v>
      </c>
      <c r="N40" s="83">
        <f>K40/'סכום נכסי הקרן'!$C$42</f>
        <v>1.2804585714923805E-3</v>
      </c>
    </row>
    <row r="41" spans="2:14">
      <c r="B41" s="75" t="s">
        <v>1595</v>
      </c>
      <c r="C41" s="72" t="s">
        <v>1596</v>
      </c>
      <c r="D41" s="85" t="s">
        <v>121</v>
      </c>
      <c r="E41" s="72"/>
      <c r="F41" s="85" t="s">
        <v>1548</v>
      </c>
      <c r="G41" s="85" t="s">
        <v>132</v>
      </c>
      <c r="H41" s="82">
        <v>2430314.2636200003</v>
      </c>
      <c r="I41" s="84">
        <v>446</v>
      </c>
      <c r="J41" s="72"/>
      <c r="K41" s="82">
        <v>40105.045978257011</v>
      </c>
      <c r="L41" s="83">
        <v>4.0685208203016607E-3</v>
      </c>
      <c r="M41" s="83">
        <f t="shared" si="0"/>
        <v>5.9516886137358574E-3</v>
      </c>
      <c r="N41" s="83">
        <f>K41/'סכום נכסי הקרן'!$C$42</f>
        <v>6.4671220971808418E-4</v>
      </c>
    </row>
    <row r="42" spans="2:14">
      <c r="B42" s="75" t="s">
        <v>1597</v>
      </c>
      <c r="C42" s="72" t="s">
        <v>1598</v>
      </c>
      <c r="D42" s="85" t="s">
        <v>1388</v>
      </c>
      <c r="E42" s="72"/>
      <c r="F42" s="85" t="s">
        <v>1548</v>
      </c>
      <c r="G42" s="85" t="s">
        <v>132</v>
      </c>
      <c r="H42" s="82">
        <v>572336.72065100016</v>
      </c>
      <c r="I42" s="84">
        <v>10732</v>
      </c>
      <c r="J42" s="72"/>
      <c r="K42" s="82">
        <v>227265.75438298201</v>
      </c>
      <c r="L42" s="83">
        <v>4.1331113019656843E-3</v>
      </c>
      <c r="M42" s="83">
        <f t="shared" si="0"/>
        <v>3.372680343981168E-2</v>
      </c>
      <c r="N42" s="83">
        <f>K42/'סכום נכסי הקרן'!$C$42</f>
        <v>3.66476423664864E-3</v>
      </c>
    </row>
    <row r="43" spans="2:14">
      <c r="B43" s="75" t="s">
        <v>1599</v>
      </c>
      <c r="C43" s="72" t="s">
        <v>1600</v>
      </c>
      <c r="D43" s="85" t="s">
        <v>26</v>
      </c>
      <c r="E43" s="72"/>
      <c r="F43" s="85" t="s">
        <v>1548</v>
      </c>
      <c r="G43" s="85" t="s">
        <v>132</v>
      </c>
      <c r="H43" s="82">
        <v>303217.17507699993</v>
      </c>
      <c r="I43" s="84">
        <v>4648</v>
      </c>
      <c r="J43" s="72"/>
      <c r="K43" s="82">
        <v>52146.076900698987</v>
      </c>
      <c r="L43" s="83">
        <v>3.2353107667220181E-2</v>
      </c>
      <c r="M43" s="83">
        <f t="shared" si="0"/>
        <v>7.738607563475804E-3</v>
      </c>
      <c r="N43" s="83">
        <f>K43/'סכום נכסי הקרן'!$C$42</f>
        <v>8.4087934069102964E-4</v>
      </c>
    </row>
    <row r="44" spans="2:14">
      <c r="B44" s="75" t="s">
        <v>1601</v>
      </c>
      <c r="C44" s="72" t="s">
        <v>1602</v>
      </c>
      <c r="D44" s="85" t="s">
        <v>1388</v>
      </c>
      <c r="E44" s="72"/>
      <c r="F44" s="85" t="s">
        <v>1548</v>
      </c>
      <c r="G44" s="85" t="s">
        <v>132</v>
      </c>
      <c r="H44" s="82">
        <v>856788.75734400016</v>
      </c>
      <c r="I44" s="84">
        <v>6014.5</v>
      </c>
      <c r="J44" s="72"/>
      <c r="K44" s="82">
        <v>190666.77129868302</v>
      </c>
      <c r="L44" s="83">
        <v>2.5477333301297925E-2</v>
      </c>
      <c r="M44" s="83">
        <f t="shared" si="0"/>
        <v>2.8295423283428663E-2</v>
      </c>
      <c r="N44" s="83">
        <f>K44/'סכום נכסי הקרן'!$C$42</f>
        <v>3.0745888947050362E-3</v>
      </c>
    </row>
    <row r="45" spans="2:14">
      <c r="B45" s="75" t="s">
        <v>1603</v>
      </c>
      <c r="C45" s="72" t="s">
        <v>1604</v>
      </c>
      <c r="D45" s="85" t="s">
        <v>121</v>
      </c>
      <c r="E45" s="72"/>
      <c r="F45" s="85" t="s">
        <v>1548</v>
      </c>
      <c r="G45" s="85" t="s">
        <v>132</v>
      </c>
      <c r="H45" s="82">
        <v>11724973.358163001</v>
      </c>
      <c r="I45" s="84">
        <v>792</v>
      </c>
      <c r="J45" s="72"/>
      <c r="K45" s="82">
        <v>343588.61928761908</v>
      </c>
      <c r="L45" s="83">
        <v>1.3642706257281645E-2</v>
      </c>
      <c r="M45" s="83">
        <f t="shared" si="0"/>
        <v>5.0989406029655446E-2</v>
      </c>
      <c r="N45" s="83">
        <f>K45/'סכום נכסי הקרן'!$C$42</f>
        <v>5.5405236371989007E-3</v>
      </c>
    </row>
    <row r="46" spans="2:14">
      <c r="B46" s="75" t="s">
        <v>1605</v>
      </c>
      <c r="C46" s="72" t="s">
        <v>1606</v>
      </c>
      <c r="D46" s="85" t="s">
        <v>1607</v>
      </c>
      <c r="E46" s="72"/>
      <c r="F46" s="85" t="s">
        <v>1548</v>
      </c>
      <c r="G46" s="85" t="s">
        <v>137</v>
      </c>
      <c r="H46" s="82">
        <v>2845265.7090730006</v>
      </c>
      <c r="I46" s="84">
        <v>1929</v>
      </c>
      <c r="J46" s="72"/>
      <c r="K46" s="82">
        <v>25916.231031568001</v>
      </c>
      <c r="L46" s="83">
        <v>1.1092710100151426E-2</v>
      </c>
      <c r="M46" s="83">
        <f t="shared" si="0"/>
        <v>3.8460331706178675E-3</v>
      </c>
      <c r="N46" s="83">
        <f>K46/'סכום נכסי הקרן'!$C$42</f>
        <v>4.1791107899680159E-4</v>
      </c>
    </row>
    <row r="47" spans="2:14">
      <c r="B47" s="75" t="s">
        <v>1608</v>
      </c>
      <c r="C47" s="72" t="s">
        <v>1609</v>
      </c>
      <c r="D47" s="85" t="s">
        <v>26</v>
      </c>
      <c r="E47" s="72"/>
      <c r="F47" s="85" t="s">
        <v>1548</v>
      </c>
      <c r="G47" s="85" t="s">
        <v>134</v>
      </c>
      <c r="H47" s="82">
        <v>4153374.8096450008</v>
      </c>
      <c r="I47" s="84">
        <v>2899</v>
      </c>
      <c r="J47" s="72"/>
      <c r="K47" s="82">
        <v>483852.86013777711</v>
      </c>
      <c r="L47" s="83">
        <v>1.7121647689316698E-2</v>
      </c>
      <c r="M47" s="83">
        <f t="shared" si="0"/>
        <v>7.1804968381454823E-2</v>
      </c>
      <c r="N47" s="83">
        <f>K47/'סכום נכסי הקרן'!$C$42</f>
        <v>7.8023486752206526E-3</v>
      </c>
    </row>
    <row r="48" spans="2:14">
      <c r="B48" s="75" t="s">
        <v>1610</v>
      </c>
      <c r="C48" s="72" t="s">
        <v>1611</v>
      </c>
      <c r="D48" s="85" t="s">
        <v>26</v>
      </c>
      <c r="E48" s="72"/>
      <c r="F48" s="85" t="s">
        <v>1548</v>
      </c>
      <c r="G48" s="85" t="s">
        <v>132</v>
      </c>
      <c r="H48" s="82">
        <v>391729.12901899999</v>
      </c>
      <c r="I48" s="84">
        <v>3805</v>
      </c>
      <c r="J48" s="72"/>
      <c r="K48" s="82">
        <v>55149.585428909006</v>
      </c>
      <c r="L48" s="83">
        <v>6.2496670232769624E-3</v>
      </c>
      <c r="M48" s="83">
        <f t="shared" si="0"/>
        <v>8.1843357024809944E-3</v>
      </c>
      <c r="N48" s="83">
        <f>K48/'סכום נכסי הקרן'!$C$42</f>
        <v>8.8931228945859594E-4</v>
      </c>
    </row>
    <row r="49" spans="2:14">
      <c r="B49" s="75" t="s">
        <v>1612</v>
      </c>
      <c r="C49" s="72" t="s">
        <v>1613</v>
      </c>
      <c r="D49" s="85" t="s">
        <v>121</v>
      </c>
      <c r="E49" s="72"/>
      <c r="F49" s="85" t="s">
        <v>1548</v>
      </c>
      <c r="G49" s="85" t="s">
        <v>132</v>
      </c>
      <c r="H49" s="82">
        <v>3733641.228864002</v>
      </c>
      <c r="I49" s="84">
        <v>483.55</v>
      </c>
      <c r="J49" s="72"/>
      <c r="K49" s="82">
        <v>66799.882001221995</v>
      </c>
      <c r="L49" s="83">
        <v>3.455337784888813E-2</v>
      </c>
      <c r="M49" s="83">
        <f t="shared" si="0"/>
        <v>9.9132687024250238E-3</v>
      </c>
      <c r="N49" s="83">
        <f>K49/'סכום נכסי הקרן'!$C$42</f>
        <v>1.0771786503209256E-3</v>
      </c>
    </row>
    <row r="50" spans="2:14">
      <c r="B50" s="75" t="s">
        <v>1614</v>
      </c>
      <c r="C50" s="72" t="s">
        <v>1615</v>
      </c>
      <c r="D50" s="85" t="s">
        <v>121</v>
      </c>
      <c r="E50" s="72"/>
      <c r="F50" s="85" t="s">
        <v>1548</v>
      </c>
      <c r="G50" s="85" t="s">
        <v>132</v>
      </c>
      <c r="H50" s="82">
        <v>436175.04580600007</v>
      </c>
      <c r="I50" s="84">
        <v>3885.75</v>
      </c>
      <c r="J50" s="72"/>
      <c r="K50" s="82">
        <v>62710.085816904022</v>
      </c>
      <c r="L50" s="83">
        <v>4.347701382765759E-3</v>
      </c>
      <c r="M50" s="83">
        <f t="shared" si="0"/>
        <v>9.3063327723203124E-3</v>
      </c>
      <c r="N50" s="83">
        <f>K50/'סכום נכסי הקרן'!$C$42</f>
        <v>1.0112288162503996E-3</v>
      </c>
    </row>
    <row r="51" spans="2:14">
      <c r="B51" s="75" t="s">
        <v>1616</v>
      </c>
      <c r="C51" s="72" t="s">
        <v>1617</v>
      </c>
      <c r="D51" s="85" t="s">
        <v>26</v>
      </c>
      <c r="E51" s="72"/>
      <c r="F51" s="85" t="s">
        <v>1548</v>
      </c>
      <c r="G51" s="85" t="s">
        <v>134</v>
      </c>
      <c r="H51" s="82">
        <v>3318225.6895019994</v>
      </c>
      <c r="I51" s="84">
        <v>658.2</v>
      </c>
      <c r="J51" s="72"/>
      <c r="K51" s="82">
        <v>87766.296340690009</v>
      </c>
      <c r="L51" s="83">
        <v>1.5722618247900375E-2</v>
      </c>
      <c r="M51" s="83">
        <f t="shared" si="0"/>
        <v>1.3024736759654845E-2</v>
      </c>
      <c r="N51" s="83">
        <f>K51/'סכום נכסי הקרן'!$C$42</f>
        <v>1.4152716712014762E-3</v>
      </c>
    </row>
    <row r="52" spans="2:14">
      <c r="B52" s="75" t="s">
        <v>1618</v>
      </c>
      <c r="C52" s="72" t="s">
        <v>1619</v>
      </c>
      <c r="D52" s="85" t="s">
        <v>121</v>
      </c>
      <c r="E52" s="72"/>
      <c r="F52" s="85" t="s">
        <v>1548</v>
      </c>
      <c r="G52" s="85" t="s">
        <v>132</v>
      </c>
      <c r="H52" s="82">
        <v>5362939.9302140009</v>
      </c>
      <c r="I52" s="84">
        <v>1024</v>
      </c>
      <c r="J52" s="72"/>
      <c r="K52" s="82">
        <v>203191.06807733804</v>
      </c>
      <c r="L52" s="83">
        <v>2.3132070948844705E-2</v>
      </c>
      <c r="M52" s="83">
        <f t="shared" si="0"/>
        <v>3.0154060088707035E-2</v>
      </c>
      <c r="N52" s="83">
        <f>K52/'סכום נכסי הקרן'!$C$42</f>
        <v>3.2765489086464313E-3</v>
      </c>
    </row>
    <row r="53" spans="2:14">
      <c r="B53" s="75" t="s">
        <v>1620</v>
      </c>
      <c r="C53" s="72" t="s">
        <v>1621</v>
      </c>
      <c r="D53" s="85" t="s">
        <v>1388</v>
      </c>
      <c r="E53" s="72"/>
      <c r="F53" s="85" t="s">
        <v>1548</v>
      </c>
      <c r="G53" s="85" t="s">
        <v>132</v>
      </c>
      <c r="H53" s="82">
        <v>176275.36194100004</v>
      </c>
      <c r="I53" s="84">
        <v>34591</v>
      </c>
      <c r="J53" s="72"/>
      <c r="K53" s="82">
        <v>225609.01866019302</v>
      </c>
      <c r="L53" s="83">
        <v>9.6062867542779321E-3</v>
      </c>
      <c r="M53" s="83">
        <f t="shared" si="0"/>
        <v>3.3480939736210927E-2</v>
      </c>
      <c r="N53" s="83">
        <f>K53/'סכום נכסי הקרן'!$C$42</f>
        <v>3.6380486153578767E-3</v>
      </c>
    </row>
    <row r="54" spans="2:14">
      <c r="B54" s="75" t="s">
        <v>1622</v>
      </c>
      <c r="C54" s="72" t="s">
        <v>1623</v>
      </c>
      <c r="D54" s="85" t="s">
        <v>26</v>
      </c>
      <c r="E54" s="72"/>
      <c r="F54" s="85" t="s">
        <v>1548</v>
      </c>
      <c r="G54" s="85" t="s">
        <v>132</v>
      </c>
      <c r="H54" s="82">
        <v>1156296.8426280003</v>
      </c>
      <c r="I54" s="84">
        <v>715.79</v>
      </c>
      <c r="J54" s="72"/>
      <c r="K54" s="82">
        <v>30623.631532963005</v>
      </c>
      <c r="L54" s="83">
        <v>3.1510092299669996E-3</v>
      </c>
      <c r="M54" s="83">
        <f t="shared" si="0"/>
        <v>4.5446231181181535E-3</v>
      </c>
      <c r="N54" s="83">
        <f>K54/'סכום נכסי הקרן'!$C$42</f>
        <v>4.9382006516117774E-4</v>
      </c>
    </row>
    <row r="55" spans="2:14">
      <c r="B55" s="75" t="s">
        <v>1624</v>
      </c>
      <c r="C55" s="72" t="s">
        <v>1625</v>
      </c>
      <c r="D55" s="85" t="s">
        <v>26</v>
      </c>
      <c r="E55" s="72"/>
      <c r="F55" s="85" t="s">
        <v>1548</v>
      </c>
      <c r="G55" s="85" t="s">
        <v>134</v>
      </c>
      <c r="H55" s="82">
        <v>89477.672041000013</v>
      </c>
      <c r="I55" s="84">
        <v>7477</v>
      </c>
      <c r="J55" s="72"/>
      <c r="K55" s="82">
        <v>26884.751697628995</v>
      </c>
      <c r="L55" s="83">
        <v>2.6355720777908691E-2</v>
      </c>
      <c r="M55" s="83">
        <f t="shared" si="0"/>
        <v>3.9897640473631089E-3</v>
      </c>
      <c r="N55" s="83">
        <f>K55/'סכום נכסי הקרן'!$C$42</f>
        <v>4.3352891772077451E-4</v>
      </c>
    </row>
    <row r="56" spans="2:14">
      <c r="B56" s="75" t="s">
        <v>1626</v>
      </c>
      <c r="C56" s="72" t="s">
        <v>1627</v>
      </c>
      <c r="D56" s="85" t="s">
        <v>26</v>
      </c>
      <c r="E56" s="72"/>
      <c r="F56" s="85" t="s">
        <v>1548</v>
      </c>
      <c r="G56" s="85" t="s">
        <v>134</v>
      </c>
      <c r="H56" s="82">
        <v>903110.95912700007</v>
      </c>
      <c r="I56" s="84">
        <v>20830</v>
      </c>
      <c r="J56" s="72"/>
      <c r="K56" s="82">
        <v>755952.23438113206</v>
      </c>
      <c r="L56" s="83">
        <v>3.2042364207697856E-2</v>
      </c>
      <c r="M56" s="83">
        <f t="shared" si="0"/>
        <v>0.11218519256488585</v>
      </c>
      <c r="N56" s="83">
        <f>K56/'סכום נכסי הקרן'!$C$42</f>
        <v>1.2190075538200196E-2</v>
      </c>
    </row>
    <row r="57" spans="2:14">
      <c r="B57" s="75" t="s">
        <v>1628</v>
      </c>
      <c r="C57" s="72" t="s">
        <v>1629</v>
      </c>
      <c r="D57" s="85" t="s">
        <v>26</v>
      </c>
      <c r="E57" s="72"/>
      <c r="F57" s="85" t="s">
        <v>1548</v>
      </c>
      <c r="G57" s="85" t="s">
        <v>134</v>
      </c>
      <c r="H57" s="82">
        <v>104445.38717500003</v>
      </c>
      <c r="I57" s="84">
        <v>5352.9</v>
      </c>
      <c r="J57" s="72"/>
      <c r="K57" s="82">
        <v>22466.859373600008</v>
      </c>
      <c r="L57" s="83">
        <v>2.0129316512550306E-2</v>
      </c>
      <c r="M57" s="83">
        <f t="shared" si="0"/>
        <v>3.3341378337467561E-3</v>
      </c>
      <c r="N57" s="83">
        <f>K57/'סכום נכסי הקרן'!$C$42</f>
        <v>3.6228838333220078E-4</v>
      </c>
    </row>
    <row r="58" spans="2:14">
      <c r="B58" s="75" t="s">
        <v>1630</v>
      </c>
      <c r="C58" s="72" t="s">
        <v>1631</v>
      </c>
      <c r="D58" s="85" t="s">
        <v>26</v>
      </c>
      <c r="E58" s="72"/>
      <c r="F58" s="85" t="s">
        <v>1548</v>
      </c>
      <c r="G58" s="85" t="s">
        <v>134</v>
      </c>
      <c r="H58" s="82">
        <v>456542.08624600008</v>
      </c>
      <c r="I58" s="84">
        <v>8269.7999999999993</v>
      </c>
      <c r="J58" s="72"/>
      <c r="K58" s="82">
        <v>151718.93946709399</v>
      </c>
      <c r="L58" s="83">
        <v>8.0852606666634796E-2</v>
      </c>
      <c r="M58" s="83">
        <f t="shared" si="0"/>
        <v>2.251546812847283E-2</v>
      </c>
      <c r="N58" s="83">
        <f>K58/'סכום נכסי הקרן'!$C$42</f>
        <v>2.4465372923906793E-3</v>
      </c>
    </row>
    <row r="59" spans="2:14">
      <c r="B59" s="75" t="s">
        <v>1632</v>
      </c>
      <c r="C59" s="72" t="s">
        <v>1633</v>
      </c>
      <c r="D59" s="85" t="s">
        <v>26</v>
      </c>
      <c r="E59" s="72"/>
      <c r="F59" s="85" t="s">
        <v>1548</v>
      </c>
      <c r="G59" s="85" t="s">
        <v>134</v>
      </c>
      <c r="H59" s="82">
        <v>713212.33556299994</v>
      </c>
      <c r="I59" s="84">
        <v>2323.1999999999998</v>
      </c>
      <c r="J59" s="72"/>
      <c r="K59" s="82">
        <v>66583.928877790007</v>
      </c>
      <c r="L59" s="83">
        <v>2.445662987512898E-2</v>
      </c>
      <c r="M59" s="83">
        <f t="shared" si="0"/>
        <v>9.8812207215667625E-3</v>
      </c>
      <c r="N59" s="83">
        <f>K59/'סכום נכסי הקרן'!$C$42</f>
        <v>1.0736963074325534E-3</v>
      </c>
    </row>
    <row r="60" spans="2:14">
      <c r="B60" s="75" t="s">
        <v>1634</v>
      </c>
      <c r="C60" s="72" t="s">
        <v>1635</v>
      </c>
      <c r="D60" s="85" t="s">
        <v>122</v>
      </c>
      <c r="E60" s="72"/>
      <c r="F60" s="85" t="s">
        <v>1548</v>
      </c>
      <c r="G60" s="85" t="s">
        <v>141</v>
      </c>
      <c r="H60" s="82">
        <v>3852542.1802010005</v>
      </c>
      <c r="I60" s="84">
        <v>241950</v>
      </c>
      <c r="J60" s="72"/>
      <c r="K60" s="82">
        <v>238455.59854603204</v>
      </c>
      <c r="L60" s="83">
        <v>4.7965317285198779E-4</v>
      </c>
      <c r="M60" s="83">
        <f t="shared" si="0"/>
        <v>3.5387404156509768E-2</v>
      </c>
      <c r="N60" s="83">
        <f>K60/'סכום נכסי הקרן'!$C$42</f>
        <v>3.8452055918090462E-3</v>
      </c>
    </row>
    <row r="61" spans="2:14">
      <c r="B61" s="75" t="s">
        <v>1636</v>
      </c>
      <c r="C61" s="72" t="s">
        <v>1637</v>
      </c>
      <c r="D61" s="85" t="s">
        <v>122</v>
      </c>
      <c r="E61" s="72"/>
      <c r="F61" s="85" t="s">
        <v>1548</v>
      </c>
      <c r="G61" s="85" t="s">
        <v>141</v>
      </c>
      <c r="H61" s="82">
        <v>10526784.946000002</v>
      </c>
      <c r="I61" s="84">
        <v>23390</v>
      </c>
      <c r="J61" s="72"/>
      <c r="K61" s="82">
        <v>62988.384101077005</v>
      </c>
      <c r="L61" s="83">
        <v>2.9323125989870715E-2</v>
      </c>
      <c r="M61" s="83">
        <f t="shared" si="0"/>
        <v>9.3476329301616107E-3</v>
      </c>
      <c r="N61" s="83">
        <f>K61/'סכום נכסי הקרן'!$C$42</f>
        <v>1.0157165033712631E-3</v>
      </c>
    </row>
    <row r="62" spans="2:14">
      <c r="B62" s="75" t="s">
        <v>1638</v>
      </c>
      <c r="C62" s="72" t="s">
        <v>1639</v>
      </c>
      <c r="D62" s="85" t="s">
        <v>26</v>
      </c>
      <c r="E62" s="72"/>
      <c r="F62" s="85" t="s">
        <v>1548</v>
      </c>
      <c r="G62" s="85" t="s">
        <v>134</v>
      </c>
      <c r="H62" s="82">
        <v>54064.194424000008</v>
      </c>
      <c r="I62" s="84">
        <v>17672</v>
      </c>
      <c r="J62" s="72"/>
      <c r="K62" s="82">
        <v>38393.650906374009</v>
      </c>
      <c r="L62" s="83">
        <v>9.8022290678995566E-3</v>
      </c>
      <c r="M62" s="83">
        <f t="shared" si="0"/>
        <v>5.6977133267245442E-3</v>
      </c>
      <c r="N62" s="83">
        <f>K62/'סכום נכסי הקרן'!$C$42</f>
        <v>6.191151814229879E-4</v>
      </c>
    </row>
    <row r="63" spans="2:14">
      <c r="B63" s="75" t="s">
        <v>1640</v>
      </c>
      <c r="C63" s="72" t="s">
        <v>1641</v>
      </c>
      <c r="D63" s="85" t="s">
        <v>1388</v>
      </c>
      <c r="E63" s="72"/>
      <c r="F63" s="85" t="s">
        <v>1548</v>
      </c>
      <c r="G63" s="85" t="s">
        <v>132</v>
      </c>
      <c r="H63" s="82">
        <v>553800.42541999999</v>
      </c>
      <c r="I63" s="84">
        <v>3600</v>
      </c>
      <c r="J63" s="72"/>
      <c r="K63" s="82">
        <v>73766.216665944012</v>
      </c>
      <c r="L63" s="83">
        <v>1.4747515051481251E-2</v>
      </c>
      <c r="M63" s="83">
        <f t="shared" si="0"/>
        <v>1.0947090100509888E-2</v>
      </c>
      <c r="N63" s="83">
        <f>K63/'סכום נכסי הקרן'!$C$42</f>
        <v>1.1895139830643557E-3</v>
      </c>
    </row>
    <row r="64" spans="2:14">
      <c r="B64" s="75" t="s">
        <v>1642</v>
      </c>
      <c r="C64" s="72" t="s">
        <v>1643</v>
      </c>
      <c r="D64" s="85" t="s">
        <v>26</v>
      </c>
      <c r="E64" s="72"/>
      <c r="F64" s="85" t="s">
        <v>1548</v>
      </c>
      <c r="G64" s="85" t="s">
        <v>134</v>
      </c>
      <c r="H64" s="82">
        <v>71417.370564000026</v>
      </c>
      <c r="I64" s="84">
        <v>22655</v>
      </c>
      <c r="J64" s="72"/>
      <c r="K64" s="82">
        <v>65017.743904615018</v>
      </c>
      <c r="L64" s="83">
        <v>5.9989391485930306E-2</v>
      </c>
      <c r="M64" s="83">
        <f t="shared" si="0"/>
        <v>9.6487949745197848E-3</v>
      </c>
      <c r="N64" s="83">
        <f>K64/'סכום נכסי הקרן'!$C$42</f>
        <v>1.0484408583955821E-3</v>
      </c>
    </row>
    <row r="65" spans="2:14">
      <c r="B65" s="75" t="s">
        <v>1644</v>
      </c>
      <c r="C65" s="72" t="s">
        <v>1645</v>
      </c>
      <c r="D65" s="85" t="s">
        <v>26</v>
      </c>
      <c r="E65" s="72"/>
      <c r="F65" s="85" t="s">
        <v>1548</v>
      </c>
      <c r="G65" s="85" t="s">
        <v>134</v>
      </c>
      <c r="H65" s="82">
        <v>203441.561239</v>
      </c>
      <c r="I65" s="84">
        <v>19926</v>
      </c>
      <c r="J65" s="72"/>
      <c r="K65" s="82">
        <v>162901.010631543</v>
      </c>
      <c r="L65" s="83">
        <v>6.6516776602582969E-2</v>
      </c>
      <c r="M65" s="83">
        <f t="shared" si="0"/>
        <v>2.4174915312837525E-2</v>
      </c>
      <c r="N65" s="83">
        <f>K65/'סכום נכסי הקרן'!$C$42</f>
        <v>2.6268533043934156E-3</v>
      </c>
    </row>
    <row r="66" spans="2:14">
      <c r="B66" s="75" t="s">
        <v>1646</v>
      </c>
      <c r="C66" s="72" t="s">
        <v>1647</v>
      </c>
      <c r="D66" s="85" t="s">
        <v>121</v>
      </c>
      <c r="E66" s="72"/>
      <c r="F66" s="85" t="s">
        <v>1548</v>
      </c>
      <c r="G66" s="85" t="s">
        <v>132</v>
      </c>
      <c r="H66" s="82">
        <v>1052678.4946000003</v>
      </c>
      <c r="I66" s="84">
        <v>3005.25</v>
      </c>
      <c r="J66" s="72"/>
      <c r="K66" s="82">
        <v>117051.79569817602</v>
      </c>
      <c r="L66" s="83">
        <v>5.5697274846560861E-2</v>
      </c>
      <c r="M66" s="83">
        <f t="shared" si="0"/>
        <v>1.7370777733352123E-2</v>
      </c>
      <c r="N66" s="83">
        <f>K66/'סכום נכסי הקרן'!$C$42</f>
        <v>1.8875137429957651E-3</v>
      </c>
    </row>
    <row r="67" spans="2:14">
      <c r="B67" s="75" t="s">
        <v>1648</v>
      </c>
      <c r="C67" s="72" t="s">
        <v>1649</v>
      </c>
      <c r="D67" s="85" t="s">
        <v>1388</v>
      </c>
      <c r="E67" s="72"/>
      <c r="F67" s="85" t="s">
        <v>1548</v>
      </c>
      <c r="G67" s="85" t="s">
        <v>132</v>
      </c>
      <c r="H67" s="82">
        <v>282152.62071200006</v>
      </c>
      <c r="I67" s="84">
        <v>17386</v>
      </c>
      <c r="J67" s="72"/>
      <c r="K67" s="82">
        <v>181503.70215807002</v>
      </c>
      <c r="L67" s="83">
        <v>9.8343262952172794E-4</v>
      </c>
      <c r="M67" s="83">
        <f t="shared" si="0"/>
        <v>2.6935601023141832E-2</v>
      </c>
      <c r="N67" s="83">
        <f>K67/'סכום נכסי הקרן'!$C$42</f>
        <v>2.9268302137914642E-3</v>
      </c>
    </row>
    <row r="68" spans="2:14">
      <c r="B68" s="75" t="s">
        <v>1650</v>
      </c>
      <c r="C68" s="72" t="s">
        <v>1651</v>
      </c>
      <c r="D68" s="85" t="s">
        <v>1388</v>
      </c>
      <c r="E68" s="72"/>
      <c r="F68" s="85" t="s">
        <v>1548</v>
      </c>
      <c r="G68" s="85" t="s">
        <v>132</v>
      </c>
      <c r="H68" s="82">
        <v>164767.06872000004</v>
      </c>
      <c r="I68" s="84">
        <v>6544</v>
      </c>
      <c r="J68" s="72"/>
      <c r="K68" s="82">
        <v>39894.720815036009</v>
      </c>
      <c r="L68" s="83">
        <v>7.084495918205188E-4</v>
      </c>
      <c r="M68" s="83">
        <f t="shared" si="0"/>
        <v>5.9204758361765643E-3</v>
      </c>
      <c r="N68" s="83">
        <f>K68/'סכום נכסי הקרן'!$C$42</f>
        <v>6.4332062026224073E-4</v>
      </c>
    </row>
    <row r="69" spans="2:14">
      <c r="B69" s="75" t="s">
        <v>1652</v>
      </c>
      <c r="C69" s="72" t="s">
        <v>1653</v>
      </c>
      <c r="D69" s="85" t="s">
        <v>1388</v>
      </c>
      <c r="E69" s="72"/>
      <c r="F69" s="85" t="s">
        <v>1548</v>
      </c>
      <c r="G69" s="85" t="s">
        <v>132</v>
      </c>
      <c r="H69" s="82">
        <v>98173.711779000019</v>
      </c>
      <c r="I69" s="84">
        <v>15225</v>
      </c>
      <c r="J69" s="72"/>
      <c r="K69" s="82">
        <v>55303.706187905009</v>
      </c>
      <c r="L69" s="83">
        <v>1.6122629396986537E-3</v>
      </c>
      <c r="M69" s="83">
        <f t="shared" si="0"/>
        <v>8.207207606603836E-3</v>
      </c>
      <c r="N69" s="83">
        <f>K69/'סכום נכסי הקרן'!$C$42</f>
        <v>8.9179755718943885E-4</v>
      </c>
    </row>
    <row r="70" spans="2:14">
      <c r="B70" s="75" t="s">
        <v>1654</v>
      </c>
      <c r="C70" s="72" t="s">
        <v>1655</v>
      </c>
      <c r="D70" s="85" t="s">
        <v>123</v>
      </c>
      <c r="E70" s="72"/>
      <c r="F70" s="85" t="s">
        <v>1548</v>
      </c>
      <c r="G70" s="85" t="s">
        <v>136</v>
      </c>
      <c r="H70" s="82">
        <v>595991.77948400017</v>
      </c>
      <c r="I70" s="84">
        <v>9007</v>
      </c>
      <c r="J70" s="72"/>
      <c r="K70" s="82">
        <v>131609.65763026502</v>
      </c>
      <c r="L70" s="83">
        <v>4.356108345334786E-3</v>
      </c>
      <c r="M70" s="83">
        <f t="shared" si="0"/>
        <v>1.9531200667377107E-2</v>
      </c>
      <c r="N70" s="83">
        <f>K70/'סכום נכסי הקרן'!$C$42</f>
        <v>2.1222659251520022E-3</v>
      </c>
    </row>
    <row r="71" spans="2:14">
      <c r="B71" s="71"/>
      <c r="C71" s="72"/>
      <c r="D71" s="72"/>
      <c r="E71" s="72"/>
      <c r="F71" s="72"/>
      <c r="G71" s="72"/>
      <c r="H71" s="82"/>
      <c r="I71" s="84"/>
      <c r="J71" s="72"/>
      <c r="K71" s="72"/>
      <c r="L71" s="72"/>
      <c r="M71" s="83"/>
      <c r="N71" s="72"/>
    </row>
    <row r="72" spans="2:14">
      <c r="B72" s="89" t="s">
        <v>230</v>
      </c>
      <c r="C72" s="70"/>
      <c r="D72" s="70"/>
      <c r="E72" s="70"/>
      <c r="F72" s="70"/>
      <c r="G72" s="70"/>
      <c r="H72" s="79"/>
      <c r="I72" s="81"/>
      <c r="J72" s="70"/>
      <c r="K72" s="79">
        <v>53391.812608980006</v>
      </c>
      <c r="L72" s="70"/>
      <c r="M72" s="80">
        <f t="shared" si="0"/>
        <v>7.9234778422611705E-3</v>
      </c>
      <c r="N72" s="80">
        <f>K72/'סכום נכסי הקרן'!$C$42</f>
        <v>8.6096739876391937E-4</v>
      </c>
    </row>
    <row r="73" spans="2:14">
      <c r="B73" s="75" t="s">
        <v>1656</v>
      </c>
      <c r="C73" s="72" t="s">
        <v>1657</v>
      </c>
      <c r="D73" s="85" t="s">
        <v>121</v>
      </c>
      <c r="E73" s="72"/>
      <c r="F73" s="85" t="s">
        <v>1570</v>
      </c>
      <c r="G73" s="85" t="s">
        <v>132</v>
      </c>
      <c r="H73" s="82">
        <v>160460.57626900004</v>
      </c>
      <c r="I73" s="84">
        <v>8993</v>
      </c>
      <c r="J73" s="72"/>
      <c r="K73" s="82">
        <v>53391.812608980006</v>
      </c>
      <c r="L73" s="83">
        <v>4.5016109843009485E-3</v>
      </c>
      <c r="M73" s="83">
        <f t="shared" si="0"/>
        <v>7.9234778422611705E-3</v>
      </c>
      <c r="N73" s="83">
        <f>K73/'סכום נכסי הקרן'!$C$42</f>
        <v>8.6096739876391937E-4</v>
      </c>
    </row>
    <row r="74" spans="2:14">
      <c r="B74" s="129"/>
      <c r="C74" s="129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</row>
    <row r="75" spans="2:14">
      <c r="B75" s="129"/>
      <c r="C75" s="129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</row>
    <row r="76" spans="2:14">
      <c r="B76" s="129"/>
      <c r="C76" s="129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</row>
    <row r="77" spans="2:14">
      <c r="B77" s="139" t="s">
        <v>224</v>
      </c>
      <c r="C77" s="129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</row>
    <row r="78" spans="2:14">
      <c r="B78" s="139" t="s">
        <v>112</v>
      </c>
      <c r="C78" s="129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</row>
    <row r="79" spans="2:14">
      <c r="B79" s="139" t="s">
        <v>207</v>
      </c>
      <c r="C79" s="129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</row>
    <row r="80" spans="2:14">
      <c r="B80" s="139" t="s">
        <v>215</v>
      </c>
      <c r="C80" s="129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</row>
    <row r="81" spans="2:14">
      <c r="B81" s="139" t="s">
        <v>222</v>
      </c>
      <c r="C81" s="129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</row>
    <row r="82" spans="2:14">
      <c r="B82" s="129"/>
      <c r="C82" s="129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</row>
    <row r="83" spans="2:14">
      <c r="B83" s="129"/>
      <c r="C83" s="129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</row>
    <row r="84" spans="2:14"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</row>
    <row r="85" spans="2:14"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</row>
    <row r="86" spans="2:14"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</row>
    <row r="87" spans="2:14"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</row>
    <row r="88" spans="2:14"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</row>
    <row r="89" spans="2:14"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</row>
    <row r="90" spans="2:14"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</row>
    <row r="91" spans="2:14"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</row>
    <row r="92" spans="2:14"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</row>
    <row r="93" spans="2:14">
      <c r="B93" s="129"/>
      <c r="C93" s="129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</row>
    <row r="94" spans="2:14">
      <c r="B94" s="129"/>
      <c r="C94" s="129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</row>
    <row r="95" spans="2:14">
      <c r="B95" s="129"/>
      <c r="C95" s="129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</row>
    <row r="96" spans="2:14">
      <c r="B96" s="129"/>
      <c r="C96" s="129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</row>
    <row r="97" spans="2:14">
      <c r="B97" s="129"/>
      <c r="C97" s="129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</row>
    <row r="98" spans="2:14">
      <c r="B98" s="129"/>
      <c r="C98" s="129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</row>
    <row r="99" spans="2:14">
      <c r="B99" s="129"/>
      <c r="C99" s="129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2:14">
      <c r="B100" s="129"/>
      <c r="C100" s="129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</row>
    <row r="101" spans="2:14"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</row>
    <row r="102" spans="2:14"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</row>
    <row r="103" spans="2:14"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</row>
    <row r="104" spans="2:14"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</row>
    <row r="105" spans="2:14"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</row>
    <row r="106" spans="2:14"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</row>
    <row r="107" spans="2:14"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</row>
    <row r="108" spans="2:14"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</row>
    <row r="109" spans="2:14"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</row>
    <row r="110" spans="2:14">
      <c r="B110" s="129"/>
      <c r="C110" s="129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</row>
    <row r="111" spans="2:14">
      <c r="B111" s="129"/>
      <c r="C111" s="129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</row>
    <row r="112" spans="2:14">
      <c r="B112" s="129"/>
      <c r="C112" s="129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</row>
    <row r="113" spans="2:14">
      <c r="B113" s="129"/>
      <c r="C113" s="129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</row>
    <row r="114" spans="2:14">
      <c r="B114" s="129"/>
      <c r="C114" s="129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</row>
    <row r="115" spans="2:14">
      <c r="B115" s="129"/>
      <c r="C115" s="129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</row>
    <row r="116" spans="2:14">
      <c r="B116" s="129"/>
      <c r="C116" s="129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</row>
    <row r="117" spans="2:14">
      <c r="B117" s="129"/>
      <c r="C117" s="129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</row>
    <row r="118" spans="2:14">
      <c r="B118" s="129"/>
      <c r="C118" s="129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</row>
    <row r="119" spans="2:14">
      <c r="B119" s="129"/>
      <c r="C119" s="129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</row>
    <row r="120" spans="2:14">
      <c r="B120" s="129"/>
      <c r="C120" s="129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</row>
    <row r="121" spans="2:14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</row>
    <row r="122" spans="2:14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</row>
    <row r="123" spans="2:14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</row>
    <row r="124" spans="2:14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</row>
    <row r="125" spans="2:14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</row>
    <row r="126" spans="2:14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</row>
    <row r="127" spans="2:14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</row>
    <row r="128" spans="2:14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</row>
    <row r="129" spans="2:14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</row>
    <row r="130" spans="2:14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</row>
    <row r="131" spans="2:14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</row>
    <row r="132" spans="2:14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</row>
    <row r="133" spans="2:14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</row>
    <row r="134" spans="2:14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</row>
    <row r="135" spans="2:14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</row>
    <row r="136" spans="2:14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</row>
    <row r="137" spans="2:14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</row>
    <row r="138" spans="2:14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</row>
    <row r="139" spans="2:14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</row>
    <row r="140" spans="2:14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</row>
    <row r="141" spans="2:14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</row>
    <row r="142" spans="2:14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</row>
    <row r="143" spans="2:14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</row>
    <row r="144" spans="2:14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</row>
    <row r="145" spans="2:14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</row>
    <row r="146" spans="2:14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</row>
    <row r="147" spans="2:14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</row>
    <row r="148" spans="2:14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</row>
    <row r="149" spans="2:14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</row>
    <row r="150" spans="2:14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</row>
    <row r="151" spans="2:14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</row>
    <row r="152" spans="2:14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</row>
    <row r="153" spans="2:14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</row>
    <row r="154" spans="2:14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</row>
    <row r="155" spans="2:14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</row>
    <row r="156" spans="2:14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</row>
    <row r="157" spans="2:14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</row>
    <row r="158" spans="2:14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</row>
    <row r="159" spans="2:14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</row>
    <row r="160" spans="2:14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</row>
    <row r="161" spans="2:14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</row>
    <row r="162" spans="2:14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</row>
    <row r="163" spans="2:14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</row>
    <row r="164" spans="2:14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</row>
    <row r="165" spans="2:14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</row>
    <row r="166" spans="2:14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</row>
    <row r="167" spans="2:14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</row>
    <row r="168" spans="2:14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</row>
    <row r="169" spans="2:14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</row>
    <row r="170" spans="2:14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</row>
    <row r="171" spans="2:14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</row>
    <row r="172" spans="2:14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</row>
    <row r="173" spans="2:14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</row>
    <row r="174" spans="2:14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</row>
    <row r="175" spans="2:14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</row>
    <row r="176" spans="2:14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</row>
    <row r="177" spans="2:14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</row>
    <row r="178" spans="2:14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</row>
    <row r="179" spans="2:14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</row>
    <row r="180" spans="2:14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</row>
    <row r="181" spans="2:14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</row>
    <row r="182" spans="2:14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</row>
    <row r="183" spans="2:14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</row>
    <row r="184" spans="2:14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</row>
    <row r="185" spans="2:14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</row>
    <row r="186" spans="2:14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</row>
    <row r="187" spans="2:14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</row>
    <row r="188" spans="2:14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</row>
    <row r="189" spans="2:14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</row>
    <row r="190" spans="2:14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</row>
    <row r="191" spans="2:14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</row>
    <row r="192" spans="2:14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</row>
    <row r="193" spans="2:14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</row>
    <row r="194" spans="2:14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</row>
    <row r="195" spans="2:14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</row>
    <row r="196" spans="2:14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</row>
    <row r="197" spans="2:14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</row>
    <row r="198" spans="2:14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</row>
    <row r="199" spans="2:14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</row>
    <row r="200" spans="2:14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</row>
    <row r="201" spans="2:14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</row>
    <row r="202" spans="2:14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</row>
    <row r="203" spans="2:14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</row>
    <row r="204" spans="2:14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</row>
    <row r="205" spans="2:14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</row>
    <row r="206" spans="2:14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</row>
    <row r="207" spans="2:14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</row>
    <row r="208" spans="2:14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</row>
    <row r="209" spans="2:14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</row>
    <row r="210" spans="2:14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</row>
    <row r="211" spans="2:14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</row>
    <row r="212" spans="2:14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</row>
    <row r="213" spans="2:14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</row>
    <row r="214" spans="2:14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</row>
    <row r="215" spans="2:14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</row>
    <row r="216" spans="2:14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</row>
    <row r="217" spans="2:14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</row>
    <row r="218" spans="2:14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</row>
    <row r="219" spans="2:14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</row>
    <row r="220" spans="2:14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</row>
    <row r="221" spans="2:14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</row>
    <row r="222" spans="2:14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</row>
    <row r="223" spans="2:14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</row>
    <row r="224" spans="2:14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</row>
    <row r="225" spans="2:14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</row>
    <row r="226" spans="2:14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</row>
    <row r="227" spans="2:14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</row>
    <row r="228" spans="2:14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</row>
    <row r="229" spans="2:14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</row>
    <row r="230" spans="2:14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</row>
    <row r="231" spans="2:14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</row>
    <row r="232" spans="2:14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</row>
    <row r="233" spans="2:14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</row>
    <row r="234" spans="2:14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</row>
    <row r="235" spans="2:14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</row>
    <row r="236" spans="2:14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</row>
    <row r="237" spans="2:14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</row>
    <row r="238" spans="2:14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</row>
    <row r="239" spans="2:14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</row>
    <row r="240" spans="2:14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</row>
    <row r="241" spans="2:14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</row>
    <row r="242" spans="2:14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</row>
    <row r="243" spans="2:14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</row>
    <row r="244" spans="2:14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</row>
    <row r="245" spans="2:14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</row>
    <row r="246" spans="2:14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</row>
    <row r="247" spans="2:14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</row>
    <row r="248" spans="2:14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</row>
    <row r="249" spans="2:14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</row>
    <row r="250" spans="2:14">
      <c r="B250" s="141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</row>
    <row r="251" spans="2:14">
      <c r="B251" s="141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</row>
    <row r="252" spans="2:14">
      <c r="B252" s="140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</row>
    <row r="253" spans="2:14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</row>
    <row r="254" spans="2:14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</row>
    <row r="255" spans="2:14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</row>
    <row r="256" spans="2:14">
      <c r="B256" s="129"/>
      <c r="C256" s="129"/>
      <c r="D256" s="129"/>
      <c r="E256" s="129"/>
      <c r="F256" s="129"/>
      <c r="G256" s="129"/>
      <c r="H256" s="130"/>
      <c r="I256" s="130"/>
      <c r="J256" s="130"/>
      <c r="K256" s="130"/>
      <c r="L256" s="130"/>
      <c r="M256" s="130"/>
      <c r="N256" s="130"/>
    </row>
    <row r="257" spans="2:14">
      <c r="B257" s="129"/>
      <c r="C257" s="129"/>
      <c r="D257" s="129"/>
      <c r="E257" s="129"/>
      <c r="F257" s="129"/>
      <c r="G257" s="129"/>
      <c r="H257" s="130"/>
      <c r="I257" s="130"/>
      <c r="J257" s="130"/>
      <c r="K257" s="130"/>
      <c r="L257" s="130"/>
      <c r="M257" s="130"/>
      <c r="N257" s="130"/>
    </row>
    <row r="258" spans="2:14">
      <c r="B258" s="129"/>
      <c r="C258" s="129"/>
      <c r="D258" s="129"/>
      <c r="E258" s="129"/>
      <c r="F258" s="129"/>
      <c r="G258" s="129"/>
      <c r="H258" s="130"/>
      <c r="I258" s="130"/>
      <c r="J258" s="130"/>
      <c r="K258" s="130"/>
      <c r="L258" s="130"/>
      <c r="M258" s="130"/>
      <c r="N258" s="130"/>
    </row>
    <row r="259" spans="2:14">
      <c r="B259" s="129"/>
      <c r="C259" s="129"/>
      <c r="D259" s="129"/>
      <c r="E259" s="129"/>
      <c r="F259" s="129"/>
      <c r="G259" s="129"/>
      <c r="H259" s="130"/>
      <c r="I259" s="130"/>
      <c r="J259" s="130"/>
      <c r="K259" s="130"/>
      <c r="L259" s="130"/>
      <c r="M259" s="130"/>
      <c r="N259" s="130"/>
    </row>
    <row r="260" spans="2:14">
      <c r="B260" s="129"/>
      <c r="C260" s="129"/>
      <c r="D260" s="129"/>
      <c r="E260" s="129"/>
      <c r="F260" s="129"/>
      <c r="G260" s="129"/>
      <c r="H260" s="130"/>
      <c r="I260" s="130"/>
      <c r="J260" s="130"/>
      <c r="K260" s="130"/>
      <c r="L260" s="130"/>
      <c r="M260" s="130"/>
      <c r="N260" s="130"/>
    </row>
    <row r="261" spans="2:14">
      <c r="B261" s="129"/>
      <c r="C261" s="129"/>
      <c r="D261" s="129"/>
      <c r="E261" s="129"/>
      <c r="F261" s="129"/>
      <c r="G261" s="129"/>
      <c r="H261" s="130"/>
      <c r="I261" s="130"/>
      <c r="J261" s="130"/>
      <c r="K261" s="130"/>
      <c r="L261" s="130"/>
      <c r="M261" s="130"/>
      <c r="N261" s="130"/>
    </row>
    <row r="262" spans="2:14">
      <c r="B262" s="129"/>
      <c r="C262" s="129"/>
      <c r="D262" s="129"/>
      <c r="E262" s="129"/>
      <c r="F262" s="129"/>
      <c r="G262" s="129"/>
      <c r="H262" s="130"/>
      <c r="I262" s="130"/>
      <c r="J262" s="130"/>
      <c r="K262" s="130"/>
      <c r="L262" s="130"/>
      <c r="M262" s="130"/>
      <c r="N262" s="130"/>
    </row>
    <row r="263" spans="2:14">
      <c r="B263" s="129"/>
      <c r="C263" s="129"/>
      <c r="D263" s="129"/>
      <c r="E263" s="129"/>
      <c r="F263" s="129"/>
      <c r="G263" s="129"/>
      <c r="H263" s="130"/>
      <c r="I263" s="130"/>
      <c r="J263" s="130"/>
      <c r="K263" s="130"/>
      <c r="L263" s="130"/>
      <c r="M263" s="130"/>
      <c r="N263" s="130"/>
    </row>
    <row r="264" spans="2:14">
      <c r="B264" s="129"/>
      <c r="C264" s="129"/>
      <c r="D264" s="129"/>
      <c r="E264" s="129"/>
      <c r="F264" s="129"/>
      <c r="G264" s="129"/>
      <c r="H264" s="130"/>
      <c r="I264" s="130"/>
      <c r="J264" s="130"/>
      <c r="K264" s="130"/>
      <c r="L264" s="130"/>
      <c r="M264" s="130"/>
      <c r="N264" s="130"/>
    </row>
    <row r="265" spans="2:14">
      <c r="B265" s="129"/>
      <c r="C265" s="129"/>
      <c r="D265" s="129"/>
      <c r="E265" s="129"/>
      <c r="F265" s="129"/>
      <c r="G265" s="129"/>
      <c r="H265" s="130"/>
      <c r="I265" s="130"/>
      <c r="J265" s="130"/>
      <c r="K265" s="130"/>
      <c r="L265" s="130"/>
      <c r="M265" s="130"/>
      <c r="N265" s="130"/>
    </row>
    <row r="266" spans="2:14">
      <c r="B266" s="129"/>
      <c r="C266" s="129"/>
      <c r="D266" s="129"/>
      <c r="E266" s="129"/>
      <c r="F266" s="129"/>
      <c r="G266" s="129"/>
      <c r="H266" s="130"/>
      <c r="I266" s="130"/>
      <c r="J266" s="130"/>
      <c r="K266" s="130"/>
      <c r="L266" s="130"/>
      <c r="M266" s="130"/>
      <c r="N266" s="130"/>
    </row>
    <row r="267" spans="2:14">
      <c r="B267" s="129"/>
      <c r="C267" s="129"/>
      <c r="D267" s="129"/>
      <c r="E267" s="129"/>
      <c r="F267" s="129"/>
      <c r="G267" s="129"/>
      <c r="H267" s="130"/>
      <c r="I267" s="130"/>
      <c r="J267" s="130"/>
      <c r="K267" s="130"/>
      <c r="L267" s="130"/>
      <c r="M267" s="130"/>
      <c r="N267" s="130"/>
    </row>
    <row r="268" spans="2:14">
      <c r="B268" s="129"/>
      <c r="C268" s="129"/>
      <c r="D268" s="129"/>
      <c r="E268" s="129"/>
      <c r="F268" s="129"/>
      <c r="G268" s="129"/>
      <c r="H268" s="130"/>
      <c r="I268" s="130"/>
      <c r="J268" s="130"/>
      <c r="K268" s="130"/>
      <c r="L268" s="130"/>
      <c r="M268" s="130"/>
      <c r="N268" s="130"/>
    </row>
    <row r="269" spans="2:14">
      <c r="B269" s="129"/>
      <c r="C269" s="129"/>
      <c r="D269" s="129"/>
      <c r="E269" s="129"/>
      <c r="F269" s="129"/>
      <c r="G269" s="129"/>
      <c r="H269" s="130"/>
      <c r="I269" s="130"/>
      <c r="J269" s="130"/>
      <c r="K269" s="130"/>
      <c r="L269" s="130"/>
      <c r="M269" s="130"/>
      <c r="N269" s="130"/>
    </row>
    <row r="270" spans="2:14">
      <c r="B270" s="129"/>
      <c r="C270" s="129"/>
      <c r="D270" s="129"/>
      <c r="E270" s="129"/>
      <c r="F270" s="129"/>
      <c r="G270" s="129"/>
      <c r="H270" s="130"/>
      <c r="I270" s="130"/>
      <c r="J270" s="130"/>
      <c r="K270" s="130"/>
      <c r="L270" s="130"/>
      <c r="M270" s="130"/>
      <c r="N270" s="130"/>
    </row>
    <row r="271" spans="2:14">
      <c r="B271" s="129"/>
      <c r="C271" s="129"/>
      <c r="D271" s="129"/>
      <c r="E271" s="129"/>
      <c r="F271" s="129"/>
      <c r="G271" s="129"/>
      <c r="H271" s="130"/>
      <c r="I271" s="130"/>
      <c r="J271" s="130"/>
      <c r="K271" s="130"/>
      <c r="L271" s="130"/>
      <c r="M271" s="130"/>
      <c r="N271" s="130"/>
    </row>
    <row r="272" spans="2:14">
      <c r="B272" s="129"/>
      <c r="C272" s="129"/>
      <c r="D272" s="129"/>
      <c r="E272" s="129"/>
      <c r="F272" s="129"/>
      <c r="G272" s="129"/>
      <c r="H272" s="130"/>
      <c r="I272" s="130"/>
      <c r="J272" s="130"/>
      <c r="K272" s="130"/>
      <c r="L272" s="130"/>
      <c r="M272" s="130"/>
      <c r="N272" s="130"/>
    </row>
    <row r="273" spans="2:14">
      <c r="B273" s="129"/>
      <c r="C273" s="129"/>
      <c r="D273" s="129"/>
      <c r="E273" s="129"/>
      <c r="F273" s="129"/>
      <c r="G273" s="129"/>
      <c r="H273" s="130"/>
      <c r="I273" s="130"/>
      <c r="J273" s="130"/>
      <c r="K273" s="130"/>
      <c r="L273" s="130"/>
      <c r="M273" s="130"/>
      <c r="N273" s="130"/>
    </row>
    <row r="274" spans="2:14">
      <c r="B274" s="129"/>
      <c r="C274" s="129"/>
      <c r="D274" s="129"/>
      <c r="E274" s="129"/>
      <c r="F274" s="129"/>
      <c r="G274" s="129"/>
      <c r="H274" s="130"/>
      <c r="I274" s="130"/>
      <c r="J274" s="130"/>
      <c r="K274" s="130"/>
      <c r="L274" s="130"/>
      <c r="M274" s="130"/>
      <c r="N274" s="130"/>
    </row>
    <row r="275" spans="2:14">
      <c r="B275" s="129"/>
      <c r="C275" s="129"/>
      <c r="D275" s="129"/>
      <c r="E275" s="129"/>
      <c r="F275" s="129"/>
      <c r="G275" s="129"/>
      <c r="H275" s="130"/>
      <c r="I275" s="130"/>
      <c r="J275" s="130"/>
      <c r="K275" s="130"/>
      <c r="L275" s="130"/>
      <c r="M275" s="130"/>
      <c r="N275" s="130"/>
    </row>
    <row r="276" spans="2:14"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  <c r="L276" s="130"/>
      <c r="M276" s="130"/>
      <c r="N276" s="130"/>
    </row>
    <row r="277" spans="2:14">
      <c r="B277" s="129"/>
      <c r="C277" s="129"/>
      <c r="D277" s="129"/>
      <c r="E277" s="129"/>
      <c r="F277" s="129"/>
      <c r="G277" s="129"/>
      <c r="H277" s="130"/>
      <c r="I277" s="130"/>
      <c r="J277" s="130"/>
      <c r="K277" s="130"/>
      <c r="L277" s="130"/>
      <c r="M277" s="130"/>
      <c r="N277" s="130"/>
    </row>
    <row r="278" spans="2:14">
      <c r="B278" s="129"/>
      <c r="C278" s="129"/>
      <c r="D278" s="129"/>
      <c r="E278" s="129"/>
      <c r="F278" s="129"/>
      <c r="G278" s="129"/>
      <c r="H278" s="130"/>
      <c r="I278" s="130"/>
      <c r="J278" s="130"/>
      <c r="K278" s="130"/>
      <c r="L278" s="130"/>
      <c r="M278" s="130"/>
      <c r="N278" s="130"/>
    </row>
    <row r="279" spans="2:14">
      <c r="B279" s="129"/>
      <c r="C279" s="129"/>
      <c r="D279" s="129"/>
      <c r="E279" s="129"/>
      <c r="F279" s="129"/>
      <c r="G279" s="129"/>
      <c r="H279" s="130"/>
      <c r="I279" s="130"/>
      <c r="J279" s="130"/>
      <c r="K279" s="130"/>
      <c r="L279" s="130"/>
      <c r="M279" s="130"/>
      <c r="N279" s="130"/>
    </row>
    <row r="280" spans="2:14">
      <c r="B280" s="129"/>
      <c r="C280" s="129"/>
      <c r="D280" s="129"/>
      <c r="E280" s="129"/>
      <c r="F280" s="129"/>
      <c r="G280" s="129"/>
      <c r="H280" s="130"/>
      <c r="I280" s="130"/>
      <c r="J280" s="130"/>
      <c r="K280" s="130"/>
      <c r="L280" s="130"/>
      <c r="M280" s="130"/>
      <c r="N280" s="130"/>
    </row>
    <row r="281" spans="2:14">
      <c r="B281" s="129"/>
      <c r="C281" s="129"/>
      <c r="D281" s="129"/>
      <c r="E281" s="129"/>
      <c r="F281" s="129"/>
      <c r="G281" s="129"/>
      <c r="H281" s="130"/>
      <c r="I281" s="130"/>
      <c r="J281" s="130"/>
      <c r="K281" s="130"/>
      <c r="L281" s="130"/>
      <c r="M281" s="130"/>
      <c r="N281" s="130"/>
    </row>
    <row r="282" spans="2:14">
      <c r="B282" s="129"/>
      <c r="C282" s="129"/>
      <c r="D282" s="129"/>
      <c r="E282" s="129"/>
      <c r="F282" s="129"/>
      <c r="G282" s="129"/>
      <c r="H282" s="130"/>
      <c r="I282" s="130"/>
      <c r="J282" s="130"/>
      <c r="K282" s="130"/>
      <c r="L282" s="130"/>
      <c r="M282" s="130"/>
      <c r="N282" s="130"/>
    </row>
    <row r="283" spans="2:14">
      <c r="B283" s="129"/>
      <c r="C283" s="129"/>
      <c r="D283" s="129"/>
      <c r="E283" s="129"/>
      <c r="F283" s="129"/>
      <c r="G283" s="129"/>
      <c r="H283" s="130"/>
      <c r="I283" s="130"/>
      <c r="J283" s="130"/>
      <c r="K283" s="130"/>
      <c r="L283" s="130"/>
      <c r="M283" s="130"/>
      <c r="N283" s="130"/>
    </row>
    <row r="284" spans="2:14">
      <c r="B284" s="129"/>
      <c r="C284" s="129"/>
      <c r="D284" s="129"/>
      <c r="E284" s="129"/>
      <c r="F284" s="129"/>
      <c r="G284" s="129"/>
      <c r="H284" s="130"/>
      <c r="I284" s="130"/>
      <c r="J284" s="130"/>
      <c r="K284" s="130"/>
      <c r="L284" s="130"/>
      <c r="M284" s="130"/>
      <c r="N284" s="130"/>
    </row>
    <row r="285" spans="2:14">
      <c r="B285" s="129"/>
      <c r="C285" s="129"/>
      <c r="D285" s="129"/>
      <c r="E285" s="129"/>
      <c r="F285" s="129"/>
      <c r="G285" s="129"/>
      <c r="H285" s="130"/>
      <c r="I285" s="130"/>
      <c r="J285" s="130"/>
      <c r="K285" s="130"/>
      <c r="L285" s="130"/>
      <c r="M285" s="130"/>
      <c r="N285" s="130"/>
    </row>
    <row r="286" spans="2:14">
      <c r="B286" s="129"/>
      <c r="C286" s="129"/>
      <c r="D286" s="129"/>
      <c r="E286" s="129"/>
      <c r="F286" s="129"/>
      <c r="G286" s="129"/>
      <c r="H286" s="130"/>
      <c r="I286" s="130"/>
      <c r="J286" s="130"/>
      <c r="K286" s="130"/>
      <c r="L286" s="130"/>
      <c r="M286" s="130"/>
      <c r="N286" s="130"/>
    </row>
    <row r="287" spans="2:14">
      <c r="B287" s="129"/>
      <c r="C287" s="129"/>
      <c r="D287" s="129"/>
      <c r="E287" s="129"/>
      <c r="F287" s="129"/>
      <c r="G287" s="129"/>
      <c r="H287" s="130"/>
      <c r="I287" s="130"/>
      <c r="J287" s="130"/>
      <c r="K287" s="130"/>
      <c r="L287" s="130"/>
      <c r="M287" s="130"/>
      <c r="N287" s="130"/>
    </row>
    <row r="288" spans="2:14">
      <c r="B288" s="129"/>
      <c r="C288" s="129"/>
      <c r="D288" s="129"/>
      <c r="E288" s="129"/>
      <c r="F288" s="129"/>
      <c r="G288" s="129"/>
      <c r="H288" s="130"/>
      <c r="I288" s="130"/>
      <c r="J288" s="130"/>
      <c r="K288" s="130"/>
      <c r="L288" s="130"/>
      <c r="M288" s="130"/>
      <c r="N288" s="130"/>
    </row>
    <row r="289" spans="2:14">
      <c r="B289" s="129"/>
      <c r="C289" s="129"/>
      <c r="D289" s="129"/>
      <c r="E289" s="129"/>
      <c r="F289" s="129"/>
      <c r="G289" s="129"/>
      <c r="H289" s="130"/>
      <c r="I289" s="130"/>
      <c r="J289" s="130"/>
      <c r="K289" s="130"/>
      <c r="L289" s="130"/>
      <c r="M289" s="130"/>
      <c r="N289" s="130"/>
    </row>
    <row r="290" spans="2:14">
      <c r="B290" s="129"/>
      <c r="C290" s="129"/>
      <c r="D290" s="129"/>
      <c r="E290" s="129"/>
      <c r="F290" s="129"/>
      <c r="G290" s="129"/>
      <c r="H290" s="130"/>
      <c r="I290" s="130"/>
      <c r="J290" s="130"/>
      <c r="K290" s="130"/>
      <c r="L290" s="130"/>
      <c r="M290" s="130"/>
      <c r="N290" s="130"/>
    </row>
    <row r="291" spans="2:14">
      <c r="B291" s="129"/>
      <c r="C291" s="129"/>
      <c r="D291" s="129"/>
      <c r="E291" s="129"/>
      <c r="F291" s="129"/>
      <c r="G291" s="129"/>
      <c r="H291" s="130"/>
      <c r="I291" s="130"/>
      <c r="J291" s="130"/>
      <c r="K291" s="130"/>
      <c r="L291" s="130"/>
      <c r="M291" s="130"/>
      <c r="N291" s="130"/>
    </row>
    <row r="292" spans="2:14">
      <c r="B292" s="129"/>
      <c r="C292" s="129"/>
      <c r="D292" s="129"/>
      <c r="E292" s="129"/>
      <c r="F292" s="129"/>
      <c r="G292" s="129"/>
      <c r="H292" s="130"/>
      <c r="I292" s="130"/>
      <c r="J292" s="130"/>
      <c r="K292" s="130"/>
      <c r="L292" s="130"/>
      <c r="M292" s="130"/>
      <c r="N292" s="130"/>
    </row>
    <row r="293" spans="2:14">
      <c r="B293" s="129"/>
      <c r="C293" s="129"/>
      <c r="D293" s="129"/>
      <c r="E293" s="129"/>
      <c r="F293" s="129"/>
      <c r="G293" s="129"/>
      <c r="H293" s="130"/>
      <c r="I293" s="130"/>
      <c r="J293" s="130"/>
      <c r="K293" s="130"/>
      <c r="L293" s="130"/>
      <c r="M293" s="130"/>
      <c r="N293" s="130"/>
    </row>
    <row r="294" spans="2:14">
      <c r="B294" s="129"/>
      <c r="C294" s="129"/>
      <c r="D294" s="129"/>
      <c r="E294" s="129"/>
      <c r="F294" s="129"/>
      <c r="G294" s="129"/>
      <c r="H294" s="130"/>
      <c r="I294" s="130"/>
      <c r="J294" s="130"/>
      <c r="K294" s="130"/>
      <c r="L294" s="130"/>
      <c r="M294" s="130"/>
      <c r="N294" s="130"/>
    </row>
    <row r="295" spans="2:14">
      <c r="B295" s="129"/>
      <c r="C295" s="129"/>
      <c r="D295" s="129"/>
      <c r="E295" s="129"/>
      <c r="F295" s="129"/>
      <c r="G295" s="129"/>
      <c r="H295" s="130"/>
      <c r="I295" s="130"/>
      <c r="J295" s="130"/>
      <c r="K295" s="130"/>
      <c r="L295" s="130"/>
      <c r="M295" s="130"/>
      <c r="N295" s="130"/>
    </row>
    <row r="296" spans="2:14">
      <c r="B296" s="129"/>
      <c r="C296" s="129"/>
      <c r="D296" s="129"/>
      <c r="E296" s="129"/>
      <c r="F296" s="129"/>
      <c r="G296" s="129"/>
      <c r="H296" s="130"/>
      <c r="I296" s="130"/>
      <c r="J296" s="130"/>
      <c r="K296" s="130"/>
      <c r="L296" s="130"/>
      <c r="M296" s="130"/>
      <c r="N296" s="130"/>
    </row>
    <row r="297" spans="2:14">
      <c r="B297" s="129"/>
      <c r="C297" s="129"/>
      <c r="D297" s="129"/>
      <c r="E297" s="129"/>
      <c r="F297" s="129"/>
      <c r="G297" s="129"/>
      <c r="H297" s="130"/>
      <c r="I297" s="130"/>
      <c r="J297" s="130"/>
      <c r="K297" s="130"/>
      <c r="L297" s="130"/>
      <c r="M297" s="130"/>
      <c r="N297" s="130"/>
    </row>
    <row r="298" spans="2:14">
      <c r="B298" s="129"/>
      <c r="C298" s="129"/>
      <c r="D298" s="129"/>
      <c r="E298" s="129"/>
      <c r="F298" s="129"/>
      <c r="G298" s="129"/>
      <c r="H298" s="130"/>
      <c r="I298" s="130"/>
      <c r="J298" s="130"/>
      <c r="K298" s="130"/>
      <c r="L298" s="130"/>
      <c r="M298" s="130"/>
      <c r="N298" s="130"/>
    </row>
    <row r="299" spans="2:14">
      <c r="B299" s="129"/>
      <c r="C299" s="129"/>
      <c r="D299" s="129"/>
      <c r="E299" s="129"/>
      <c r="F299" s="129"/>
      <c r="G299" s="129"/>
      <c r="H299" s="130"/>
      <c r="I299" s="130"/>
      <c r="J299" s="130"/>
      <c r="K299" s="130"/>
      <c r="L299" s="130"/>
      <c r="M299" s="130"/>
      <c r="N299" s="130"/>
    </row>
    <row r="300" spans="2:14">
      <c r="B300" s="129"/>
      <c r="C300" s="129"/>
      <c r="D300" s="129"/>
      <c r="E300" s="129"/>
      <c r="F300" s="129"/>
      <c r="G300" s="129"/>
      <c r="H300" s="130"/>
      <c r="I300" s="130"/>
      <c r="J300" s="130"/>
      <c r="K300" s="130"/>
      <c r="L300" s="130"/>
      <c r="M300" s="130"/>
      <c r="N300" s="130"/>
    </row>
    <row r="301" spans="2:14">
      <c r="B301" s="129"/>
      <c r="C301" s="129"/>
      <c r="D301" s="129"/>
      <c r="E301" s="129"/>
      <c r="F301" s="129"/>
      <c r="G301" s="129"/>
      <c r="H301" s="130"/>
      <c r="I301" s="130"/>
      <c r="J301" s="130"/>
      <c r="K301" s="130"/>
      <c r="L301" s="130"/>
      <c r="M301" s="130"/>
      <c r="N301" s="130"/>
    </row>
    <row r="302" spans="2:14">
      <c r="B302" s="129"/>
      <c r="C302" s="129"/>
      <c r="D302" s="129"/>
      <c r="E302" s="129"/>
      <c r="F302" s="129"/>
      <c r="G302" s="129"/>
      <c r="H302" s="130"/>
      <c r="I302" s="130"/>
      <c r="J302" s="130"/>
      <c r="K302" s="130"/>
      <c r="L302" s="130"/>
      <c r="M302" s="130"/>
      <c r="N302" s="130"/>
    </row>
    <row r="303" spans="2:14">
      <c r="B303" s="129"/>
      <c r="C303" s="129"/>
      <c r="D303" s="129"/>
      <c r="E303" s="129"/>
      <c r="F303" s="129"/>
      <c r="G303" s="129"/>
      <c r="H303" s="130"/>
      <c r="I303" s="130"/>
      <c r="J303" s="130"/>
      <c r="K303" s="130"/>
      <c r="L303" s="130"/>
      <c r="M303" s="130"/>
      <c r="N303" s="130"/>
    </row>
    <row r="304" spans="2:14">
      <c r="B304" s="129"/>
      <c r="C304" s="129"/>
      <c r="D304" s="129"/>
      <c r="E304" s="129"/>
      <c r="F304" s="129"/>
      <c r="G304" s="129"/>
      <c r="H304" s="130"/>
      <c r="I304" s="130"/>
      <c r="J304" s="130"/>
      <c r="K304" s="130"/>
      <c r="L304" s="130"/>
      <c r="M304" s="130"/>
      <c r="N304" s="130"/>
    </row>
    <row r="305" spans="2:14">
      <c r="B305" s="129"/>
      <c r="C305" s="129"/>
      <c r="D305" s="129"/>
      <c r="E305" s="129"/>
      <c r="F305" s="129"/>
      <c r="G305" s="129"/>
      <c r="H305" s="130"/>
      <c r="I305" s="130"/>
      <c r="J305" s="130"/>
      <c r="K305" s="130"/>
      <c r="L305" s="130"/>
      <c r="M305" s="130"/>
      <c r="N305" s="130"/>
    </row>
    <row r="306" spans="2:14">
      <c r="B306" s="129"/>
      <c r="C306" s="129"/>
      <c r="D306" s="129"/>
      <c r="E306" s="129"/>
      <c r="F306" s="129"/>
      <c r="G306" s="129"/>
      <c r="H306" s="130"/>
      <c r="I306" s="130"/>
      <c r="J306" s="130"/>
      <c r="K306" s="130"/>
      <c r="L306" s="130"/>
      <c r="M306" s="130"/>
      <c r="N306" s="130"/>
    </row>
    <row r="307" spans="2:14">
      <c r="B307" s="129"/>
      <c r="C307" s="129"/>
      <c r="D307" s="129"/>
      <c r="E307" s="129"/>
      <c r="F307" s="129"/>
      <c r="G307" s="129"/>
      <c r="H307" s="130"/>
      <c r="I307" s="130"/>
      <c r="J307" s="130"/>
      <c r="K307" s="130"/>
      <c r="L307" s="130"/>
      <c r="M307" s="130"/>
      <c r="N307" s="130"/>
    </row>
    <row r="308" spans="2:14">
      <c r="B308" s="129"/>
      <c r="C308" s="129"/>
      <c r="D308" s="129"/>
      <c r="E308" s="129"/>
      <c r="F308" s="129"/>
      <c r="G308" s="129"/>
      <c r="H308" s="130"/>
      <c r="I308" s="130"/>
      <c r="J308" s="130"/>
      <c r="K308" s="130"/>
      <c r="L308" s="130"/>
      <c r="M308" s="130"/>
      <c r="N308" s="130"/>
    </row>
    <row r="309" spans="2:14">
      <c r="B309" s="129"/>
      <c r="C309" s="129"/>
      <c r="D309" s="129"/>
      <c r="E309" s="129"/>
      <c r="F309" s="129"/>
      <c r="G309" s="129"/>
      <c r="H309" s="130"/>
      <c r="I309" s="130"/>
      <c r="J309" s="130"/>
      <c r="K309" s="130"/>
      <c r="L309" s="130"/>
      <c r="M309" s="130"/>
      <c r="N309" s="130"/>
    </row>
    <row r="310" spans="2:14">
      <c r="B310" s="129"/>
      <c r="C310" s="129"/>
      <c r="D310" s="129"/>
      <c r="E310" s="129"/>
      <c r="F310" s="129"/>
      <c r="G310" s="129"/>
      <c r="H310" s="130"/>
      <c r="I310" s="130"/>
      <c r="J310" s="130"/>
      <c r="K310" s="130"/>
      <c r="L310" s="130"/>
      <c r="M310" s="130"/>
      <c r="N310" s="130"/>
    </row>
    <row r="311" spans="2:14">
      <c r="B311" s="129"/>
      <c r="C311" s="129"/>
      <c r="D311" s="129"/>
      <c r="E311" s="129"/>
      <c r="F311" s="129"/>
      <c r="G311" s="129"/>
      <c r="H311" s="130"/>
      <c r="I311" s="130"/>
      <c r="J311" s="130"/>
      <c r="K311" s="130"/>
      <c r="L311" s="130"/>
      <c r="M311" s="130"/>
      <c r="N311" s="130"/>
    </row>
    <row r="312" spans="2:14">
      <c r="B312" s="129"/>
      <c r="C312" s="129"/>
      <c r="D312" s="129"/>
      <c r="E312" s="129"/>
      <c r="F312" s="129"/>
      <c r="G312" s="129"/>
      <c r="H312" s="130"/>
      <c r="I312" s="130"/>
      <c r="J312" s="130"/>
      <c r="K312" s="130"/>
      <c r="L312" s="130"/>
      <c r="M312" s="130"/>
      <c r="N312" s="130"/>
    </row>
    <row r="313" spans="2:14">
      <c r="B313" s="129"/>
      <c r="C313" s="129"/>
      <c r="D313" s="129"/>
      <c r="E313" s="129"/>
      <c r="F313" s="129"/>
      <c r="G313" s="129"/>
      <c r="H313" s="130"/>
      <c r="I313" s="130"/>
      <c r="J313" s="130"/>
      <c r="K313" s="130"/>
      <c r="L313" s="130"/>
      <c r="M313" s="130"/>
      <c r="N313" s="130"/>
    </row>
    <row r="314" spans="2:14">
      <c r="B314" s="129"/>
      <c r="C314" s="129"/>
      <c r="D314" s="129"/>
      <c r="E314" s="129"/>
      <c r="F314" s="129"/>
      <c r="G314" s="129"/>
      <c r="H314" s="130"/>
      <c r="I314" s="130"/>
      <c r="J314" s="130"/>
      <c r="K314" s="130"/>
      <c r="L314" s="130"/>
      <c r="M314" s="130"/>
      <c r="N314" s="130"/>
    </row>
    <row r="315" spans="2:14">
      <c r="B315" s="129"/>
      <c r="C315" s="129"/>
      <c r="D315" s="129"/>
      <c r="E315" s="129"/>
      <c r="F315" s="129"/>
      <c r="G315" s="129"/>
      <c r="H315" s="130"/>
      <c r="I315" s="130"/>
      <c r="J315" s="130"/>
      <c r="K315" s="130"/>
      <c r="L315" s="130"/>
      <c r="M315" s="130"/>
      <c r="N315" s="130"/>
    </row>
    <row r="316" spans="2:14">
      <c r="B316" s="129"/>
      <c r="C316" s="129"/>
      <c r="D316" s="129"/>
      <c r="E316" s="129"/>
      <c r="F316" s="129"/>
      <c r="G316" s="129"/>
      <c r="H316" s="130"/>
      <c r="I316" s="130"/>
      <c r="J316" s="130"/>
      <c r="K316" s="130"/>
      <c r="L316" s="130"/>
      <c r="M316" s="130"/>
      <c r="N316" s="130"/>
    </row>
    <row r="317" spans="2:14">
      <c r="B317" s="129"/>
      <c r="C317" s="129"/>
      <c r="D317" s="129"/>
      <c r="E317" s="129"/>
      <c r="F317" s="129"/>
      <c r="G317" s="129"/>
      <c r="H317" s="130"/>
      <c r="I317" s="130"/>
      <c r="J317" s="130"/>
      <c r="K317" s="130"/>
      <c r="L317" s="130"/>
      <c r="M317" s="130"/>
      <c r="N317" s="130"/>
    </row>
    <row r="318" spans="2:14">
      <c r="B318" s="129"/>
      <c r="C318" s="129"/>
      <c r="D318" s="129"/>
      <c r="E318" s="129"/>
      <c r="F318" s="129"/>
      <c r="G318" s="129"/>
      <c r="H318" s="130"/>
      <c r="I318" s="130"/>
      <c r="J318" s="130"/>
      <c r="K318" s="130"/>
      <c r="L318" s="130"/>
      <c r="M318" s="130"/>
      <c r="N318" s="130"/>
    </row>
    <row r="319" spans="2:14">
      <c r="B319" s="129"/>
      <c r="C319" s="129"/>
      <c r="D319" s="129"/>
      <c r="E319" s="129"/>
      <c r="F319" s="129"/>
      <c r="G319" s="129"/>
      <c r="H319" s="130"/>
      <c r="I319" s="130"/>
      <c r="J319" s="130"/>
      <c r="K319" s="130"/>
      <c r="L319" s="130"/>
      <c r="M319" s="130"/>
      <c r="N319" s="130"/>
    </row>
    <row r="320" spans="2:14">
      <c r="B320" s="129"/>
      <c r="C320" s="129"/>
      <c r="D320" s="129"/>
      <c r="E320" s="129"/>
      <c r="F320" s="129"/>
      <c r="G320" s="129"/>
      <c r="H320" s="130"/>
      <c r="I320" s="130"/>
      <c r="J320" s="130"/>
      <c r="K320" s="130"/>
      <c r="L320" s="130"/>
      <c r="M320" s="130"/>
      <c r="N320" s="130"/>
    </row>
    <row r="321" spans="2:14">
      <c r="B321" s="129"/>
      <c r="C321" s="129"/>
      <c r="D321" s="129"/>
      <c r="E321" s="129"/>
      <c r="F321" s="129"/>
      <c r="G321" s="129"/>
      <c r="H321" s="130"/>
      <c r="I321" s="130"/>
      <c r="J321" s="130"/>
      <c r="K321" s="130"/>
      <c r="L321" s="130"/>
      <c r="M321" s="130"/>
      <c r="N321" s="130"/>
    </row>
    <row r="322" spans="2:14">
      <c r="B322" s="129"/>
      <c r="C322" s="129"/>
      <c r="D322" s="129"/>
      <c r="E322" s="129"/>
      <c r="F322" s="129"/>
      <c r="G322" s="129"/>
      <c r="H322" s="130"/>
      <c r="I322" s="130"/>
      <c r="J322" s="130"/>
      <c r="K322" s="130"/>
      <c r="L322" s="130"/>
      <c r="M322" s="130"/>
      <c r="N322" s="130"/>
    </row>
    <row r="323" spans="2:14">
      <c r="B323" s="129"/>
      <c r="C323" s="129"/>
      <c r="D323" s="129"/>
      <c r="E323" s="129"/>
      <c r="F323" s="129"/>
      <c r="G323" s="129"/>
      <c r="H323" s="130"/>
      <c r="I323" s="130"/>
      <c r="J323" s="130"/>
      <c r="K323" s="130"/>
      <c r="L323" s="130"/>
      <c r="M323" s="130"/>
      <c r="N323" s="130"/>
    </row>
    <row r="324" spans="2:14">
      <c r="B324" s="129"/>
      <c r="C324" s="129"/>
      <c r="D324" s="129"/>
      <c r="E324" s="129"/>
      <c r="F324" s="129"/>
      <c r="G324" s="129"/>
      <c r="H324" s="130"/>
      <c r="I324" s="130"/>
      <c r="J324" s="130"/>
      <c r="K324" s="130"/>
      <c r="L324" s="130"/>
      <c r="M324" s="130"/>
      <c r="N324" s="130"/>
    </row>
    <row r="325" spans="2:14">
      <c r="B325" s="129"/>
      <c r="C325" s="129"/>
      <c r="D325" s="129"/>
      <c r="E325" s="129"/>
      <c r="F325" s="129"/>
      <c r="G325" s="129"/>
      <c r="H325" s="130"/>
      <c r="I325" s="130"/>
      <c r="J325" s="130"/>
      <c r="K325" s="130"/>
      <c r="L325" s="130"/>
      <c r="M325" s="130"/>
      <c r="N325" s="130"/>
    </row>
    <row r="326" spans="2:14">
      <c r="B326" s="129"/>
      <c r="C326" s="129"/>
      <c r="D326" s="129"/>
      <c r="E326" s="129"/>
      <c r="F326" s="129"/>
      <c r="G326" s="129"/>
      <c r="H326" s="130"/>
      <c r="I326" s="130"/>
      <c r="J326" s="130"/>
      <c r="K326" s="130"/>
      <c r="L326" s="130"/>
      <c r="M326" s="130"/>
      <c r="N326" s="130"/>
    </row>
    <row r="327" spans="2:14">
      <c r="B327" s="129"/>
      <c r="C327" s="129"/>
      <c r="D327" s="129"/>
      <c r="E327" s="129"/>
      <c r="F327" s="129"/>
      <c r="G327" s="129"/>
      <c r="H327" s="130"/>
      <c r="I327" s="130"/>
      <c r="J327" s="130"/>
      <c r="K327" s="130"/>
      <c r="L327" s="130"/>
      <c r="M327" s="130"/>
      <c r="N327" s="130"/>
    </row>
    <row r="328" spans="2:14">
      <c r="B328" s="129"/>
      <c r="C328" s="129"/>
      <c r="D328" s="129"/>
      <c r="E328" s="129"/>
      <c r="F328" s="129"/>
      <c r="G328" s="129"/>
      <c r="H328" s="130"/>
      <c r="I328" s="130"/>
      <c r="J328" s="130"/>
      <c r="K328" s="130"/>
      <c r="L328" s="130"/>
      <c r="M328" s="130"/>
      <c r="N328" s="130"/>
    </row>
    <row r="329" spans="2:14">
      <c r="B329" s="129"/>
      <c r="C329" s="129"/>
      <c r="D329" s="129"/>
      <c r="E329" s="129"/>
      <c r="F329" s="129"/>
      <c r="G329" s="129"/>
      <c r="H329" s="130"/>
      <c r="I329" s="130"/>
      <c r="J329" s="130"/>
      <c r="K329" s="130"/>
      <c r="L329" s="130"/>
      <c r="M329" s="130"/>
      <c r="N329" s="130"/>
    </row>
    <row r="330" spans="2:14">
      <c r="B330" s="129"/>
      <c r="C330" s="129"/>
      <c r="D330" s="129"/>
      <c r="E330" s="129"/>
      <c r="F330" s="129"/>
      <c r="G330" s="129"/>
      <c r="H330" s="130"/>
      <c r="I330" s="130"/>
      <c r="J330" s="130"/>
      <c r="K330" s="130"/>
      <c r="L330" s="130"/>
      <c r="M330" s="130"/>
      <c r="N330" s="130"/>
    </row>
    <row r="331" spans="2:14">
      <c r="B331" s="129"/>
      <c r="C331" s="129"/>
      <c r="D331" s="129"/>
      <c r="E331" s="129"/>
      <c r="F331" s="129"/>
      <c r="G331" s="129"/>
      <c r="H331" s="130"/>
      <c r="I331" s="130"/>
      <c r="J331" s="130"/>
      <c r="K331" s="130"/>
      <c r="L331" s="130"/>
      <c r="M331" s="130"/>
      <c r="N331" s="130"/>
    </row>
    <row r="332" spans="2:14">
      <c r="B332" s="129"/>
      <c r="C332" s="129"/>
      <c r="D332" s="129"/>
      <c r="E332" s="129"/>
      <c r="F332" s="129"/>
      <c r="G332" s="129"/>
      <c r="H332" s="130"/>
      <c r="I332" s="130"/>
      <c r="J332" s="130"/>
      <c r="K332" s="130"/>
      <c r="L332" s="130"/>
      <c r="M332" s="130"/>
      <c r="N332" s="130"/>
    </row>
    <row r="333" spans="2:14">
      <c r="B333" s="129"/>
      <c r="C333" s="129"/>
      <c r="D333" s="129"/>
      <c r="E333" s="129"/>
      <c r="F333" s="129"/>
      <c r="G333" s="129"/>
      <c r="H333" s="130"/>
      <c r="I333" s="130"/>
      <c r="J333" s="130"/>
      <c r="K333" s="130"/>
      <c r="L333" s="130"/>
      <c r="M333" s="130"/>
      <c r="N333" s="130"/>
    </row>
    <row r="334" spans="2:14">
      <c r="B334" s="129"/>
      <c r="C334" s="129"/>
      <c r="D334" s="129"/>
      <c r="E334" s="129"/>
      <c r="F334" s="129"/>
      <c r="G334" s="129"/>
      <c r="H334" s="130"/>
      <c r="I334" s="130"/>
      <c r="J334" s="130"/>
      <c r="K334" s="130"/>
      <c r="L334" s="130"/>
      <c r="M334" s="130"/>
      <c r="N334" s="130"/>
    </row>
    <row r="335" spans="2:14">
      <c r="B335" s="129"/>
      <c r="C335" s="129"/>
      <c r="D335" s="129"/>
      <c r="E335" s="129"/>
      <c r="F335" s="129"/>
      <c r="G335" s="129"/>
      <c r="H335" s="130"/>
      <c r="I335" s="130"/>
      <c r="J335" s="130"/>
      <c r="K335" s="130"/>
      <c r="L335" s="130"/>
      <c r="M335" s="130"/>
      <c r="N335" s="130"/>
    </row>
    <row r="336" spans="2:14">
      <c r="B336" s="129"/>
      <c r="C336" s="129"/>
      <c r="D336" s="129"/>
      <c r="E336" s="129"/>
      <c r="F336" s="129"/>
      <c r="G336" s="129"/>
      <c r="H336" s="130"/>
      <c r="I336" s="130"/>
      <c r="J336" s="130"/>
      <c r="K336" s="130"/>
      <c r="L336" s="130"/>
      <c r="M336" s="130"/>
      <c r="N336" s="130"/>
    </row>
    <row r="337" spans="2:14">
      <c r="B337" s="129"/>
      <c r="C337" s="129"/>
      <c r="D337" s="129"/>
      <c r="E337" s="129"/>
      <c r="F337" s="129"/>
      <c r="G337" s="129"/>
      <c r="H337" s="130"/>
      <c r="I337" s="130"/>
      <c r="J337" s="130"/>
      <c r="K337" s="130"/>
      <c r="L337" s="130"/>
      <c r="M337" s="130"/>
      <c r="N337" s="130"/>
    </row>
    <row r="338" spans="2:14">
      <c r="B338" s="129"/>
      <c r="C338" s="129"/>
      <c r="D338" s="129"/>
      <c r="E338" s="129"/>
      <c r="F338" s="129"/>
      <c r="G338" s="129"/>
      <c r="H338" s="130"/>
      <c r="I338" s="130"/>
      <c r="J338" s="130"/>
      <c r="K338" s="130"/>
      <c r="L338" s="130"/>
      <c r="M338" s="130"/>
      <c r="N338" s="130"/>
    </row>
    <row r="339" spans="2:14">
      <c r="B339" s="129"/>
      <c r="C339" s="129"/>
      <c r="D339" s="129"/>
      <c r="E339" s="129"/>
      <c r="F339" s="129"/>
      <c r="G339" s="129"/>
      <c r="H339" s="130"/>
      <c r="I339" s="130"/>
      <c r="J339" s="130"/>
      <c r="K339" s="130"/>
      <c r="L339" s="130"/>
      <c r="M339" s="130"/>
      <c r="N339" s="130"/>
    </row>
    <row r="340" spans="2:14">
      <c r="B340" s="129"/>
      <c r="C340" s="129"/>
      <c r="D340" s="129"/>
      <c r="E340" s="129"/>
      <c r="F340" s="129"/>
      <c r="G340" s="129"/>
      <c r="H340" s="130"/>
      <c r="I340" s="130"/>
      <c r="J340" s="130"/>
      <c r="K340" s="130"/>
      <c r="L340" s="130"/>
      <c r="M340" s="130"/>
      <c r="N340" s="130"/>
    </row>
    <row r="341" spans="2:14">
      <c r="B341" s="129"/>
      <c r="C341" s="129"/>
      <c r="D341" s="129"/>
      <c r="E341" s="129"/>
      <c r="F341" s="129"/>
      <c r="G341" s="129"/>
      <c r="H341" s="130"/>
      <c r="I341" s="130"/>
      <c r="J341" s="130"/>
      <c r="K341" s="130"/>
      <c r="L341" s="130"/>
      <c r="M341" s="130"/>
      <c r="N341" s="130"/>
    </row>
    <row r="342" spans="2:14">
      <c r="B342" s="129"/>
      <c r="C342" s="129"/>
      <c r="D342" s="129"/>
      <c r="E342" s="129"/>
      <c r="F342" s="129"/>
      <c r="G342" s="129"/>
      <c r="H342" s="130"/>
      <c r="I342" s="130"/>
      <c r="J342" s="130"/>
      <c r="K342" s="130"/>
      <c r="L342" s="130"/>
      <c r="M342" s="130"/>
      <c r="N342" s="130"/>
    </row>
    <row r="343" spans="2:14">
      <c r="B343" s="129"/>
      <c r="C343" s="129"/>
      <c r="D343" s="129"/>
      <c r="E343" s="129"/>
      <c r="F343" s="129"/>
      <c r="G343" s="129"/>
      <c r="H343" s="130"/>
      <c r="I343" s="130"/>
      <c r="J343" s="130"/>
      <c r="K343" s="130"/>
      <c r="L343" s="130"/>
      <c r="M343" s="130"/>
      <c r="N343" s="130"/>
    </row>
    <row r="344" spans="2:14">
      <c r="B344" s="129"/>
      <c r="C344" s="129"/>
      <c r="D344" s="129"/>
      <c r="E344" s="129"/>
      <c r="F344" s="129"/>
      <c r="G344" s="129"/>
      <c r="H344" s="130"/>
      <c r="I344" s="130"/>
      <c r="J344" s="130"/>
      <c r="K344" s="130"/>
      <c r="L344" s="130"/>
      <c r="M344" s="130"/>
      <c r="N344" s="130"/>
    </row>
    <row r="345" spans="2:14">
      <c r="B345" s="129"/>
      <c r="C345" s="129"/>
      <c r="D345" s="129"/>
      <c r="E345" s="129"/>
      <c r="F345" s="129"/>
      <c r="G345" s="129"/>
      <c r="H345" s="130"/>
      <c r="I345" s="130"/>
      <c r="J345" s="130"/>
      <c r="K345" s="130"/>
      <c r="L345" s="130"/>
      <c r="M345" s="130"/>
      <c r="N345" s="130"/>
    </row>
    <row r="346" spans="2:14">
      <c r="B346" s="129"/>
      <c r="C346" s="129"/>
      <c r="D346" s="129"/>
      <c r="E346" s="129"/>
      <c r="F346" s="129"/>
      <c r="G346" s="129"/>
      <c r="H346" s="130"/>
      <c r="I346" s="130"/>
      <c r="J346" s="130"/>
      <c r="K346" s="130"/>
      <c r="L346" s="130"/>
      <c r="M346" s="130"/>
      <c r="N346" s="130"/>
    </row>
    <row r="347" spans="2:14">
      <c r="B347" s="129"/>
      <c r="C347" s="129"/>
      <c r="D347" s="129"/>
      <c r="E347" s="129"/>
      <c r="F347" s="129"/>
      <c r="G347" s="129"/>
      <c r="H347" s="130"/>
      <c r="I347" s="130"/>
      <c r="J347" s="130"/>
      <c r="K347" s="130"/>
      <c r="L347" s="130"/>
      <c r="M347" s="130"/>
      <c r="N347" s="130"/>
    </row>
    <row r="348" spans="2:14">
      <c r="B348" s="129"/>
      <c r="C348" s="129"/>
      <c r="D348" s="129"/>
      <c r="E348" s="129"/>
      <c r="F348" s="129"/>
      <c r="G348" s="129"/>
      <c r="H348" s="130"/>
      <c r="I348" s="130"/>
      <c r="J348" s="130"/>
      <c r="K348" s="130"/>
      <c r="L348" s="130"/>
      <c r="M348" s="130"/>
      <c r="N348" s="130"/>
    </row>
    <row r="349" spans="2:14">
      <c r="B349" s="129"/>
      <c r="C349" s="129"/>
      <c r="D349" s="129"/>
      <c r="E349" s="129"/>
      <c r="F349" s="129"/>
      <c r="G349" s="129"/>
      <c r="H349" s="130"/>
      <c r="I349" s="130"/>
      <c r="J349" s="130"/>
      <c r="K349" s="130"/>
      <c r="L349" s="130"/>
      <c r="M349" s="130"/>
      <c r="N349" s="130"/>
    </row>
    <row r="350" spans="2:14">
      <c r="B350" s="129"/>
      <c r="C350" s="129"/>
      <c r="D350" s="129"/>
      <c r="E350" s="129"/>
      <c r="F350" s="129"/>
      <c r="G350" s="129"/>
      <c r="H350" s="130"/>
      <c r="I350" s="130"/>
      <c r="J350" s="130"/>
      <c r="K350" s="130"/>
      <c r="L350" s="130"/>
      <c r="M350" s="130"/>
      <c r="N350" s="130"/>
    </row>
    <row r="351" spans="2:14">
      <c r="B351" s="129"/>
      <c r="C351" s="129"/>
      <c r="D351" s="129"/>
      <c r="E351" s="129"/>
      <c r="F351" s="129"/>
      <c r="G351" s="129"/>
      <c r="H351" s="130"/>
      <c r="I351" s="130"/>
      <c r="J351" s="130"/>
      <c r="K351" s="130"/>
      <c r="L351" s="130"/>
      <c r="M351" s="130"/>
      <c r="N351" s="130"/>
    </row>
    <row r="352" spans="2:14">
      <c r="B352" s="129"/>
      <c r="C352" s="129"/>
      <c r="D352" s="129"/>
      <c r="E352" s="129"/>
      <c r="F352" s="129"/>
      <c r="G352" s="129"/>
      <c r="H352" s="130"/>
      <c r="I352" s="130"/>
      <c r="J352" s="130"/>
      <c r="K352" s="130"/>
      <c r="L352" s="130"/>
      <c r="M352" s="130"/>
      <c r="N352" s="130"/>
    </row>
    <row r="353" spans="2:14">
      <c r="B353" s="129"/>
      <c r="C353" s="129"/>
      <c r="D353" s="129"/>
      <c r="E353" s="129"/>
      <c r="F353" s="129"/>
      <c r="G353" s="129"/>
      <c r="H353" s="130"/>
      <c r="I353" s="130"/>
      <c r="J353" s="130"/>
      <c r="K353" s="130"/>
      <c r="L353" s="130"/>
      <c r="M353" s="130"/>
      <c r="N353" s="130"/>
    </row>
    <row r="354" spans="2:14">
      <c r="B354" s="129"/>
      <c r="C354" s="129"/>
      <c r="D354" s="129"/>
      <c r="E354" s="129"/>
      <c r="F354" s="129"/>
      <c r="G354" s="129"/>
      <c r="H354" s="130"/>
      <c r="I354" s="130"/>
      <c r="J354" s="130"/>
      <c r="K354" s="130"/>
      <c r="L354" s="130"/>
      <c r="M354" s="130"/>
      <c r="N354" s="130"/>
    </row>
    <row r="355" spans="2:14">
      <c r="B355" s="129"/>
      <c r="C355" s="129"/>
      <c r="D355" s="129"/>
      <c r="E355" s="129"/>
      <c r="F355" s="129"/>
      <c r="G355" s="129"/>
      <c r="H355" s="130"/>
      <c r="I355" s="130"/>
      <c r="J355" s="130"/>
      <c r="K355" s="130"/>
      <c r="L355" s="130"/>
      <c r="M355" s="130"/>
      <c r="N355" s="130"/>
    </row>
    <row r="356" spans="2:14">
      <c r="B356" s="129"/>
      <c r="C356" s="129"/>
      <c r="D356" s="129"/>
      <c r="E356" s="129"/>
      <c r="F356" s="129"/>
      <c r="G356" s="129"/>
      <c r="H356" s="130"/>
      <c r="I356" s="130"/>
      <c r="J356" s="130"/>
      <c r="K356" s="130"/>
      <c r="L356" s="130"/>
      <c r="M356" s="130"/>
      <c r="N356" s="130"/>
    </row>
    <row r="357" spans="2:14">
      <c r="B357" s="129"/>
      <c r="C357" s="129"/>
      <c r="D357" s="129"/>
      <c r="E357" s="129"/>
      <c r="F357" s="129"/>
      <c r="G357" s="129"/>
      <c r="H357" s="130"/>
      <c r="I357" s="130"/>
      <c r="J357" s="130"/>
      <c r="K357" s="130"/>
      <c r="L357" s="130"/>
      <c r="M357" s="130"/>
      <c r="N357" s="130"/>
    </row>
    <row r="358" spans="2:14">
      <c r="B358" s="129"/>
      <c r="C358" s="129"/>
      <c r="D358" s="129"/>
      <c r="E358" s="129"/>
      <c r="F358" s="129"/>
      <c r="G358" s="129"/>
      <c r="H358" s="130"/>
      <c r="I358" s="130"/>
      <c r="J358" s="130"/>
      <c r="K358" s="130"/>
      <c r="L358" s="130"/>
      <c r="M358" s="130"/>
      <c r="N358" s="130"/>
    </row>
    <row r="359" spans="2:14">
      <c r="B359" s="129"/>
      <c r="C359" s="129"/>
      <c r="D359" s="129"/>
      <c r="E359" s="129"/>
      <c r="F359" s="129"/>
      <c r="G359" s="129"/>
      <c r="H359" s="130"/>
      <c r="I359" s="130"/>
      <c r="J359" s="130"/>
      <c r="K359" s="130"/>
      <c r="L359" s="130"/>
      <c r="M359" s="130"/>
      <c r="N359" s="130"/>
    </row>
    <row r="360" spans="2:14">
      <c r="B360" s="129"/>
      <c r="C360" s="129"/>
      <c r="D360" s="129"/>
      <c r="E360" s="129"/>
      <c r="F360" s="129"/>
      <c r="G360" s="129"/>
      <c r="H360" s="130"/>
      <c r="I360" s="130"/>
      <c r="J360" s="130"/>
      <c r="K360" s="130"/>
      <c r="L360" s="130"/>
      <c r="M360" s="130"/>
      <c r="N360" s="130"/>
    </row>
    <row r="361" spans="2:14">
      <c r="B361" s="129"/>
      <c r="C361" s="129"/>
      <c r="D361" s="129"/>
      <c r="E361" s="129"/>
      <c r="F361" s="129"/>
      <c r="G361" s="129"/>
      <c r="H361" s="130"/>
      <c r="I361" s="130"/>
      <c r="J361" s="130"/>
      <c r="K361" s="130"/>
      <c r="L361" s="130"/>
      <c r="M361" s="130"/>
      <c r="N361" s="130"/>
    </row>
    <row r="362" spans="2:14">
      <c r="B362" s="129"/>
      <c r="C362" s="129"/>
      <c r="D362" s="129"/>
      <c r="E362" s="129"/>
      <c r="F362" s="129"/>
      <c r="G362" s="129"/>
      <c r="H362" s="130"/>
      <c r="I362" s="130"/>
      <c r="J362" s="130"/>
      <c r="K362" s="130"/>
      <c r="L362" s="130"/>
      <c r="M362" s="130"/>
      <c r="N362" s="130"/>
    </row>
    <row r="363" spans="2:14">
      <c r="B363" s="129"/>
      <c r="C363" s="129"/>
      <c r="D363" s="129"/>
      <c r="E363" s="129"/>
      <c r="F363" s="129"/>
      <c r="G363" s="129"/>
      <c r="H363" s="130"/>
      <c r="I363" s="130"/>
      <c r="J363" s="130"/>
      <c r="K363" s="130"/>
      <c r="L363" s="130"/>
      <c r="M363" s="130"/>
      <c r="N363" s="130"/>
    </row>
    <row r="364" spans="2:14">
      <c r="B364" s="129"/>
      <c r="C364" s="129"/>
      <c r="D364" s="129"/>
      <c r="E364" s="129"/>
      <c r="F364" s="129"/>
      <c r="G364" s="129"/>
      <c r="H364" s="130"/>
      <c r="I364" s="130"/>
      <c r="J364" s="130"/>
      <c r="K364" s="130"/>
      <c r="L364" s="130"/>
      <c r="M364" s="130"/>
      <c r="N364" s="130"/>
    </row>
    <row r="365" spans="2:14">
      <c r="B365" s="129"/>
      <c r="C365" s="129"/>
      <c r="D365" s="129"/>
      <c r="E365" s="129"/>
      <c r="F365" s="129"/>
      <c r="G365" s="129"/>
      <c r="H365" s="130"/>
      <c r="I365" s="130"/>
      <c r="J365" s="130"/>
      <c r="K365" s="130"/>
      <c r="L365" s="130"/>
      <c r="M365" s="130"/>
      <c r="N365" s="130"/>
    </row>
    <row r="366" spans="2:14">
      <c r="B366" s="129"/>
      <c r="C366" s="129"/>
      <c r="D366" s="129"/>
      <c r="E366" s="129"/>
      <c r="F366" s="129"/>
      <c r="G366" s="129"/>
      <c r="H366" s="130"/>
      <c r="I366" s="130"/>
      <c r="J366" s="130"/>
      <c r="K366" s="130"/>
      <c r="L366" s="130"/>
      <c r="M366" s="130"/>
      <c r="N366" s="130"/>
    </row>
    <row r="367" spans="2:14">
      <c r="B367" s="129"/>
      <c r="C367" s="129"/>
      <c r="D367" s="129"/>
      <c r="E367" s="129"/>
      <c r="F367" s="129"/>
      <c r="G367" s="129"/>
      <c r="H367" s="130"/>
      <c r="I367" s="130"/>
      <c r="J367" s="130"/>
      <c r="K367" s="130"/>
      <c r="L367" s="130"/>
      <c r="M367" s="130"/>
      <c r="N367" s="130"/>
    </row>
    <row r="368" spans="2:14">
      <c r="B368" s="129"/>
      <c r="C368" s="129"/>
      <c r="D368" s="129"/>
      <c r="E368" s="129"/>
      <c r="F368" s="129"/>
      <c r="G368" s="129"/>
      <c r="H368" s="130"/>
      <c r="I368" s="130"/>
      <c r="J368" s="130"/>
      <c r="K368" s="130"/>
      <c r="L368" s="130"/>
      <c r="M368" s="130"/>
      <c r="N368" s="130"/>
    </row>
    <row r="369" spans="2:14">
      <c r="B369" s="129"/>
      <c r="C369" s="129"/>
      <c r="D369" s="129"/>
      <c r="E369" s="129"/>
      <c r="F369" s="129"/>
      <c r="G369" s="129"/>
      <c r="H369" s="130"/>
      <c r="I369" s="130"/>
      <c r="J369" s="130"/>
      <c r="K369" s="130"/>
      <c r="L369" s="130"/>
      <c r="M369" s="130"/>
      <c r="N369" s="130"/>
    </row>
    <row r="370" spans="2:14">
      <c r="B370" s="129"/>
      <c r="C370" s="129"/>
      <c r="D370" s="129"/>
      <c r="E370" s="129"/>
      <c r="F370" s="129"/>
      <c r="G370" s="129"/>
      <c r="H370" s="130"/>
      <c r="I370" s="130"/>
      <c r="J370" s="130"/>
      <c r="K370" s="130"/>
      <c r="L370" s="130"/>
      <c r="M370" s="130"/>
      <c r="N370" s="130"/>
    </row>
    <row r="371" spans="2:14">
      <c r="B371" s="129"/>
      <c r="C371" s="129"/>
      <c r="D371" s="129"/>
      <c r="E371" s="129"/>
      <c r="F371" s="129"/>
      <c r="G371" s="129"/>
      <c r="H371" s="130"/>
      <c r="I371" s="130"/>
      <c r="J371" s="130"/>
      <c r="K371" s="130"/>
      <c r="L371" s="130"/>
      <c r="M371" s="130"/>
      <c r="N371" s="130"/>
    </row>
    <row r="372" spans="2:14">
      <c r="B372" s="129"/>
      <c r="C372" s="129"/>
      <c r="D372" s="129"/>
      <c r="E372" s="129"/>
      <c r="F372" s="129"/>
      <c r="G372" s="129"/>
      <c r="H372" s="130"/>
      <c r="I372" s="130"/>
      <c r="J372" s="130"/>
      <c r="K372" s="130"/>
      <c r="L372" s="130"/>
      <c r="M372" s="130"/>
      <c r="N372" s="130"/>
    </row>
    <row r="373" spans="2:14">
      <c r="B373" s="129"/>
      <c r="C373" s="129"/>
      <c r="D373" s="129"/>
      <c r="E373" s="129"/>
      <c r="F373" s="129"/>
      <c r="G373" s="129"/>
      <c r="H373" s="130"/>
      <c r="I373" s="130"/>
      <c r="J373" s="130"/>
      <c r="K373" s="130"/>
      <c r="L373" s="130"/>
      <c r="M373" s="130"/>
      <c r="N373" s="130"/>
    </row>
    <row r="374" spans="2:14">
      <c r="B374" s="129"/>
      <c r="C374" s="129"/>
      <c r="D374" s="129"/>
      <c r="E374" s="129"/>
      <c r="F374" s="129"/>
      <c r="G374" s="129"/>
      <c r="H374" s="130"/>
      <c r="I374" s="130"/>
      <c r="J374" s="130"/>
      <c r="K374" s="130"/>
      <c r="L374" s="130"/>
      <c r="M374" s="130"/>
      <c r="N374" s="130"/>
    </row>
    <row r="375" spans="2:14">
      <c r="B375" s="129"/>
      <c r="C375" s="129"/>
      <c r="D375" s="129"/>
      <c r="E375" s="129"/>
      <c r="F375" s="129"/>
      <c r="G375" s="129"/>
      <c r="H375" s="130"/>
      <c r="I375" s="130"/>
      <c r="J375" s="130"/>
      <c r="K375" s="130"/>
      <c r="L375" s="130"/>
      <c r="M375" s="130"/>
      <c r="N375" s="130"/>
    </row>
    <row r="376" spans="2:14">
      <c r="B376" s="129"/>
      <c r="C376" s="129"/>
      <c r="D376" s="129"/>
      <c r="E376" s="129"/>
      <c r="F376" s="129"/>
      <c r="G376" s="129"/>
      <c r="H376" s="130"/>
      <c r="I376" s="130"/>
      <c r="J376" s="130"/>
      <c r="K376" s="130"/>
      <c r="L376" s="130"/>
      <c r="M376" s="130"/>
      <c r="N376" s="130"/>
    </row>
    <row r="377" spans="2:14">
      <c r="B377" s="129"/>
      <c r="C377" s="129"/>
      <c r="D377" s="129"/>
      <c r="E377" s="129"/>
      <c r="F377" s="129"/>
      <c r="G377" s="129"/>
      <c r="H377" s="130"/>
      <c r="I377" s="130"/>
      <c r="J377" s="130"/>
      <c r="K377" s="130"/>
      <c r="L377" s="130"/>
      <c r="M377" s="130"/>
      <c r="N377" s="130"/>
    </row>
    <row r="378" spans="2:14">
      <c r="B378" s="129"/>
      <c r="C378" s="129"/>
      <c r="D378" s="129"/>
      <c r="E378" s="129"/>
      <c r="F378" s="129"/>
      <c r="G378" s="129"/>
      <c r="H378" s="130"/>
      <c r="I378" s="130"/>
      <c r="J378" s="130"/>
      <c r="K378" s="130"/>
      <c r="L378" s="130"/>
      <c r="M378" s="130"/>
      <c r="N378" s="130"/>
    </row>
    <row r="379" spans="2:14">
      <c r="B379" s="129"/>
      <c r="C379" s="129"/>
      <c r="D379" s="129"/>
      <c r="E379" s="129"/>
      <c r="F379" s="129"/>
      <c r="G379" s="129"/>
      <c r="H379" s="130"/>
      <c r="I379" s="130"/>
      <c r="J379" s="130"/>
      <c r="K379" s="130"/>
      <c r="L379" s="130"/>
      <c r="M379" s="130"/>
      <c r="N379" s="130"/>
    </row>
    <row r="380" spans="2:14">
      <c r="B380" s="129"/>
      <c r="C380" s="129"/>
      <c r="D380" s="129"/>
      <c r="E380" s="129"/>
      <c r="F380" s="129"/>
      <c r="G380" s="129"/>
      <c r="H380" s="130"/>
      <c r="I380" s="130"/>
      <c r="J380" s="130"/>
      <c r="K380" s="130"/>
      <c r="L380" s="130"/>
      <c r="M380" s="130"/>
      <c r="N380" s="130"/>
    </row>
    <row r="381" spans="2:14">
      <c r="B381" s="129"/>
      <c r="C381" s="129"/>
      <c r="D381" s="129"/>
      <c r="E381" s="129"/>
      <c r="F381" s="129"/>
      <c r="G381" s="129"/>
      <c r="H381" s="130"/>
      <c r="I381" s="130"/>
      <c r="J381" s="130"/>
      <c r="K381" s="130"/>
      <c r="L381" s="130"/>
      <c r="M381" s="130"/>
      <c r="N381" s="130"/>
    </row>
    <row r="382" spans="2:14">
      <c r="B382" s="129"/>
      <c r="C382" s="129"/>
      <c r="D382" s="129"/>
      <c r="E382" s="129"/>
      <c r="F382" s="129"/>
      <c r="G382" s="129"/>
      <c r="H382" s="130"/>
      <c r="I382" s="130"/>
      <c r="J382" s="130"/>
      <c r="K382" s="130"/>
      <c r="L382" s="130"/>
      <c r="M382" s="130"/>
      <c r="N382" s="130"/>
    </row>
    <row r="383" spans="2:14">
      <c r="B383" s="129"/>
      <c r="C383" s="129"/>
      <c r="D383" s="129"/>
      <c r="E383" s="129"/>
      <c r="F383" s="129"/>
      <c r="G383" s="129"/>
      <c r="H383" s="130"/>
      <c r="I383" s="130"/>
      <c r="J383" s="130"/>
      <c r="K383" s="130"/>
      <c r="L383" s="130"/>
      <c r="M383" s="130"/>
      <c r="N383" s="130"/>
    </row>
    <row r="384" spans="2:14">
      <c r="B384" s="129"/>
      <c r="C384" s="129"/>
      <c r="D384" s="129"/>
      <c r="E384" s="129"/>
      <c r="F384" s="129"/>
      <c r="G384" s="129"/>
      <c r="H384" s="130"/>
      <c r="I384" s="130"/>
      <c r="J384" s="130"/>
      <c r="K384" s="130"/>
      <c r="L384" s="130"/>
      <c r="M384" s="130"/>
      <c r="N384" s="130"/>
    </row>
    <row r="385" spans="2:14">
      <c r="B385" s="129"/>
      <c r="C385" s="129"/>
      <c r="D385" s="129"/>
      <c r="E385" s="129"/>
      <c r="F385" s="129"/>
      <c r="G385" s="129"/>
      <c r="H385" s="130"/>
      <c r="I385" s="130"/>
      <c r="J385" s="130"/>
      <c r="K385" s="130"/>
      <c r="L385" s="130"/>
      <c r="M385" s="130"/>
      <c r="N385" s="130"/>
    </row>
    <row r="386" spans="2:14">
      <c r="B386" s="129"/>
      <c r="C386" s="129"/>
      <c r="D386" s="129"/>
      <c r="E386" s="129"/>
      <c r="F386" s="129"/>
      <c r="G386" s="129"/>
      <c r="H386" s="130"/>
      <c r="I386" s="130"/>
      <c r="J386" s="130"/>
      <c r="K386" s="130"/>
      <c r="L386" s="130"/>
      <c r="M386" s="130"/>
      <c r="N386" s="130"/>
    </row>
    <row r="387" spans="2:14">
      <c r="B387" s="129"/>
      <c r="C387" s="129"/>
      <c r="D387" s="129"/>
      <c r="E387" s="129"/>
      <c r="F387" s="129"/>
      <c r="G387" s="129"/>
      <c r="H387" s="130"/>
      <c r="I387" s="130"/>
      <c r="J387" s="130"/>
      <c r="K387" s="130"/>
      <c r="L387" s="130"/>
      <c r="M387" s="130"/>
      <c r="N387" s="130"/>
    </row>
    <row r="388" spans="2:14">
      <c r="B388" s="129"/>
      <c r="C388" s="129"/>
      <c r="D388" s="129"/>
      <c r="E388" s="129"/>
      <c r="F388" s="129"/>
      <c r="G388" s="129"/>
      <c r="H388" s="130"/>
      <c r="I388" s="130"/>
      <c r="J388" s="130"/>
      <c r="K388" s="130"/>
      <c r="L388" s="130"/>
      <c r="M388" s="130"/>
      <c r="N388" s="130"/>
    </row>
    <row r="389" spans="2:14">
      <c r="B389" s="129"/>
      <c r="C389" s="129"/>
      <c r="D389" s="129"/>
      <c r="E389" s="129"/>
      <c r="F389" s="129"/>
      <c r="G389" s="129"/>
      <c r="H389" s="130"/>
      <c r="I389" s="130"/>
      <c r="J389" s="130"/>
      <c r="K389" s="130"/>
      <c r="L389" s="130"/>
      <c r="M389" s="130"/>
      <c r="N389" s="130"/>
    </row>
    <row r="390" spans="2:14">
      <c r="B390" s="129"/>
      <c r="C390" s="129"/>
      <c r="D390" s="129"/>
      <c r="E390" s="129"/>
      <c r="F390" s="129"/>
      <c r="G390" s="129"/>
      <c r="H390" s="130"/>
      <c r="I390" s="130"/>
      <c r="J390" s="130"/>
      <c r="K390" s="130"/>
      <c r="L390" s="130"/>
      <c r="M390" s="130"/>
      <c r="N390" s="130"/>
    </row>
    <row r="391" spans="2:14">
      <c r="B391" s="129"/>
      <c r="C391" s="129"/>
      <c r="D391" s="129"/>
      <c r="E391" s="129"/>
      <c r="F391" s="129"/>
      <c r="G391" s="129"/>
      <c r="H391" s="130"/>
      <c r="I391" s="130"/>
      <c r="J391" s="130"/>
      <c r="K391" s="130"/>
      <c r="L391" s="130"/>
      <c r="M391" s="130"/>
      <c r="N391" s="130"/>
    </row>
    <row r="392" spans="2:14">
      <c r="B392" s="129"/>
      <c r="C392" s="129"/>
      <c r="D392" s="129"/>
      <c r="E392" s="129"/>
      <c r="F392" s="129"/>
      <c r="G392" s="129"/>
      <c r="H392" s="130"/>
      <c r="I392" s="130"/>
      <c r="J392" s="130"/>
      <c r="K392" s="130"/>
      <c r="L392" s="130"/>
      <c r="M392" s="130"/>
      <c r="N392" s="130"/>
    </row>
    <row r="393" spans="2:14">
      <c r="B393" s="129"/>
      <c r="C393" s="129"/>
      <c r="D393" s="129"/>
      <c r="E393" s="129"/>
      <c r="F393" s="129"/>
      <c r="G393" s="129"/>
      <c r="H393" s="130"/>
      <c r="I393" s="130"/>
      <c r="J393" s="130"/>
      <c r="K393" s="130"/>
      <c r="L393" s="130"/>
      <c r="M393" s="130"/>
      <c r="N393" s="130"/>
    </row>
    <row r="394" spans="2:14">
      <c r="B394" s="129"/>
      <c r="C394" s="129"/>
      <c r="D394" s="129"/>
      <c r="E394" s="129"/>
      <c r="F394" s="129"/>
      <c r="G394" s="129"/>
      <c r="H394" s="130"/>
      <c r="I394" s="130"/>
      <c r="J394" s="130"/>
      <c r="K394" s="130"/>
      <c r="L394" s="130"/>
      <c r="M394" s="130"/>
      <c r="N394" s="130"/>
    </row>
    <row r="395" spans="2:14">
      <c r="B395" s="129"/>
      <c r="C395" s="129"/>
      <c r="D395" s="129"/>
      <c r="E395" s="129"/>
      <c r="F395" s="129"/>
      <c r="G395" s="129"/>
      <c r="H395" s="130"/>
      <c r="I395" s="130"/>
      <c r="J395" s="130"/>
      <c r="K395" s="130"/>
      <c r="L395" s="130"/>
      <c r="M395" s="130"/>
      <c r="N395" s="130"/>
    </row>
    <row r="396" spans="2:14">
      <c r="B396" s="129"/>
      <c r="C396" s="129"/>
      <c r="D396" s="129"/>
      <c r="E396" s="129"/>
      <c r="F396" s="129"/>
      <c r="G396" s="129"/>
      <c r="H396" s="130"/>
      <c r="I396" s="130"/>
      <c r="J396" s="130"/>
      <c r="K396" s="130"/>
      <c r="L396" s="130"/>
      <c r="M396" s="130"/>
      <c r="N396" s="130"/>
    </row>
    <row r="397" spans="2:14">
      <c r="B397" s="129"/>
      <c r="C397" s="129"/>
      <c r="D397" s="129"/>
      <c r="E397" s="129"/>
      <c r="F397" s="129"/>
      <c r="G397" s="129"/>
      <c r="H397" s="130"/>
      <c r="I397" s="130"/>
      <c r="J397" s="130"/>
      <c r="K397" s="130"/>
      <c r="L397" s="130"/>
      <c r="M397" s="130"/>
      <c r="N397" s="130"/>
    </row>
    <row r="398" spans="2:14">
      <c r="B398" s="129"/>
      <c r="C398" s="129"/>
      <c r="D398" s="129"/>
      <c r="E398" s="129"/>
      <c r="F398" s="129"/>
      <c r="G398" s="129"/>
      <c r="H398" s="130"/>
      <c r="I398" s="130"/>
      <c r="J398" s="130"/>
      <c r="K398" s="130"/>
      <c r="L398" s="130"/>
      <c r="M398" s="130"/>
      <c r="N398" s="130"/>
    </row>
    <row r="399" spans="2:14">
      <c r="B399" s="129"/>
      <c r="C399" s="129"/>
      <c r="D399" s="129"/>
      <c r="E399" s="129"/>
      <c r="F399" s="129"/>
      <c r="G399" s="129"/>
      <c r="H399" s="130"/>
      <c r="I399" s="130"/>
      <c r="J399" s="130"/>
      <c r="K399" s="130"/>
      <c r="L399" s="130"/>
      <c r="M399" s="130"/>
      <c r="N399" s="130"/>
    </row>
    <row r="400" spans="2:14">
      <c r="B400" s="129"/>
      <c r="C400" s="129"/>
      <c r="D400" s="129"/>
      <c r="E400" s="129"/>
      <c r="F400" s="129"/>
      <c r="G400" s="129"/>
      <c r="H400" s="130"/>
      <c r="I400" s="130"/>
      <c r="J400" s="130"/>
      <c r="K400" s="130"/>
      <c r="L400" s="130"/>
      <c r="M400" s="130"/>
      <c r="N400" s="130"/>
    </row>
    <row r="401" spans="2:14">
      <c r="B401" s="129"/>
      <c r="C401" s="129"/>
      <c r="D401" s="129"/>
      <c r="E401" s="129"/>
      <c r="F401" s="129"/>
      <c r="G401" s="129"/>
      <c r="H401" s="130"/>
      <c r="I401" s="130"/>
      <c r="J401" s="130"/>
      <c r="K401" s="130"/>
      <c r="L401" s="130"/>
      <c r="M401" s="130"/>
      <c r="N401" s="130"/>
    </row>
    <row r="402" spans="2:14">
      <c r="B402" s="129"/>
      <c r="C402" s="129"/>
      <c r="D402" s="129"/>
      <c r="E402" s="129"/>
      <c r="F402" s="129"/>
      <c r="G402" s="129"/>
      <c r="H402" s="130"/>
      <c r="I402" s="130"/>
      <c r="J402" s="130"/>
      <c r="K402" s="130"/>
      <c r="L402" s="130"/>
      <c r="M402" s="130"/>
      <c r="N402" s="130"/>
    </row>
    <row r="403" spans="2:14">
      <c r="B403" s="129"/>
      <c r="C403" s="129"/>
      <c r="D403" s="129"/>
      <c r="E403" s="129"/>
      <c r="F403" s="129"/>
      <c r="G403" s="129"/>
      <c r="H403" s="130"/>
      <c r="I403" s="130"/>
      <c r="J403" s="130"/>
      <c r="K403" s="130"/>
      <c r="L403" s="130"/>
      <c r="M403" s="130"/>
      <c r="N403" s="130"/>
    </row>
    <row r="404" spans="2:14">
      <c r="B404" s="129"/>
      <c r="C404" s="129"/>
      <c r="D404" s="129"/>
      <c r="E404" s="129"/>
      <c r="F404" s="129"/>
      <c r="G404" s="129"/>
      <c r="H404" s="130"/>
      <c r="I404" s="130"/>
      <c r="J404" s="130"/>
      <c r="K404" s="130"/>
      <c r="L404" s="130"/>
      <c r="M404" s="130"/>
      <c r="N404" s="130"/>
    </row>
    <row r="405" spans="2:14">
      <c r="B405" s="129"/>
      <c r="C405" s="129"/>
      <c r="D405" s="129"/>
      <c r="E405" s="129"/>
      <c r="F405" s="129"/>
      <c r="G405" s="129"/>
      <c r="H405" s="130"/>
      <c r="I405" s="130"/>
      <c r="J405" s="130"/>
      <c r="K405" s="130"/>
      <c r="L405" s="130"/>
      <c r="M405" s="130"/>
      <c r="N405" s="130"/>
    </row>
    <row r="406" spans="2:14">
      <c r="B406" s="129"/>
      <c r="C406" s="129"/>
      <c r="D406" s="129"/>
      <c r="E406" s="129"/>
      <c r="F406" s="129"/>
      <c r="G406" s="129"/>
      <c r="H406" s="130"/>
      <c r="I406" s="130"/>
      <c r="J406" s="130"/>
      <c r="K406" s="130"/>
      <c r="L406" s="130"/>
      <c r="M406" s="130"/>
      <c r="N406" s="130"/>
    </row>
    <row r="407" spans="2:14">
      <c r="B407" s="129"/>
      <c r="C407" s="129"/>
      <c r="D407" s="129"/>
      <c r="E407" s="129"/>
      <c r="F407" s="129"/>
      <c r="G407" s="129"/>
      <c r="H407" s="130"/>
      <c r="I407" s="130"/>
      <c r="J407" s="130"/>
      <c r="K407" s="130"/>
      <c r="L407" s="130"/>
      <c r="M407" s="130"/>
      <c r="N407" s="130"/>
    </row>
    <row r="408" spans="2:14">
      <c r="B408" s="129"/>
      <c r="C408" s="129"/>
      <c r="D408" s="129"/>
      <c r="E408" s="129"/>
      <c r="F408" s="129"/>
      <c r="G408" s="129"/>
      <c r="H408" s="130"/>
      <c r="I408" s="130"/>
      <c r="J408" s="130"/>
      <c r="K408" s="130"/>
      <c r="L408" s="130"/>
      <c r="M408" s="130"/>
      <c r="N408" s="130"/>
    </row>
    <row r="409" spans="2:14">
      <c r="B409" s="129"/>
      <c r="C409" s="129"/>
      <c r="D409" s="129"/>
      <c r="E409" s="129"/>
      <c r="F409" s="129"/>
      <c r="G409" s="129"/>
      <c r="H409" s="130"/>
      <c r="I409" s="130"/>
      <c r="J409" s="130"/>
      <c r="K409" s="130"/>
      <c r="L409" s="130"/>
      <c r="M409" s="130"/>
      <c r="N409" s="130"/>
    </row>
    <row r="410" spans="2:14">
      <c r="B410" s="129"/>
      <c r="C410" s="129"/>
      <c r="D410" s="129"/>
      <c r="E410" s="129"/>
      <c r="F410" s="129"/>
      <c r="G410" s="129"/>
      <c r="H410" s="130"/>
      <c r="I410" s="130"/>
      <c r="J410" s="130"/>
      <c r="K410" s="130"/>
      <c r="L410" s="130"/>
      <c r="M410" s="130"/>
      <c r="N410" s="130"/>
    </row>
    <row r="411" spans="2:14">
      <c r="B411" s="129"/>
      <c r="C411" s="129"/>
      <c r="D411" s="129"/>
      <c r="E411" s="129"/>
      <c r="F411" s="129"/>
      <c r="G411" s="129"/>
      <c r="H411" s="130"/>
      <c r="I411" s="130"/>
      <c r="J411" s="130"/>
      <c r="K411" s="130"/>
      <c r="L411" s="130"/>
      <c r="M411" s="130"/>
      <c r="N411" s="130"/>
    </row>
    <row r="412" spans="2:14">
      <c r="B412" s="129"/>
      <c r="C412" s="129"/>
      <c r="D412" s="129"/>
      <c r="E412" s="129"/>
      <c r="F412" s="129"/>
      <c r="G412" s="129"/>
      <c r="H412" s="130"/>
      <c r="I412" s="130"/>
      <c r="J412" s="130"/>
      <c r="K412" s="130"/>
      <c r="L412" s="130"/>
      <c r="M412" s="130"/>
      <c r="N412" s="130"/>
    </row>
    <row r="413" spans="2:14">
      <c r="B413" s="129"/>
      <c r="C413" s="129"/>
      <c r="D413" s="129"/>
      <c r="E413" s="129"/>
      <c r="F413" s="129"/>
      <c r="G413" s="129"/>
      <c r="H413" s="130"/>
      <c r="I413" s="130"/>
      <c r="J413" s="130"/>
      <c r="K413" s="130"/>
      <c r="L413" s="130"/>
      <c r="M413" s="130"/>
      <c r="N413" s="130"/>
    </row>
    <row r="414" spans="2:14">
      <c r="B414" s="129"/>
      <c r="C414" s="129"/>
      <c r="D414" s="129"/>
      <c r="E414" s="129"/>
      <c r="F414" s="129"/>
      <c r="G414" s="129"/>
      <c r="H414" s="130"/>
      <c r="I414" s="130"/>
      <c r="J414" s="130"/>
      <c r="K414" s="130"/>
      <c r="L414" s="130"/>
      <c r="M414" s="130"/>
      <c r="N414" s="130"/>
    </row>
    <row r="415" spans="2:14">
      <c r="B415" s="129"/>
      <c r="C415" s="129"/>
      <c r="D415" s="129"/>
      <c r="E415" s="129"/>
      <c r="F415" s="129"/>
      <c r="G415" s="129"/>
      <c r="H415" s="130"/>
      <c r="I415" s="130"/>
      <c r="J415" s="130"/>
      <c r="K415" s="130"/>
      <c r="L415" s="130"/>
      <c r="M415" s="130"/>
      <c r="N415" s="130"/>
    </row>
    <row r="416" spans="2:14">
      <c r="B416" s="129"/>
      <c r="C416" s="129"/>
      <c r="D416" s="129"/>
      <c r="E416" s="129"/>
      <c r="F416" s="129"/>
      <c r="G416" s="129"/>
      <c r="H416" s="130"/>
      <c r="I416" s="130"/>
      <c r="J416" s="130"/>
      <c r="K416" s="130"/>
      <c r="L416" s="130"/>
      <c r="M416" s="130"/>
      <c r="N416" s="130"/>
    </row>
    <row r="417" spans="2:14">
      <c r="B417" s="129"/>
      <c r="C417" s="129"/>
      <c r="D417" s="129"/>
      <c r="E417" s="129"/>
      <c r="F417" s="129"/>
      <c r="G417" s="129"/>
      <c r="H417" s="130"/>
      <c r="I417" s="130"/>
      <c r="J417" s="130"/>
      <c r="K417" s="130"/>
      <c r="L417" s="130"/>
      <c r="M417" s="130"/>
      <c r="N417" s="130"/>
    </row>
    <row r="418" spans="2:14">
      <c r="B418" s="129"/>
      <c r="C418" s="129"/>
      <c r="D418" s="129"/>
      <c r="E418" s="129"/>
      <c r="F418" s="129"/>
      <c r="G418" s="129"/>
      <c r="H418" s="130"/>
      <c r="I418" s="130"/>
      <c r="J418" s="130"/>
      <c r="K418" s="130"/>
      <c r="L418" s="130"/>
      <c r="M418" s="130"/>
      <c r="N418" s="130"/>
    </row>
    <row r="419" spans="2:14">
      <c r="B419" s="129"/>
      <c r="C419" s="129"/>
      <c r="D419" s="129"/>
      <c r="E419" s="129"/>
      <c r="F419" s="129"/>
      <c r="G419" s="129"/>
      <c r="H419" s="130"/>
      <c r="I419" s="130"/>
      <c r="J419" s="130"/>
      <c r="K419" s="130"/>
      <c r="L419" s="130"/>
      <c r="M419" s="130"/>
      <c r="N419" s="130"/>
    </row>
    <row r="420" spans="2:14">
      <c r="B420" s="129"/>
      <c r="C420" s="129"/>
      <c r="D420" s="129"/>
      <c r="E420" s="129"/>
      <c r="F420" s="129"/>
      <c r="G420" s="129"/>
      <c r="H420" s="130"/>
      <c r="I420" s="130"/>
      <c r="J420" s="130"/>
      <c r="K420" s="130"/>
      <c r="L420" s="130"/>
      <c r="M420" s="130"/>
      <c r="N420" s="130"/>
    </row>
    <row r="421" spans="2:14">
      <c r="B421" s="129"/>
      <c r="C421" s="129"/>
      <c r="D421" s="129"/>
      <c r="E421" s="129"/>
      <c r="F421" s="129"/>
      <c r="G421" s="129"/>
      <c r="H421" s="130"/>
      <c r="I421" s="130"/>
      <c r="J421" s="130"/>
      <c r="K421" s="130"/>
      <c r="L421" s="130"/>
      <c r="M421" s="130"/>
      <c r="N421" s="130"/>
    </row>
    <row r="422" spans="2:14">
      <c r="B422" s="129"/>
      <c r="C422" s="129"/>
      <c r="D422" s="129"/>
      <c r="E422" s="129"/>
      <c r="F422" s="129"/>
      <c r="G422" s="129"/>
      <c r="H422" s="130"/>
      <c r="I422" s="130"/>
      <c r="J422" s="130"/>
      <c r="K422" s="130"/>
      <c r="L422" s="130"/>
      <c r="M422" s="130"/>
      <c r="N422" s="130"/>
    </row>
    <row r="423" spans="2:14">
      <c r="B423" s="129"/>
      <c r="C423" s="129"/>
      <c r="D423" s="129"/>
      <c r="E423" s="129"/>
      <c r="F423" s="129"/>
      <c r="G423" s="129"/>
      <c r="H423" s="130"/>
      <c r="I423" s="130"/>
      <c r="J423" s="130"/>
      <c r="K423" s="130"/>
      <c r="L423" s="130"/>
      <c r="M423" s="130"/>
      <c r="N423" s="130"/>
    </row>
    <row r="424" spans="2:14">
      <c r="B424" s="129"/>
      <c r="C424" s="129"/>
      <c r="D424" s="129"/>
      <c r="E424" s="129"/>
      <c r="F424" s="129"/>
      <c r="G424" s="129"/>
      <c r="H424" s="130"/>
      <c r="I424" s="130"/>
      <c r="J424" s="130"/>
      <c r="K424" s="130"/>
      <c r="L424" s="130"/>
      <c r="M424" s="130"/>
      <c r="N424" s="130"/>
    </row>
    <row r="425" spans="2:14">
      <c r="B425" s="129"/>
      <c r="C425" s="129"/>
      <c r="D425" s="129"/>
      <c r="E425" s="129"/>
      <c r="F425" s="129"/>
      <c r="G425" s="129"/>
      <c r="H425" s="130"/>
      <c r="I425" s="130"/>
      <c r="J425" s="130"/>
      <c r="K425" s="130"/>
      <c r="L425" s="130"/>
      <c r="M425" s="130"/>
      <c r="N425" s="130"/>
    </row>
    <row r="426" spans="2:14">
      <c r="B426" s="129"/>
      <c r="C426" s="129"/>
      <c r="D426" s="129"/>
      <c r="E426" s="129"/>
      <c r="F426" s="129"/>
      <c r="G426" s="129"/>
      <c r="H426" s="130"/>
      <c r="I426" s="130"/>
      <c r="J426" s="130"/>
      <c r="K426" s="130"/>
      <c r="L426" s="130"/>
      <c r="M426" s="130"/>
      <c r="N426" s="130"/>
    </row>
    <row r="427" spans="2:14">
      <c r="B427" s="129"/>
      <c r="C427" s="129"/>
      <c r="D427" s="129"/>
      <c r="E427" s="129"/>
      <c r="F427" s="129"/>
      <c r="G427" s="129"/>
      <c r="H427" s="130"/>
      <c r="I427" s="130"/>
      <c r="J427" s="130"/>
      <c r="K427" s="130"/>
      <c r="L427" s="130"/>
      <c r="M427" s="130"/>
      <c r="N427" s="130"/>
    </row>
    <row r="428" spans="2:14">
      <c r="B428" s="129"/>
      <c r="C428" s="129"/>
      <c r="D428" s="129"/>
      <c r="E428" s="129"/>
      <c r="F428" s="129"/>
      <c r="G428" s="129"/>
      <c r="H428" s="130"/>
      <c r="I428" s="130"/>
      <c r="J428" s="130"/>
      <c r="K428" s="130"/>
      <c r="L428" s="130"/>
      <c r="M428" s="130"/>
      <c r="N428" s="130"/>
    </row>
    <row r="429" spans="2:14">
      <c r="B429" s="129"/>
      <c r="C429" s="129"/>
      <c r="D429" s="129"/>
      <c r="E429" s="129"/>
      <c r="F429" s="129"/>
      <c r="G429" s="129"/>
      <c r="H429" s="130"/>
      <c r="I429" s="130"/>
      <c r="J429" s="130"/>
      <c r="K429" s="130"/>
      <c r="L429" s="130"/>
      <c r="M429" s="130"/>
      <c r="N429" s="130"/>
    </row>
    <row r="430" spans="2:14">
      <c r="B430" s="129"/>
      <c r="C430" s="129"/>
      <c r="D430" s="129"/>
      <c r="E430" s="129"/>
      <c r="F430" s="129"/>
      <c r="G430" s="129"/>
      <c r="H430" s="130"/>
      <c r="I430" s="130"/>
      <c r="J430" s="130"/>
      <c r="K430" s="130"/>
      <c r="L430" s="130"/>
      <c r="M430" s="130"/>
      <c r="N430" s="130"/>
    </row>
    <row r="431" spans="2:14">
      <c r="B431" s="129"/>
      <c r="C431" s="129"/>
      <c r="D431" s="129"/>
      <c r="E431" s="129"/>
      <c r="F431" s="129"/>
      <c r="G431" s="129"/>
      <c r="H431" s="130"/>
      <c r="I431" s="130"/>
      <c r="J431" s="130"/>
      <c r="K431" s="130"/>
      <c r="L431" s="130"/>
      <c r="M431" s="130"/>
      <c r="N431" s="130"/>
    </row>
    <row r="432" spans="2:14">
      <c r="B432" s="129"/>
      <c r="C432" s="129"/>
      <c r="D432" s="129"/>
      <c r="E432" s="129"/>
      <c r="F432" s="129"/>
      <c r="G432" s="129"/>
      <c r="H432" s="130"/>
      <c r="I432" s="130"/>
      <c r="J432" s="130"/>
      <c r="K432" s="130"/>
      <c r="L432" s="130"/>
      <c r="M432" s="130"/>
      <c r="N432" s="130"/>
    </row>
    <row r="433" spans="2:14">
      <c r="B433" s="129"/>
      <c r="C433" s="129"/>
      <c r="D433" s="129"/>
      <c r="E433" s="129"/>
      <c r="F433" s="129"/>
      <c r="G433" s="129"/>
      <c r="H433" s="130"/>
      <c r="I433" s="130"/>
      <c r="J433" s="130"/>
      <c r="K433" s="130"/>
      <c r="L433" s="130"/>
      <c r="M433" s="130"/>
      <c r="N433" s="130"/>
    </row>
    <row r="434" spans="2:14">
      <c r="B434" s="129"/>
      <c r="C434" s="129"/>
      <c r="D434" s="129"/>
      <c r="E434" s="129"/>
      <c r="F434" s="129"/>
      <c r="G434" s="129"/>
      <c r="H434" s="130"/>
      <c r="I434" s="130"/>
      <c r="J434" s="130"/>
      <c r="K434" s="130"/>
      <c r="L434" s="130"/>
      <c r="M434" s="130"/>
      <c r="N434" s="130"/>
    </row>
    <row r="435" spans="2:14">
      <c r="B435" s="129"/>
      <c r="C435" s="129"/>
      <c r="D435" s="129"/>
      <c r="E435" s="129"/>
      <c r="F435" s="129"/>
      <c r="G435" s="129"/>
      <c r="H435" s="130"/>
      <c r="I435" s="130"/>
      <c r="J435" s="130"/>
      <c r="K435" s="130"/>
      <c r="L435" s="130"/>
      <c r="M435" s="130"/>
      <c r="N435" s="130"/>
    </row>
    <row r="436" spans="2:14">
      <c r="B436" s="129"/>
      <c r="C436" s="129"/>
      <c r="D436" s="129"/>
      <c r="E436" s="129"/>
      <c r="F436" s="129"/>
      <c r="G436" s="129"/>
      <c r="H436" s="130"/>
      <c r="I436" s="130"/>
      <c r="J436" s="130"/>
      <c r="K436" s="130"/>
      <c r="L436" s="130"/>
      <c r="M436" s="130"/>
      <c r="N436" s="130"/>
    </row>
    <row r="437" spans="2:14">
      <c r="B437" s="129"/>
      <c r="C437" s="129"/>
      <c r="D437" s="129"/>
      <c r="E437" s="129"/>
      <c r="F437" s="129"/>
      <c r="G437" s="129"/>
      <c r="H437" s="130"/>
      <c r="I437" s="130"/>
      <c r="J437" s="130"/>
      <c r="K437" s="130"/>
      <c r="L437" s="130"/>
      <c r="M437" s="130"/>
      <c r="N437" s="130"/>
    </row>
    <row r="438" spans="2:14">
      <c r="B438" s="129"/>
      <c r="C438" s="129"/>
      <c r="D438" s="129"/>
      <c r="E438" s="129"/>
      <c r="F438" s="129"/>
      <c r="G438" s="129"/>
      <c r="H438" s="130"/>
      <c r="I438" s="130"/>
      <c r="J438" s="130"/>
      <c r="K438" s="130"/>
      <c r="L438" s="130"/>
      <c r="M438" s="130"/>
      <c r="N438" s="130"/>
    </row>
    <row r="439" spans="2:14">
      <c r="B439" s="129"/>
      <c r="C439" s="129"/>
      <c r="D439" s="129"/>
      <c r="E439" s="129"/>
      <c r="F439" s="129"/>
      <c r="G439" s="129"/>
      <c r="H439" s="130"/>
      <c r="I439" s="130"/>
      <c r="J439" s="130"/>
      <c r="K439" s="130"/>
      <c r="L439" s="130"/>
      <c r="M439" s="130"/>
      <c r="N439" s="130"/>
    </row>
    <row r="440" spans="2:14">
      <c r="B440" s="129"/>
      <c r="C440" s="129"/>
      <c r="D440" s="129"/>
      <c r="E440" s="129"/>
      <c r="F440" s="129"/>
      <c r="G440" s="129"/>
      <c r="H440" s="130"/>
      <c r="I440" s="130"/>
      <c r="J440" s="130"/>
      <c r="K440" s="130"/>
      <c r="L440" s="130"/>
      <c r="M440" s="130"/>
      <c r="N440" s="130"/>
    </row>
    <row r="441" spans="2:14">
      <c r="B441" s="129"/>
      <c r="C441" s="129"/>
      <c r="D441" s="129"/>
      <c r="E441" s="129"/>
      <c r="F441" s="129"/>
      <c r="G441" s="129"/>
      <c r="H441" s="130"/>
      <c r="I441" s="130"/>
      <c r="J441" s="130"/>
      <c r="K441" s="130"/>
      <c r="L441" s="130"/>
      <c r="M441" s="130"/>
      <c r="N441" s="130"/>
    </row>
    <row r="442" spans="2:14">
      <c r="B442" s="129"/>
      <c r="C442" s="129"/>
      <c r="D442" s="129"/>
      <c r="E442" s="129"/>
      <c r="F442" s="129"/>
      <c r="G442" s="129"/>
      <c r="H442" s="130"/>
      <c r="I442" s="130"/>
      <c r="J442" s="130"/>
      <c r="K442" s="130"/>
      <c r="L442" s="130"/>
      <c r="M442" s="130"/>
      <c r="N442" s="130"/>
    </row>
    <row r="443" spans="2:14">
      <c r="B443" s="129"/>
      <c r="C443" s="129"/>
      <c r="D443" s="129"/>
      <c r="E443" s="129"/>
      <c r="F443" s="129"/>
      <c r="G443" s="129"/>
      <c r="H443" s="130"/>
      <c r="I443" s="130"/>
      <c r="J443" s="130"/>
      <c r="K443" s="130"/>
      <c r="L443" s="130"/>
      <c r="M443" s="130"/>
      <c r="N443" s="130"/>
    </row>
    <row r="444" spans="2:14">
      <c r="B444" s="129"/>
      <c r="C444" s="129"/>
      <c r="D444" s="129"/>
      <c r="E444" s="129"/>
      <c r="F444" s="129"/>
      <c r="G444" s="129"/>
      <c r="H444" s="130"/>
      <c r="I444" s="130"/>
      <c r="J444" s="130"/>
      <c r="K444" s="130"/>
      <c r="L444" s="130"/>
      <c r="M444" s="130"/>
      <c r="N444" s="130"/>
    </row>
    <row r="445" spans="2:14">
      <c r="B445" s="129"/>
      <c r="C445" s="129"/>
      <c r="D445" s="129"/>
      <c r="E445" s="129"/>
      <c r="F445" s="129"/>
      <c r="G445" s="129"/>
      <c r="H445" s="130"/>
      <c r="I445" s="130"/>
      <c r="J445" s="130"/>
      <c r="K445" s="130"/>
      <c r="L445" s="130"/>
      <c r="M445" s="130"/>
      <c r="N445" s="130"/>
    </row>
    <row r="446" spans="2:14">
      <c r="B446" s="129"/>
      <c r="C446" s="129"/>
      <c r="D446" s="129"/>
      <c r="E446" s="129"/>
      <c r="F446" s="129"/>
      <c r="G446" s="129"/>
      <c r="H446" s="130"/>
      <c r="I446" s="130"/>
      <c r="J446" s="130"/>
      <c r="K446" s="130"/>
      <c r="L446" s="130"/>
      <c r="M446" s="130"/>
      <c r="N446" s="130"/>
    </row>
    <row r="447" spans="2:14">
      <c r="B447" s="129"/>
      <c r="C447" s="129"/>
      <c r="D447" s="129"/>
      <c r="E447" s="129"/>
      <c r="F447" s="129"/>
      <c r="G447" s="129"/>
      <c r="H447" s="130"/>
      <c r="I447" s="130"/>
      <c r="J447" s="130"/>
      <c r="K447" s="130"/>
      <c r="L447" s="130"/>
      <c r="M447" s="130"/>
      <c r="N447" s="130"/>
    </row>
    <row r="448" spans="2:14">
      <c r="B448" s="129"/>
      <c r="C448" s="129"/>
      <c r="D448" s="129"/>
      <c r="E448" s="129"/>
      <c r="F448" s="129"/>
      <c r="G448" s="129"/>
      <c r="H448" s="130"/>
      <c r="I448" s="130"/>
      <c r="J448" s="130"/>
      <c r="K448" s="130"/>
      <c r="L448" s="130"/>
      <c r="M448" s="130"/>
      <c r="N448" s="130"/>
    </row>
    <row r="449" spans="2:14">
      <c r="B449" s="129"/>
      <c r="C449" s="129"/>
      <c r="D449" s="129"/>
      <c r="E449" s="129"/>
      <c r="F449" s="129"/>
      <c r="G449" s="129"/>
      <c r="H449" s="130"/>
      <c r="I449" s="130"/>
      <c r="J449" s="130"/>
      <c r="K449" s="130"/>
      <c r="L449" s="130"/>
      <c r="M449" s="130"/>
      <c r="N449" s="130"/>
    </row>
    <row r="450" spans="2:14">
      <c r="B450" s="129"/>
      <c r="C450" s="129"/>
      <c r="D450" s="129"/>
      <c r="E450" s="129"/>
      <c r="F450" s="129"/>
      <c r="G450" s="129"/>
      <c r="H450" s="130"/>
      <c r="I450" s="130"/>
      <c r="J450" s="130"/>
      <c r="K450" s="130"/>
      <c r="L450" s="130"/>
      <c r="M450" s="130"/>
      <c r="N450" s="130"/>
    </row>
    <row r="451" spans="2:14">
      <c r="B451" s="129"/>
      <c r="C451" s="129"/>
      <c r="D451" s="129"/>
      <c r="E451" s="129"/>
      <c r="F451" s="129"/>
      <c r="G451" s="129"/>
      <c r="H451" s="130"/>
      <c r="I451" s="130"/>
      <c r="J451" s="130"/>
      <c r="K451" s="130"/>
      <c r="L451" s="130"/>
      <c r="M451" s="130"/>
      <c r="N451" s="130"/>
    </row>
    <row r="452" spans="2:14">
      <c r="B452" s="129"/>
      <c r="C452" s="129"/>
      <c r="D452" s="129"/>
      <c r="E452" s="129"/>
      <c r="F452" s="129"/>
      <c r="G452" s="129"/>
      <c r="H452" s="130"/>
      <c r="I452" s="130"/>
      <c r="J452" s="130"/>
      <c r="K452" s="130"/>
      <c r="L452" s="130"/>
      <c r="M452" s="130"/>
      <c r="N452" s="130"/>
    </row>
    <row r="453" spans="2:14">
      <c r="B453" s="129"/>
      <c r="C453" s="129"/>
      <c r="D453" s="129"/>
      <c r="E453" s="129"/>
      <c r="F453" s="129"/>
      <c r="G453" s="129"/>
      <c r="H453" s="130"/>
      <c r="I453" s="130"/>
      <c r="J453" s="130"/>
      <c r="K453" s="130"/>
      <c r="L453" s="130"/>
      <c r="M453" s="130"/>
      <c r="N453" s="130"/>
    </row>
    <row r="454" spans="2:14">
      <c r="B454" s="129"/>
      <c r="C454" s="129"/>
      <c r="D454" s="129"/>
      <c r="E454" s="129"/>
      <c r="F454" s="129"/>
      <c r="G454" s="129"/>
      <c r="H454" s="130"/>
      <c r="I454" s="130"/>
      <c r="J454" s="130"/>
      <c r="K454" s="130"/>
      <c r="L454" s="130"/>
      <c r="M454" s="130"/>
      <c r="N454" s="130"/>
    </row>
    <row r="455" spans="2:14">
      <c r="B455" s="129"/>
      <c r="C455" s="129"/>
      <c r="D455" s="129"/>
      <c r="E455" s="129"/>
      <c r="F455" s="129"/>
      <c r="G455" s="129"/>
      <c r="H455" s="130"/>
      <c r="I455" s="130"/>
      <c r="J455" s="130"/>
      <c r="K455" s="130"/>
      <c r="L455" s="130"/>
      <c r="M455" s="130"/>
      <c r="N455" s="130"/>
    </row>
    <row r="456" spans="2:14">
      <c r="B456" s="129"/>
      <c r="C456" s="129"/>
      <c r="D456" s="129"/>
      <c r="E456" s="129"/>
      <c r="F456" s="129"/>
      <c r="G456" s="129"/>
      <c r="H456" s="130"/>
      <c r="I456" s="130"/>
      <c r="J456" s="130"/>
      <c r="K456" s="130"/>
      <c r="L456" s="130"/>
      <c r="M456" s="130"/>
      <c r="N456" s="130"/>
    </row>
    <row r="457" spans="2:14">
      <c r="B457" s="129"/>
      <c r="C457" s="129"/>
      <c r="D457" s="129"/>
      <c r="E457" s="129"/>
      <c r="F457" s="129"/>
      <c r="G457" s="129"/>
      <c r="H457" s="130"/>
      <c r="I457" s="130"/>
      <c r="J457" s="130"/>
      <c r="K457" s="130"/>
      <c r="L457" s="130"/>
      <c r="M457" s="130"/>
      <c r="N457" s="130"/>
    </row>
    <row r="458" spans="2:14">
      <c r="B458" s="129"/>
      <c r="C458" s="129"/>
      <c r="D458" s="129"/>
      <c r="E458" s="129"/>
      <c r="F458" s="129"/>
      <c r="G458" s="129"/>
      <c r="H458" s="130"/>
      <c r="I458" s="130"/>
      <c r="J458" s="130"/>
      <c r="K458" s="130"/>
      <c r="L458" s="130"/>
      <c r="M458" s="130"/>
      <c r="N458" s="130"/>
    </row>
    <row r="459" spans="2:14">
      <c r="B459" s="129"/>
      <c r="C459" s="129"/>
      <c r="D459" s="129"/>
      <c r="E459" s="129"/>
      <c r="F459" s="129"/>
      <c r="G459" s="129"/>
      <c r="H459" s="130"/>
      <c r="I459" s="130"/>
      <c r="J459" s="130"/>
      <c r="K459" s="130"/>
      <c r="L459" s="130"/>
      <c r="M459" s="130"/>
      <c r="N459" s="130"/>
    </row>
    <row r="460" spans="2:14">
      <c r="B460" s="129"/>
      <c r="C460" s="129"/>
      <c r="D460" s="129"/>
      <c r="E460" s="129"/>
      <c r="F460" s="129"/>
      <c r="G460" s="129"/>
      <c r="H460" s="130"/>
      <c r="I460" s="130"/>
      <c r="J460" s="130"/>
      <c r="K460" s="130"/>
      <c r="L460" s="130"/>
      <c r="M460" s="130"/>
      <c r="N460" s="130"/>
    </row>
    <row r="461" spans="2:14">
      <c r="B461" s="129"/>
      <c r="C461" s="129"/>
      <c r="D461" s="129"/>
      <c r="E461" s="129"/>
      <c r="F461" s="129"/>
      <c r="G461" s="129"/>
      <c r="H461" s="130"/>
      <c r="I461" s="130"/>
      <c r="J461" s="130"/>
      <c r="K461" s="130"/>
      <c r="L461" s="130"/>
      <c r="M461" s="130"/>
      <c r="N461" s="130"/>
    </row>
    <row r="462" spans="2:14">
      <c r="B462" s="129"/>
      <c r="C462" s="129"/>
      <c r="D462" s="129"/>
      <c r="E462" s="129"/>
      <c r="F462" s="129"/>
      <c r="G462" s="129"/>
      <c r="H462" s="130"/>
      <c r="I462" s="130"/>
      <c r="J462" s="130"/>
      <c r="K462" s="130"/>
      <c r="L462" s="130"/>
      <c r="M462" s="130"/>
      <c r="N462" s="130"/>
    </row>
    <row r="463" spans="2:14">
      <c r="B463" s="129"/>
      <c r="C463" s="129"/>
      <c r="D463" s="129"/>
      <c r="E463" s="129"/>
      <c r="F463" s="129"/>
      <c r="G463" s="129"/>
      <c r="H463" s="130"/>
      <c r="I463" s="130"/>
      <c r="J463" s="130"/>
      <c r="K463" s="130"/>
      <c r="L463" s="130"/>
      <c r="M463" s="130"/>
      <c r="N463" s="130"/>
    </row>
    <row r="464" spans="2:14">
      <c r="B464" s="129"/>
      <c r="C464" s="129"/>
      <c r="D464" s="129"/>
      <c r="E464" s="129"/>
      <c r="F464" s="129"/>
      <c r="G464" s="129"/>
      <c r="H464" s="130"/>
      <c r="I464" s="130"/>
      <c r="J464" s="130"/>
      <c r="K464" s="130"/>
      <c r="L464" s="130"/>
      <c r="M464" s="130"/>
      <c r="N464" s="130"/>
    </row>
    <row r="465" spans="2:14">
      <c r="B465" s="129"/>
      <c r="C465" s="129"/>
      <c r="D465" s="129"/>
      <c r="E465" s="129"/>
      <c r="F465" s="129"/>
      <c r="G465" s="129"/>
      <c r="H465" s="130"/>
      <c r="I465" s="130"/>
      <c r="J465" s="130"/>
      <c r="K465" s="130"/>
      <c r="L465" s="130"/>
      <c r="M465" s="130"/>
      <c r="N465" s="130"/>
    </row>
    <row r="466" spans="2:14">
      <c r="B466" s="129"/>
      <c r="C466" s="129"/>
      <c r="D466" s="129"/>
      <c r="E466" s="129"/>
      <c r="F466" s="129"/>
      <c r="G466" s="129"/>
      <c r="H466" s="130"/>
      <c r="I466" s="130"/>
      <c r="J466" s="130"/>
      <c r="K466" s="130"/>
      <c r="L466" s="130"/>
      <c r="M466" s="130"/>
      <c r="N466" s="130"/>
    </row>
    <row r="467" spans="2:14">
      <c r="B467" s="129"/>
      <c r="C467" s="129"/>
      <c r="D467" s="129"/>
      <c r="E467" s="129"/>
      <c r="F467" s="129"/>
      <c r="G467" s="129"/>
      <c r="H467" s="130"/>
      <c r="I467" s="130"/>
      <c r="J467" s="130"/>
      <c r="K467" s="130"/>
      <c r="L467" s="130"/>
      <c r="M467" s="130"/>
      <c r="N467" s="130"/>
    </row>
    <row r="468" spans="2:14">
      <c r="B468" s="129"/>
      <c r="C468" s="129"/>
      <c r="D468" s="129"/>
      <c r="E468" s="129"/>
      <c r="F468" s="129"/>
      <c r="G468" s="129"/>
      <c r="H468" s="130"/>
      <c r="I468" s="130"/>
      <c r="J468" s="130"/>
      <c r="K468" s="130"/>
      <c r="L468" s="130"/>
      <c r="M468" s="130"/>
      <c r="N468" s="130"/>
    </row>
    <row r="469" spans="2:14">
      <c r="B469" s="129"/>
      <c r="C469" s="129"/>
      <c r="D469" s="129"/>
      <c r="E469" s="129"/>
      <c r="F469" s="129"/>
      <c r="G469" s="129"/>
      <c r="H469" s="130"/>
      <c r="I469" s="130"/>
      <c r="J469" s="130"/>
      <c r="K469" s="130"/>
      <c r="L469" s="130"/>
      <c r="M469" s="130"/>
      <c r="N469" s="130"/>
    </row>
    <row r="470" spans="2:14">
      <c r="B470" s="129"/>
      <c r="C470" s="129"/>
      <c r="D470" s="129"/>
      <c r="E470" s="129"/>
      <c r="F470" s="129"/>
      <c r="G470" s="129"/>
      <c r="H470" s="130"/>
      <c r="I470" s="130"/>
      <c r="J470" s="130"/>
      <c r="K470" s="130"/>
      <c r="L470" s="130"/>
      <c r="M470" s="130"/>
      <c r="N470" s="130"/>
    </row>
    <row r="471" spans="2:14">
      <c r="B471" s="129"/>
      <c r="C471" s="129"/>
      <c r="D471" s="129"/>
      <c r="E471" s="129"/>
      <c r="F471" s="129"/>
      <c r="G471" s="129"/>
      <c r="H471" s="130"/>
      <c r="I471" s="130"/>
      <c r="J471" s="130"/>
      <c r="K471" s="130"/>
      <c r="L471" s="130"/>
      <c r="M471" s="130"/>
      <c r="N471" s="130"/>
    </row>
    <row r="472" spans="2:14">
      <c r="B472" s="129"/>
      <c r="C472" s="129"/>
      <c r="D472" s="129"/>
      <c r="E472" s="129"/>
      <c r="F472" s="129"/>
      <c r="G472" s="129"/>
      <c r="H472" s="130"/>
      <c r="I472" s="130"/>
      <c r="J472" s="130"/>
      <c r="K472" s="130"/>
      <c r="L472" s="130"/>
      <c r="M472" s="130"/>
      <c r="N472" s="130"/>
    </row>
    <row r="473" spans="2:14">
      <c r="B473" s="129"/>
      <c r="C473" s="129"/>
      <c r="D473" s="129"/>
      <c r="E473" s="129"/>
      <c r="F473" s="129"/>
      <c r="G473" s="129"/>
      <c r="H473" s="130"/>
      <c r="I473" s="130"/>
      <c r="J473" s="130"/>
      <c r="K473" s="130"/>
      <c r="L473" s="130"/>
      <c r="M473" s="130"/>
      <c r="N473" s="130"/>
    </row>
    <row r="474" spans="2:14">
      <c r="B474" s="129"/>
      <c r="C474" s="129"/>
      <c r="D474" s="129"/>
      <c r="E474" s="129"/>
      <c r="F474" s="129"/>
      <c r="G474" s="129"/>
      <c r="H474" s="130"/>
      <c r="I474" s="130"/>
      <c r="J474" s="130"/>
      <c r="K474" s="130"/>
      <c r="L474" s="130"/>
      <c r="M474" s="130"/>
      <c r="N474" s="130"/>
    </row>
    <row r="475" spans="2:14">
      <c r="B475" s="129"/>
      <c r="C475" s="129"/>
      <c r="D475" s="129"/>
      <c r="E475" s="129"/>
      <c r="F475" s="129"/>
      <c r="G475" s="129"/>
      <c r="H475" s="130"/>
      <c r="I475" s="130"/>
      <c r="J475" s="130"/>
      <c r="K475" s="130"/>
      <c r="L475" s="130"/>
      <c r="M475" s="130"/>
      <c r="N475" s="130"/>
    </row>
    <row r="476" spans="2:14">
      <c r="B476" s="129"/>
      <c r="C476" s="129"/>
      <c r="D476" s="129"/>
      <c r="E476" s="129"/>
      <c r="F476" s="129"/>
      <c r="G476" s="129"/>
      <c r="H476" s="130"/>
      <c r="I476" s="130"/>
      <c r="J476" s="130"/>
      <c r="K476" s="130"/>
      <c r="L476" s="130"/>
      <c r="M476" s="130"/>
      <c r="N476" s="130"/>
    </row>
    <row r="477" spans="2:14">
      <c r="B477" s="129"/>
      <c r="C477" s="129"/>
      <c r="D477" s="129"/>
      <c r="E477" s="129"/>
      <c r="F477" s="129"/>
      <c r="G477" s="129"/>
      <c r="H477" s="130"/>
      <c r="I477" s="130"/>
      <c r="J477" s="130"/>
      <c r="K477" s="130"/>
      <c r="L477" s="130"/>
      <c r="M477" s="130"/>
      <c r="N477" s="130"/>
    </row>
    <row r="478" spans="2:14">
      <c r="B478" s="129"/>
      <c r="C478" s="129"/>
      <c r="D478" s="129"/>
      <c r="E478" s="129"/>
      <c r="F478" s="129"/>
      <c r="G478" s="129"/>
      <c r="H478" s="130"/>
      <c r="I478" s="130"/>
      <c r="J478" s="130"/>
      <c r="K478" s="130"/>
      <c r="L478" s="130"/>
      <c r="M478" s="130"/>
      <c r="N478" s="130"/>
    </row>
    <row r="479" spans="2:14">
      <c r="B479" s="129"/>
      <c r="C479" s="129"/>
      <c r="D479" s="129"/>
      <c r="E479" s="129"/>
      <c r="F479" s="129"/>
      <c r="G479" s="129"/>
      <c r="H479" s="130"/>
      <c r="I479" s="130"/>
      <c r="J479" s="130"/>
      <c r="K479" s="130"/>
      <c r="L479" s="130"/>
      <c r="M479" s="130"/>
      <c r="N479" s="130"/>
    </row>
    <row r="480" spans="2:14">
      <c r="B480" s="129"/>
      <c r="C480" s="129"/>
      <c r="D480" s="129"/>
      <c r="E480" s="129"/>
      <c r="F480" s="129"/>
      <c r="G480" s="129"/>
      <c r="H480" s="130"/>
      <c r="I480" s="130"/>
      <c r="J480" s="130"/>
      <c r="K480" s="130"/>
      <c r="L480" s="130"/>
      <c r="M480" s="130"/>
      <c r="N480" s="130"/>
    </row>
    <row r="481" spans="2:14">
      <c r="B481" s="129"/>
      <c r="C481" s="129"/>
      <c r="D481" s="129"/>
      <c r="E481" s="129"/>
      <c r="F481" s="129"/>
      <c r="G481" s="129"/>
      <c r="H481" s="130"/>
      <c r="I481" s="130"/>
      <c r="J481" s="130"/>
      <c r="K481" s="130"/>
      <c r="L481" s="130"/>
      <c r="M481" s="130"/>
      <c r="N481" s="130"/>
    </row>
    <row r="482" spans="2:14">
      <c r="B482" s="129"/>
      <c r="C482" s="129"/>
      <c r="D482" s="129"/>
      <c r="E482" s="129"/>
      <c r="F482" s="129"/>
      <c r="G482" s="129"/>
      <c r="H482" s="130"/>
      <c r="I482" s="130"/>
      <c r="J482" s="130"/>
      <c r="K482" s="130"/>
      <c r="L482" s="130"/>
      <c r="M482" s="130"/>
      <c r="N482" s="130"/>
    </row>
    <row r="483" spans="2:14">
      <c r="B483" s="129"/>
      <c r="C483" s="129"/>
      <c r="D483" s="129"/>
      <c r="E483" s="129"/>
      <c r="F483" s="129"/>
      <c r="G483" s="129"/>
      <c r="H483" s="130"/>
      <c r="I483" s="130"/>
      <c r="J483" s="130"/>
      <c r="K483" s="130"/>
      <c r="L483" s="130"/>
      <c r="M483" s="130"/>
      <c r="N483" s="130"/>
    </row>
    <row r="484" spans="2:14">
      <c r="B484" s="129"/>
      <c r="C484" s="129"/>
      <c r="D484" s="129"/>
      <c r="E484" s="129"/>
      <c r="F484" s="129"/>
      <c r="G484" s="129"/>
      <c r="H484" s="130"/>
      <c r="I484" s="130"/>
      <c r="J484" s="130"/>
      <c r="K484" s="130"/>
      <c r="L484" s="130"/>
      <c r="M484" s="130"/>
      <c r="N484" s="130"/>
    </row>
    <row r="485" spans="2:14">
      <c r="B485" s="129"/>
      <c r="C485" s="129"/>
      <c r="D485" s="129"/>
      <c r="E485" s="129"/>
      <c r="F485" s="129"/>
      <c r="G485" s="129"/>
      <c r="H485" s="130"/>
      <c r="I485" s="130"/>
      <c r="J485" s="130"/>
      <c r="K485" s="130"/>
      <c r="L485" s="130"/>
      <c r="M485" s="130"/>
      <c r="N485" s="130"/>
    </row>
    <row r="486" spans="2:14">
      <c r="B486" s="129"/>
      <c r="C486" s="129"/>
      <c r="D486" s="129"/>
      <c r="E486" s="129"/>
      <c r="F486" s="129"/>
      <c r="G486" s="129"/>
      <c r="H486" s="130"/>
      <c r="I486" s="130"/>
      <c r="J486" s="130"/>
      <c r="K486" s="130"/>
      <c r="L486" s="130"/>
      <c r="M486" s="130"/>
      <c r="N486" s="130"/>
    </row>
    <row r="487" spans="2:14">
      <c r="B487" s="129"/>
      <c r="C487" s="129"/>
      <c r="D487" s="129"/>
      <c r="E487" s="129"/>
      <c r="F487" s="129"/>
      <c r="G487" s="129"/>
      <c r="H487" s="130"/>
      <c r="I487" s="130"/>
      <c r="J487" s="130"/>
      <c r="K487" s="130"/>
      <c r="L487" s="130"/>
      <c r="M487" s="130"/>
      <c r="N487" s="130"/>
    </row>
    <row r="488" spans="2:14">
      <c r="B488" s="129"/>
      <c r="C488" s="129"/>
      <c r="D488" s="129"/>
      <c r="E488" s="129"/>
      <c r="F488" s="129"/>
      <c r="G488" s="129"/>
      <c r="H488" s="130"/>
      <c r="I488" s="130"/>
      <c r="J488" s="130"/>
      <c r="K488" s="130"/>
      <c r="L488" s="130"/>
      <c r="M488" s="130"/>
      <c r="N488" s="130"/>
    </row>
    <row r="489" spans="2:14">
      <c r="B489" s="129"/>
      <c r="C489" s="129"/>
      <c r="D489" s="129"/>
      <c r="E489" s="129"/>
      <c r="F489" s="129"/>
      <c r="G489" s="129"/>
      <c r="H489" s="130"/>
      <c r="I489" s="130"/>
      <c r="J489" s="130"/>
      <c r="K489" s="130"/>
      <c r="L489" s="130"/>
      <c r="M489" s="130"/>
      <c r="N489" s="130"/>
    </row>
    <row r="490" spans="2:14">
      <c r="B490" s="129"/>
      <c r="C490" s="129"/>
      <c r="D490" s="129"/>
      <c r="E490" s="129"/>
      <c r="F490" s="129"/>
      <c r="G490" s="129"/>
      <c r="H490" s="130"/>
      <c r="I490" s="130"/>
      <c r="J490" s="130"/>
      <c r="K490" s="130"/>
      <c r="L490" s="130"/>
      <c r="M490" s="130"/>
      <c r="N490" s="130"/>
    </row>
    <row r="491" spans="2:14">
      <c r="B491" s="129"/>
      <c r="C491" s="129"/>
      <c r="D491" s="129"/>
      <c r="E491" s="129"/>
      <c r="F491" s="129"/>
      <c r="G491" s="129"/>
      <c r="H491" s="130"/>
      <c r="I491" s="130"/>
      <c r="J491" s="130"/>
      <c r="K491" s="130"/>
      <c r="L491" s="130"/>
      <c r="M491" s="130"/>
      <c r="N491" s="130"/>
    </row>
    <row r="492" spans="2:14">
      <c r="B492" s="129"/>
      <c r="C492" s="129"/>
      <c r="D492" s="129"/>
      <c r="E492" s="129"/>
      <c r="F492" s="129"/>
      <c r="G492" s="129"/>
      <c r="H492" s="130"/>
      <c r="I492" s="130"/>
      <c r="J492" s="130"/>
      <c r="K492" s="130"/>
      <c r="L492" s="130"/>
      <c r="M492" s="130"/>
      <c r="N492" s="130"/>
    </row>
    <row r="493" spans="2:14">
      <c r="B493" s="129"/>
      <c r="C493" s="129"/>
      <c r="D493" s="129"/>
      <c r="E493" s="129"/>
      <c r="F493" s="129"/>
      <c r="G493" s="129"/>
      <c r="H493" s="130"/>
      <c r="I493" s="130"/>
      <c r="J493" s="130"/>
      <c r="K493" s="130"/>
      <c r="L493" s="130"/>
      <c r="M493" s="130"/>
      <c r="N493" s="130"/>
    </row>
    <row r="494" spans="2:14">
      <c r="B494" s="129"/>
      <c r="C494" s="129"/>
      <c r="D494" s="129"/>
      <c r="E494" s="129"/>
      <c r="F494" s="129"/>
      <c r="G494" s="129"/>
      <c r="H494" s="130"/>
      <c r="I494" s="130"/>
      <c r="J494" s="130"/>
      <c r="K494" s="130"/>
      <c r="L494" s="130"/>
      <c r="M494" s="130"/>
      <c r="N494" s="130"/>
    </row>
    <row r="495" spans="2:14">
      <c r="B495" s="129"/>
      <c r="C495" s="129"/>
      <c r="D495" s="129"/>
      <c r="E495" s="129"/>
      <c r="F495" s="129"/>
      <c r="G495" s="129"/>
      <c r="H495" s="130"/>
      <c r="I495" s="130"/>
      <c r="J495" s="130"/>
      <c r="K495" s="130"/>
      <c r="L495" s="130"/>
      <c r="M495" s="130"/>
      <c r="N495" s="130"/>
    </row>
    <row r="496" spans="2:14">
      <c r="B496" s="129"/>
      <c r="C496" s="129"/>
      <c r="D496" s="129"/>
      <c r="E496" s="129"/>
      <c r="F496" s="129"/>
      <c r="G496" s="129"/>
      <c r="H496" s="130"/>
      <c r="I496" s="130"/>
      <c r="J496" s="130"/>
      <c r="K496" s="130"/>
      <c r="L496" s="130"/>
      <c r="M496" s="130"/>
      <c r="N496" s="130"/>
    </row>
    <row r="497" spans="2:14">
      <c r="B497" s="129"/>
      <c r="C497" s="129"/>
      <c r="D497" s="129"/>
      <c r="E497" s="129"/>
      <c r="F497" s="129"/>
      <c r="G497" s="129"/>
      <c r="H497" s="130"/>
      <c r="I497" s="130"/>
      <c r="J497" s="130"/>
      <c r="K497" s="130"/>
      <c r="L497" s="130"/>
      <c r="M497" s="130"/>
      <c r="N497" s="130"/>
    </row>
    <row r="498" spans="2:14">
      <c r="B498" s="129"/>
      <c r="C498" s="129"/>
      <c r="D498" s="129"/>
      <c r="E498" s="129"/>
      <c r="F498" s="129"/>
      <c r="G498" s="129"/>
      <c r="H498" s="130"/>
      <c r="I498" s="130"/>
      <c r="J498" s="130"/>
      <c r="K498" s="130"/>
      <c r="L498" s="130"/>
      <c r="M498" s="130"/>
      <c r="N498" s="130"/>
    </row>
    <row r="499" spans="2:14">
      <c r="B499" s="129"/>
      <c r="C499" s="129"/>
      <c r="D499" s="129"/>
      <c r="E499" s="129"/>
      <c r="F499" s="129"/>
      <c r="G499" s="129"/>
      <c r="H499" s="130"/>
      <c r="I499" s="130"/>
      <c r="J499" s="130"/>
      <c r="K499" s="130"/>
      <c r="L499" s="130"/>
      <c r="M499" s="130"/>
      <c r="N499" s="130"/>
    </row>
    <row r="500" spans="2:14">
      <c r="B500" s="129"/>
      <c r="C500" s="129"/>
      <c r="D500" s="129"/>
      <c r="E500" s="129"/>
      <c r="F500" s="129"/>
      <c r="G500" s="129"/>
      <c r="H500" s="130"/>
      <c r="I500" s="130"/>
      <c r="J500" s="130"/>
      <c r="K500" s="130"/>
      <c r="L500" s="130"/>
      <c r="M500" s="130"/>
      <c r="N500" s="130"/>
    </row>
    <row r="501" spans="2:14">
      <c r="B501" s="129"/>
      <c r="C501" s="129"/>
      <c r="D501" s="129"/>
      <c r="E501" s="129"/>
      <c r="F501" s="129"/>
      <c r="G501" s="129"/>
      <c r="H501" s="130"/>
      <c r="I501" s="130"/>
      <c r="J501" s="130"/>
      <c r="K501" s="130"/>
      <c r="L501" s="130"/>
      <c r="M501" s="130"/>
      <c r="N501" s="130"/>
    </row>
    <row r="502" spans="2:14">
      <c r="B502" s="129"/>
      <c r="C502" s="129"/>
      <c r="D502" s="129"/>
      <c r="E502" s="129"/>
      <c r="F502" s="129"/>
      <c r="G502" s="129"/>
      <c r="H502" s="130"/>
      <c r="I502" s="130"/>
      <c r="J502" s="130"/>
      <c r="K502" s="130"/>
      <c r="L502" s="130"/>
      <c r="M502" s="130"/>
      <c r="N502" s="130"/>
    </row>
    <row r="503" spans="2:14">
      <c r="B503" s="129"/>
      <c r="C503" s="129"/>
      <c r="D503" s="129"/>
      <c r="E503" s="129"/>
      <c r="F503" s="129"/>
      <c r="G503" s="129"/>
      <c r="H503" s="130"/>
      <c r="I503" s="130"/>
      <c r="J503" s="130"/>
      <c r="K503" s="130"/>
      <c r="L503" s="130"/>
      <c r="M503" s="130"/>
      <c r="N503" s="130"/>
    </row>
    <row r="504" spans="2:14">
      <c r="B504" s="129"/>
      <c r="C504" s="129"/>
      <c r="D504" s="129"/>
      <c r="E504" s="129"/>
      <c r="F504" s="129"/>
      <c r="G504" s="129"/>
      <c r="H504" s="130"/>
      <c r="I504" s="130"/>
      <c r="J504" s="130"/>
      <c r="K504" s="130"/>
      <c r="L504" s="130"/>
      <c r="M504" s="130"/>
      <c r="N504" s="130"/>
    </row>
    <row r="505" spans="2:14">
      <c r="B505" s="129"/>
      <c r="C505" s="129"/>
      <c r="D505" s="129"/>
      <c r="E505" s="129"/>
      <c r="F505" s="129"/>
      <c r="G505" s="129"/>
      <c r="H505" s="130"/>
      <c r="I505" s="130"/>
      <c r="J505" s="130"/>
      <c r="K505" s="130"/>
      <c r="L505" s="130"/>
      <c r="M505" s="130"/>
      <c r="N505" s="130"/>
    </row>
    <row r="506" spans="2:14">
      <c r="B506" s="129"/>
      <c r="C506" s="129"/>
      <c r="D506" s="129"/>
      <c r="E506" s="129"/>
      <c r="F506" s="129"/>
      <c r="G506" s="129"/>
      <c r="H506" s="130"/>
      <c r="I506" s="130"/>
      <c r="J506" s="130"/>
      <c r="K506" s="130"/>
      <c r="L506" s="130"/>
      <c r="M506" s="130"/>
      <c r="N506" s="130"/>
    </row>
    <row r="507" spans="2:14">
      <c r="B507" s="129"/>
      <c r="C507" s="129"/>
      <c r="D507" s="129"/>
      <c r="E507" s="129"/>
      <c r="F507" s="129"/>
      <c r="G507" s="129"/>
      <c r="H507" s="130"/>
      <c r="I507" s="130"/>
      <c r="J507" s="130"/>
      <c r="K507" s="130"/>
      <c r="L507" s="130"/>
      <c r="M507" s="130"/>
      <c r="N507" s="130"/>
    </row>
    <row r="508" spans="2:14">
      <c r="B508" s="129"/>
      <c r="C508" s="129"/>
      <c r="D508" s="129"/>
      <c r="E508" s="129"/>
      <c r="F508" s="129"/>
      <c r="G508" s="129"/>
      <c r="H508" s="130"/>
      <c r="I508" s="130"/>
      <c r="J508" s="130"/>
      <c r="K508" s="130"/>
      <c r="L508" s="130"/>
      <c r="M508" s="130"/>
      <c r="N508" s="130"/>
    </row>
    <row r="509" spans="2:14">
      <c r="B509" s="129"/>
      <c r="C509" s="129"/>
      <c r="D509" s="129"/>
      <c r="E509" s="129"/>
      <c r="F509" s="129"/>
      <c r="G509" s="129"/>
      <c r="H509" s="130"/>
      <c r="I509" s="130"/>
      <c r="J509" s="130"/>
      <c r="K509" s="130"/>
      <c r="L509" s="130"/>
      <c r="M509" s="130"/>
      <c r="N509" s="130"/>
    </row>
    <row r="510" spans="2:14">
      <c r="B510" s="129"/>
      <c r="C510" s="129"/>
      <c r="D510" s="129"/>
      <c r="E510" s="129"/>
      <c r="F510" s="129"/>
      <c r="G510" s="129"/>
      <c r="H510" s="130"/>
      <c r="I510" s="130"/>
      <c r="J510" s="130"/>
      <c r="K510" s="130"/>
      <c r="L510" s="130"/>
      <c r="M510" s="130"/>
      <c r="N510" s="130"/>
    </row>
    <row r="511" spans="2:14">
      <c r="B511" s="129"/>
      <c r="C511" s="129"/>
      <c r="D511" s="129"/>
      <c r="E511" s="129"/>
      <c r="F511" s="129"/>
      <c r="G511" s="129"/>
      <c r="H511" s="130"/>
      <c r="I511" s="130"/>
      <c r="J511" s="130"/>
      <c r="K511" s="130"/>
      <c r="L511" s="130"/>
      <c r="M511" s="130"/>
      <c r="N511" s="130"/>
    </row>
    <row r="512" spans="2:14">
      <c r="B512" s="129"/>
      <c r="C512" s="129"/>
      <c r="D512" s="129"/>
      <c r="E512" s="129"/>
      <c r="F512" s="129"/>
      <c r="G512" s="129"/>
      <c r="H512" s="130"/>
      <c r="I512" s="130"/>
      <c r="J512" s="130"/>
      <c r="K512" s="130"/>
      <c r="L512" s="130"/>
      <c r="M512" s="130"/>
      <c r="N512" s="130"/>
    </row>
    <row r="513" spans="2:14">
      <c r="B513" s="129"/>
      <c r="C513" s="129"/>
      <c r="D513" s="129"/>
      <c r="E513" s="129"/>
      <c r="F513" s="129"/>
      <c r="G513" s="129"/>
      <c r="H513" s="130"/>
      <c r="I513" s="130"/>
      <c r="J513" s="130"/>
      <c r="K513" s="130"/>
      <c r="L513" s="130"/>
      <c r="M513" s="130"/>
      <c r="N513" s="130"/>
    </row>
    <row r="514" spans="2:14">
      <c r="B514" s="129"/>
      <c r="C514" s="129"/>
      <c r="D514" s="129"/>
      <c r="E514" s="129"/>
      <c r="F514" s="129"/>
      <c r="G514" s="129"/>
      <c r="H514" s="130"/>
      <c r="I514" s="130"/>
      <c r="J514" s="130"/>
      <c r="K514" s="130"/>
      <c r="L514" s="130"/>
      <c r="M514" s="130"/>
      <c r="N514" s="130"/>
    </row>
    <row r="515" spans="2:14">
      <c r="B515" s="129"/>
      <c r="C515" s="129"/>
      <c r="D515" s="129"/>
      <c r="E515" s="129"/>
      <c r="F515" s="129"/>
      <c r="G515" s="129"/>
      <c r="H515" s="130"/>
      <c r="I515" s="130"/>
      <c r="J515" s="130"/>
      <c r="K515" s="130"/>
      <c r="L515" s="130"/>
      <c r="M515" s="130"/>
      <c r="N515" s="130"/>
    </row>
    <row r="516" spans="2:14">
      <c r="B516" s="129"/>
      <c r="C516" s="129"/>
      <c r="D516" s="129"/>
      <c r="E516" s="129"/>
      <c r="F516" s="129"/>
      <c r="G516" s="129"/>
      <c r="H516" s="130"/>
      <c r="I516" s="130"/>
      <c r="J516" s="130"/>
      <c r="K516" s="130"/>
      <c r="L516" s="130"/>
      <c r="M516" s="130"/>
      <c r="N516" s="130"/>
    </row>
    <row r="517" spans="2:14">
      <c r="B517" s="129"/>
      <c r="C517" s="129"/>
      <c r="D517" s="129"/>
      <c r="E517" s="129"/>
      <c r="F517" s="129"/>
      <c r="G517" s="129"/>
      <c r="H517" s="130"/>
      <c r="I517" s="130"/>
      <c r="J517" s="130"/>
      <c r="K517" s="130"/>
      <c r="L517" s="130"/>
      <c r="M517" s="130"/>
      <c r="N517" s="130"/>
    </row>
    <row r="518" spans="2:14">
      <c r="B518" s="129"/>
      <c r="C518" s="129"/>
      <c r="D518" s="129"/>
      <c r="E518" s="129"/>
      <c r="F518" s="129"/>
      <c r="G518" s="129"/>
      <c r="H518" s="130"/>
      <c r="I518" s="130"/>
      <c r="J518" s="130"/>
      <c r="K518" s="130"/>
      <c r="L518" s="130"/>
      <c r="M518" s="130"/>
      <c r="N518" s="130"/>
    </row>
    <row r="519" spans="2:14">
      <c r="B519" s="129"/>
      <c r="C519" s="129"/>
      <c r="D519" s="129"/>
      <c r="E519" s="129"/>
      <c r="F519" s="129"/>
      <c r="G519" s="129"/>
      <c r="H519" s="130"/>
      <c r="I519" s="130"/>
      <c r="J519" s="130"/>
      <c r="K519" s="130"/>
      <c r="L519" s="130"/>
      <c r="M519" s="130"/>
      <c r="N519" s="130"/>
    </row>
    <row r="520" spans="2:14">
      <c r="B520" s="129"/>
      <c r="C520" s="129"/>
      <c r="D520" s="129"/>
      <c r="E520" s="129"/>
      <c r="F520" s="129"/>
      <c r="G520" s="129"/>
      <c r="H520" s="130"/>
      <c r="I520" s="130"/>
      <c r="J520" s="130"/>
      <c r="K520" s="130"/>
      <c r="L520" s="130"/>
      <c r="M520" s="130"/>
      <c r="N520" s="130"/>
    </row>
    <row r="521" spans="2:14">
      <c r="B521" s="129"/>
      <c r="C521" s="129"/>
      <c r="D521" s="129"/>
      <c r="E521" s="129"/>
      <c r="F521" s="129"/>
      <c r="G521" s="129"/>
      <c r="H521" s="130"/>
      <c r="I521" s="130"/>
      <c r="J521" s="130"/>
      <c r="K521" s="130"/>
      <c r="L521" s="130"/>
      <c r="M521" s="130"/>
      <c r="N521" s="130"/>
    </row>
    <row r="522" spans="2:14">
      <c r="B522" s="129"/>
      <c r="C522" s="129"/>
      <c r="D522" s="129"/>
      <c r="E522" s="129"/>
      <c r="F522" s="129"/>
      <c r="G522" s="129"/>
      <c r="H522" s="130"/>
      <c r="I522" s="130"/>
      <c r="J522" s="130"/>
      <c r="K522" s="130"/>
      <c r="L522" s="130"/>
      <c r="M522" s="130"/>
      <c r="N522" s="130"/>
    </row>
    <row r="523" spans="2:14">
      <c r="B523" s="129"/>
      <c r="C523" s="129"/>
      <c r="D523" s="129"/>
      <c r="E523" s="129"/>
      <c r="F523" s="129"/>
      <c r="G523" s="129"/>
      <c r="H523" s="130"/>
      <c r="I523" s="130"/>
      <c r="J523" s="130"/>
      <c r="K523" s="130"/>
      <c r="L523" s="130"/>
      <c r="M523" s="130"/>
      <c r="N523" s="130"/>
    </row>
    <row r="524" spans="2:14">
      <c r="B524" s="129"/>
      <c r="C524" s="129"/>
      <c r="D524" s="129"/>
      <c r="E524" s="129"/>
      <c r="F524" s="129"/>
      <c r="G524" s="129"/>
      <c r="H524" s="130"/>
      <c r="I524" s="130"/>
      <c r="J524" s="130"/>
      <c r="K524" s="130"/>
      <c r="L524" s="130"/>
      <c r="M524" s="130"/>
      <c r="N524" s="130"/>
    </row>
    <row r="525" spans="2:14">
      <c r="B525" s="129"/>
      <c r="C525" s="129"/>
      <c r="D525" s="129"/>
      <c r="E525" s="129"/>
      <c r="F525" s="129"/>
      <c r="G525" s="129"/>
      <c r="H525" s="130"/>
      <c r="I525" s="130"/>
      <c r="J525" s="130"/>
      <c r="K525" s="130"/>
      <c r="L525" s="130"/>
      <c r="M525" s="130"/>
      <c r="N525" s="130"/>
    </row>
    <row r="526" spans="2:14">
      <c r="B526" s="129"/>
      <c r="C526" s="129"/>
      <c r="D526" s="129"/>
      <c r="E526" s="129"/>
      <c r="F526" s="129"/>
      <c r="G526" s="129"/>
      <c r="H526" s="130"/>
      <c r="I526" s="130"/>
      <c r="J526" s="130"/>
      <c r="K526" s="130"/>
      <c r="L526" s="130"/>
      <c r="M526" s="130"/>
      <c r="N526" s="130"/>
    </row>
    <row r="527" spans="2:14">
      <c r="B527" s="129"/>
      <c r="C527" s="129"/>
      <c r="D527" s="129"/>
      <c r="E527" s="129"/>
      <c r="F527" s="129"/>
      <c r="G527" s="129"/>
      <c r="H527" s="130"/>
      <c r="I527" s="130"/>
      <c r="J527" s="130"/>
      <c r="K527" s="130"/>
      <c r="L527" s="130"/>
      <c r="M527" s="130"/>
      <c r="N527" s="130"/>
    </row>
    <row r="528" spans="2:14">
      <c r="B528" s="129"/>
      <c r="C528" s="129"/>
      <c r="D528" s="129"/>
      <c r="E528" s="129"/>
      <c r="F528" s="129"/>
      <c r="G528" s="129"/>
      <c r="H528" s="130"/>
      <c r="I528" s="130"/>
      <c r="J528" s="130"/>
      <c r="K528" s="130"/>
      <c r="L528" s="130"/>
      <c r="M528" s="130"/>
      <c r="N528" s="130"/>
    </row>
    <row r="529" spans="2:14">
      <c r="B529" s="129"/>
      <c r="C529" s="129"/>
      <c r="D529" s="129"/>
      <c r="E529" s="129"/>
      <c r="F529" s="129"/>
      <c r="G529" s="129"/>
      <c r="H529" s="130"/>
      <c r="I529" s="130"/>
      <c r="J529" s="130"/>
      <c r="K529" s="130"/>
      <c r="L529" s="130"/>
      <c r="M529" s="130"/>
      <c r="N529" s="130"/>
    </row>
    <row r="530" spans="2:14">
      <c r="B530" s="129"/>
      <c r="C530" s="129"/>
      <c r="D530" s="129"/>
      <c r="E530" s="129"/>
      <c r="F530" s="129"/>
      <c r="G530" s="129"/>
      <c r="H530" s="130"/>
      <c r="I530" s="130"/>
      <c r="J530" s="130"/>
      <c r="K530" s="130"/>
      <c r="L530" s="130"/>
      <c r="M530" s="130"/>
      <c r="N530" s="130"/>
    </row>
    <row r="531" spans="2:14">
      <c r="B531" s="129"/>
      <c r="C531" s="129"/>
      <c r="D531" s="129"/>
      <c r="E531" s="129"/>
      <c r="F531" s="129"/>
      <c r="G531" s="129"/>
      <c r="H531" s="130"/>
      <c r="I531" s="130"/>
      <c r="J531" s="130"/>
      <c r="K531" s="130"/>
      <c r="L531" s="130"/>
      <c r="M531" s="130"/>
      <c r="N531" s="130"/>
    </row>
    <row r="532" spans="2:14">
      <c r="B532" s="129"/>
      <c r="C532" s="129"/>
      <c r="D532" s="129"/>
      <c r="E532" s="129"/>
      <c r="F532" s="129"/>
      <c r="G532" s="129"/>
      <c r="H532" s="130"/>
      <c r="I532" s="130"/>
      <c r="J532" s="130"/>
      <c r="K532" s="130"/>
      <c r="L532" s="130"/>
      <c r="M532" s="130"/>
      <c r="N532" s="130"/>
    </row>
    <row r="533" spans="2:14">
      <c r="B533" s="129"/>
      <c r="C533" s="129"/>
      <c r="D533" s="129"/>
      <c r="E533" s="129"/>
      <c r="F533" s="129"/>
      <c r="G533" s="129"/>
      <c r="H533" s="130"/>
      <c r="I533" s="130"/>
      <c r="J533" s="130"/>
      <c r="K533" s="130"/>
      <c r="L533" s="130"/>
      <c r="M533" s="130"/>
      <c r="N533" s="130"/>
    </row>
    <row r="534" spans="2:14">
      <c r="B534" s="129"/>
      <c r="C534" s="129"/>
      <c r="D534" s="129"/>
      <c r="E534" s="129"/>
      <c r="F534" s="129"/>
      <c r="G534" s="129"/>
      <c r="H534" s="130"/>
      <c r="I534" s="130"/>
      <c r="J534" s="130"/>
      <c r="K534" s="130"/>
      <c r="L534" s="130"/>
      <c r="M534" s="130"/>
      <c r="N534" s="130"/>
    </row>
    <row r="535" spans="2:14">
      <c r="B535" s="129"/>
      <c r="C535" s="129"/>
      <c r="D535" s="129"/>
      <c r="E535" s="129"/>
      <c r="F535" s="129"/>
      <c r="G535" s="129"/>
      <c r="H535" s="130"/>
      <c r="I535" s="130"/>
      <c r="J535" s="130"/>
      <c r="K535" s="130"/>
      <c r="L535" s="130"/>
      <c r="M535" s="130"/>
      <c r="N535" s="130"/>
    </row>
    <row r="536" spans="2:14">
      <c r="B536" s="129"/>
      <c r="C536" s="129"/>
      <c r="D536" s="129"/>
      <c r="E536" s="129"/>
      <c r="F536" s="129"/>
      <c r="G536" s="129"/>
      <c r="H536" s="130"/>
      <c r="I536" s="130"/>
      <c r="J536" s="130"/>
      <c r="K536" s="130"/>
      <c r="L536" s="130"/>
      <c r="M536" s="130"/>
      <c r="N536" s="130"/>
    </row>
    <row r="537" spans="2:14">
      <c r="B537" s="129"/>
      <c r="C537" s="129"/>
      <c r="D537" s="129"/>
      <c r="E537" s="129"/>
      <c r="F537" s="129"/>
      <c r="G537" s="129"/>
      <c r="H537" s="130"/>
      <c r="I537" s="130"/>
      <c r="J537" s="130"/>
      <c r="K537" s="130"/>
      <c r="L537" s="130"/>
      <c r="M537" s="130"/>
      <c r="N537" s="130"/>
    </row>
    <row r="538" spans="2:14">
      <c r="B538" s="129"/>
      <c r="C538" s="129"/>
      <c r="D538" s="129"/>
      <c r="E538" s="129"/>
      <c r="F538" s="129"/>
      <c r="G538" s="129"/>
      <c r="H538" s="130"/>
      <c r="I538" s="130"/>
      <c r="J538" s="130"/>
      <c r="K538" s="130"/>
      <c r="L538" s="130"/>
      <c r="M538" s="130"/>
      <c r="N538" s="130"/>
    </row>
    <row r="539" spans="2:14">
      <c r="B539" s="129"/>
      <c r="C539" s="129"/>
      <c r="D539" s="129"/>
      <c r="E539" s="129"/>
      <c r="F539" s="129"/>
      <c r="G539" s="129"/>
      <c r="H539" s="130"/>
      <c r="I539" s="130"/>
      <c r="J539" s="130"/>
      <c r="K539" s="130"/>
      <c r="L539" s="130"/>
      <c r="M539" s="130"/>
      <c r="N539" s="130"/>
    </row>
    <row r="540" spans="2:14">
      <c r="B540" s="129"/>
      <c r="C540" s="129"/>
      <c r="D540" s="129"/>
      <c r="E540" s="129"/>
      <c r="F540" s="129"/>
      <c r="G540" s="129"/>
      <c r="H540" s="130"/>
      <c r="I540" s="130"/>
      <c r="J540" s="130"/>
      <c r="K540" s="130"/>
      <c r="L540" s="130"/>
      <c r="M540" s="130"/>
      <c r="N540" s="130"/>
    </row>
    <row r="541" spans="2:14">
      <c r="B541" s="129"/>
      <c r="C541" s="129"/>
      <c r="D541" s="129"/>
      <c r="E541" s="129"/>
      <c r="F541" s="129"/>
      <c r="G541" s="129"/>
      <c r="H541" s="130"/>
      <c r="I541" s="130"/>
      <c r="J541" s="130"/>
      <c r="K541" s="130"/>
      <c r="L541" s="130"/>
      <c r="M541" s="130"/>
      <c r="N541" s="130"/>
    </row>
    <row r="542" spans="2:14">
      <c r="B542" s="129"/>
      <c r="C542" s="129"/>
      <c r="D542" s="129"/>
      <c r="E542" s="129"/>
      <c r="F542" s="129"/>
      <c r="G542" s="129"/>
      <c r="H542" s="130"/>
      <c r="I542" s="130"/>
      <c r="J542" s="130"/>
      <c r="K542" s="130"/>
      <c r="L542" s="130"/>
      <c r="M542" s="130"/>
      <c r="N542" s="130"/>
    </row>
    <row r="543" spans="2:14">
      <c r="B543" s="129"/>
      <c r="C543" s="129"/>
      <c r="D543" s="129"/>
      <c r="E543" s="129"/>
      <c r="F543" s="129"/>
      <c r="G543" s="129"/>
      <c r="H543" s="130"/>
      <c r="I543" s="130"/>
      <c r="J543" s="130"/>
      <c r="K543" s="130"/>
      <c r="L543" s="130"/>
      <c r="M543" s="130"/>
      <c r="N543" s="130"/>
    </row>
    <row r="544" spans="2:14">
      <c r="B544" s="129"/>
      <c r="C544" s="129"/>
      <c r="D544" s="129"/>
      <c r="E544" s="129"/>
      <c r="F544" s="129"/>
      <c r="G544" s="129"/>
      <c r="H544" s="130"/>
      <c r="I544" s="130"/>
      <c r="J544" s="130"/>
      <c r="K544" s="130"/>
      <c r="L544" s="130"/>
      <c r="M544" s="130"/>
      <c r="N544" s="130"/>
    </row>
    <row r="545" spans="2:14">
      <c r="B545" s="129"/>
      <c r="C545" s="129"/>
      <c r="D545" s="129"/>
      <c r="E545" s="129"/>
      <c r="F545" s="129"/>
      <c r="G545" s="129"/>
      <c r="H545" s="130"/>
      <c r="I545" s="130"/>
      <c r="J545" s="130"/>
      <c r="K545" s="130"/>
      <c r="L545" s="130"/>
      <c r="M545" s="130"/>
      <c r="N545" s="130"/>
    </row>
    <row r="546" spans="2:14">
      <c r="B546" s="129"/>
      <c r="C546" s="129"/>
      <c r="D546" s="129"/>
      <c r="E546" s="129"/>
      <c r="F546" s="129"/>
      <c r="G546" s="129"/>
      <c r="H546" s="130"/>
      <c r="I546" s="130"/>
      <c r="J546" s="130"/>
      <c r="K546" s="130"/>
      <c r="L546" s="130"/>
      <c r="M546" s="130"/>
      <c r="N546" s="130"/>
    </row>
    <row r="547" spans="2:14">
      <c r="B547" s="129"/>
      <c r="C547" s="129"/>
      <c r="D547" s="129"/>
      <c r="E547" s="129"/>
      <c r="F547" s="129"/>
      <c r="G547" s="129"/>
      <c r="H547" s="130"/>
      <c r="I547" s="130"/>
      <c r="J547" s="130"/>
      <c r="K547" s="130"/>
      <c r="L547" s="130"/>
      <c r="M547" s="130"/>
      <c r="N547" s="130"/>
    </row>
    <row r="548" spans="2:14">
      <c r="B548" s="129"/>
      <c r="C548" s="129"/>
      <c r="D548" s="129"/>
      <c r="E548" s="129"/>
      <c r="F548" s="129"/>
      <c r="G548" s="129"/>
      <c r="H548" s="130"/>
      <c r="I548" s="130"/>
      <c r="J548" s="130"/>
      <c r="K548" s="130"/>
      <c r="L548" s="130"/>
      <c r="M548" s="130"/>
      <c r="N548" s="130"/>
    </row>
    <row r="549" spans="2:14">
      <c r="B549" s="129"/>
      <c r="C549" s="129"/>
      <c r="D549" s="129"/>
      <c r="E549" s="129"/>
      <c r="F549" s="129"/>
      <c r="G549" s="129"/>
      <c r="H549" s="130"/>
      <c r="I549" s="130"/>
      <c r="J549" s="130"/>
      <c r="K549" s="130"/>
      <c r="L549" s="130"/>
      <c r="M549" s="130"/>
      <c r="N549" s="130"/>
    </row>
    <row r="550" spans="2:14">
      <c r="B550" s="129"/>
      <c r="C550" s="129"/>
      <c r="D550" s="129"/>
      <c r="E550" s="129"/>
      <c r="F550" s="129"/>
      <c r="G550" s="129"/>
      <c r="H550" s="130"/>
      <c r="I550" s="130"/>
      <c r="J550" s="130"/>
      <c r="K550" s="130"/>
      <c r="L550" s="130"/>
      <c r="M550" s="130"/>
      <c r="N550" s="130"/>
    </row>
    <row r="551" spans="2:14">
      <c r="B551" s="129"/>
      <c r="C551" s="129"/>
      <c r="D551" s="129"/>
      <c r="E551" s="129"/>
      <c r="F551" s="129"/>
      <c r="G551" s="129"/>
      <c r="H551" s="130"/>
      <c r="I551" s="130"/>
      <c r="J551" s="130"/>
      <c r="K551" s="130"/>
      <c r="L551" s="130"/>
      <c r="M551" s="130"/>
      <c r="N551" s="130"/>
    </row>
    <row r="552" spans="2:14">
      <c r="B552" s="129"/>
      <c r="C552" s="129"/>
      <c r="D552" s="129"/>
      <c r="E552" s="129"/>
      <c r="F552" s="129"/>
      <c r="G552" s="129"/>
      <c r="H552" s="130"/>
      <c r="I552" s="130"/>
      <c r="J552" s="130"/>
      <c r="K552" s="130"/>
      <c r="L552" s="130"/>
      <c r="M552" s="130"/>
      <c r="N552" s="130"/>
    </row>
    <row r="553" spans="2:14">
      <c r="B553" s="129"/>
      <c r="C553" s="129"/>
      <c r="D553" s="129"/>
      <c r="E553" s="129"/>
      <c r="F553" s="129"/>
      <c r="G553" s="129"/>
      <c r="H553" s="130"/>
      <c r="I553" s="130"/>
      <c r="J553" s="130"/>
      <c r="K553" s="130"/>
      <c r="L553" s="130"/>
      <c r="M553" s="130"/>
      <c r="N553" s="130"/>
    </row>
    <row r="554" spans="2:14">
      <c r="B554" s="129"/>
      <c r="C554" s="129"/>
      <c r="D554" s="129"/>
      <c r="E554" s="129"/>
      <c r="F554" s="129"/>
      <c r="G554" s="129"/>
      <c r="H554" s="130"/>
      <c r="I554" s="130"/>
      <c r="J554" s="130"/>
      <c r="K554" s="130"/>
      <c r="L554" s="130"/>
      <c r="M554" s="130"/>
      <c r="N554" s="130"/>
    </row>
    <row r="555" spans="2:14">
      <c r="B555" s="129"/>
      <c r="C555" s="129"/>
      <c r="D555" s="129"/>
      <c r="E555" s="129"/>
      <c r="F555" s="129"/>
      <c r="G555" s="129"/>
      <c r="H555" s="130"/>
      <c r="I555" s="130"/>
      <c r="J555" s="130"/>
      <c r="K555" s="130"/>
      <c r="L555" s="130"/>
      <c r="M555" s="130"/>
      <c r="N555" s="130"/>
    </row>
    <row r="556" spans="2:14">
      <c r="B556" s="129"/>
      <c r="C556" s="129"/>
      <c r="D556" s="129"/>
      <c r="E556" s="129"/>
      <c r="F556" s="129"/>
      <c r="G556" s="129"/>
      <c r="H556" s="130"/>
      <c r="I556" s="130"/>
      <c r="J556" s="130"/>
      <c r="K556" s="130"/>
      <c r="L556" s="130"/>
      <c r="M556" s="130"/>
      <c r="N556" s="130"/>
    </row>
    <row r="557" spans="2:14">
      <c r="B557" s="129"/>
      <c r="C557" s="129"/>
      <c r="D557" s="129"/>
      <c r="E557" s="129"/>
      <c r="F557" s="129"/>
      <c r="G557" s="129"/>
      <c r="H557" s="130"/>
      <c r="I557" s="130"/>
      <c r="J557" s="130"/>
      <c r="K557" s="130"/>
      <c r="L557" s="130"/>
      <c r="M557" s="130"/>
      <c r="N557" s="130"/>
    </row>
    <row r="558" spans="2:14">
      <c r="B558" s="129"/>
      <c r="C558" s="129"/>
      <c r="D558" s="129"/>
      <c r="E558" s="129"/>
      <c r="F558" s="129"/>
      <c r="G558" s="129"/>
      <c r="H558" s="130"/>
      <c r="I558" s="130"/>
      <c r="J558" s="130"/>
      <c r="K558" s="130"/>
      <c r="L558" s="130"/>
      <c r="M558" s="130"/>
      <c r="N558" s="130"/>
    </row>
    <row r="559" spans="2:14">
      <c r="B559" s="129"/>
      <c r="C559" s="129"/>
      <c r="D559" s="129"/>
      <c r="E559" s="129"/>
      <c r="F559" s="129"/>
      <c r="G559" s="129"/>
      <c r="H559" s="130"/>
      <c r="I559" s="130"/>
      <c r="J559" s="130"/>
      <c r="K559" s="130"/>
      <c r="L559" s="130"/>
      <c r="M559" s="130"/>
      <c r="N559" s="130"/>
    </row>
    <row r="560" spans="2:14">
      <c r="B560" s="129"/>
      <c r="C560" s="129"/>
      <c r="D560" s="129"/>
      <c r="E560" s="129"/>
      <c r="F560" s="129"/>
      <c r="G560" s="129"/>
      <c r="H560" s="130"/>
      <c r="I560" s="130"/>
      <c r="J560" s="130"/>
      <c r="K560" s="130"/>
      <c r="L560" s="130"/>
      <c r="M560" s="130"/>
      <c r="N560" s="130"/>
    </row>
    <row r="561" spans="2:14">
      <c r="B561" s="129"/>
      <c r="C561" s="129"/>
      <c r="D561" s="129"/>
      <c r="E561" s="129"/>
      <c r="F561" s="129"/>
      <c r="G561" s="129"/>
      <c r="H561" s="130"/>
      <c r="I561" s="130"/>
      <c r="J561" s="130"/>
      <c r="K561" s="130"/>
      <c r="L561" s="130"/>
      <c r="M561" s="130"/>
      <c r="N561" s="130"/>
    </row>
    <row r="562" spans="2:14">
      <c r="B562" s="129"/>
      <c r="C562" s="129"/>
      <c r="D562" s="129"/>
      <c r="E562" s="129"/>
      <c r="F562" s="129"/>
      <c r="G562" s="129"/>
      <c r="H562" s="130"/>
      <c r="I562" s="130"/>
      <c r="J562" s="130"/>
      <c r="K562" s="130"/>
      <c r="L562" s="130"/>
      <c r="M562" s="130"/>
      <c r="N562" s="130"/>
    </row>
    <row r="563" spans="2:14">
      <c r="B563" s="129"/>
      <c r="C563" s="129"/>
      <c r="D563" s="129"/>
      <c r="E563" s="129"/>
      <c r="F563" s="129"/>
      <c r="G563" s="129"/>
      <c r="H563" s="130"/>
      <c r="I563" s="130"/>
      <c r="J563" s="130"/>
      <c r="K563" s="130"/>
      <c r="L563" s="130"/>
      <c r="M563" s="130"/>
      <c r="N563" s="130"/>
    </row>
    <row r="564" spans="2:14">
      <c r="B564" s="129"/>
      <c r="C564" s="129"/>
      <c r="D564" s="129"/>
      <c r="E564" s="129"/>
      <c r="F564" s="129"/>
      <c r="G564" s="129"/>
      <c r="H564" s="130"/>
      <c r="I564" s="130"/>
      <c r="J564" s="130"/>
      <c r="K564" s="130"/>
      <c r="L564" s="130"/>
      <c r="M564" s="130"/>
      <c r="N564" s="130"/>
    </row>
    <row r="565" spans="2:14">
      <c r="B565" s="129"/>
      <c r="C565" s="129"/>
      <c r="D565" s="129"/>
      <c r="E565" s="129"/>
      <c r="F565" s="129"/>
      <c r="G565" s="129"/>
      <c r="H565" s="130"/>
      <c r="I565" s="130"/>
      <c r="J565" s="130"/>
      <c r="K565" s="130"/>
      <c r="L565" s="130"/>
      <c r="M565" s="130"/>
      <c r="N565" s="130"/>
    </row>
    <row r="566" spans="2:14">
      <c r="B566" s="129"/>
      <c r="C566" s="129"/>
      <c r="D566" s="129"/>
      <c r="E566" s="129"/>
      <c r="F566" s="129"/>
      <c r="G566" s="129"/>
      <c r="H566" s="130"/>
      <c r="I566" s="130"/>
      <c r="J566" s="130"/>
      <c r="K566" s="130"/>
      <c r="L566" s="130"/>
      <c r="M566" s="130"/>
      <c r="N566" s="130"/>
    </row>
    <row r="567" spans="2:14">
      <c r="B567" s="129"/>
      <c r="C567" s="129"/>
      <c r="D567" s="129"/>
      <c r="E567" s="129"/>
      <c r="F567" s="129"/>
      <c r="G567" s="129"/>
      <c r="H567" s="130"/>
      <c r="I567" s="130"/>
      <c r="J567" s="130"/>
      <c r="K567" s="130"/>
      <c r="L567" s="130"/>
      <c r="M567" s="130"/>
      <c r="N567" s="130"/>
    </row>
    <row r="568" spans="2:14">
      <c r="B568" s="129"/>
      <c r="C568" s="129"/>
      <c r="D568" s="129"/>
      <c r="E568" s="129"/>
      <c r="F568" s="129"/>
      <c r="G568" s="129"/>
      <c r="H568" s="130"/>
      <c r="I568" s="130"/>
      <c r="J568" s="130"/>
      <c r="K568" s="130"/>
      <c r="L568" s="130"/>
      <c r="M568" s="130"/>
      <c r="N568" s="130"/>
    </row>
    <row r="569" spans="2:14">
      <c r="B569" s="129"/>
      <c r="C569" s="129"/>
      <c r="D569" s="129"/>
      <c r="E569" s="129"/>
      <c r="F569" s="129"/>
      <c r="G569" s="129"/>
      <c r="H569" s="130"/>
      <c r="I569" s="130"/>
      <c r="J569" s="130"/>
      <c r="K569" s="130"/>
      <c r="L569" s="130"/>
      <c r="M569" s="130"/>
      <c r="N569" s="130"/>
    </row>
    <row r="570" spans="2:14">
      <c r="B570" s="129"/>
      <c r="C570" s="129"/>
      <c r="D570" s="129"/>
      <c r="E570" s="129"/>
      <c r="F570" s="129"/>
      <c r="G570" s="129"/>
      <c r="H570" s="130"/>
      <c r="I570" s="130"/>
      <c r="J570" s="130"/>
      <c r="K570" s="130"/>
      <c r="L570" s="130"/>
      <c r="M570" s="130"/>
      <c r="N570" s="130"/>
    </row>
    <row r="571" spans="2:14">
      <c r="B571" s="129"/>
      <c r="C571" s="129"/>
      <c r="D571" s="129"/>
      <c r="E571" s="129"/>
      <c r="F571" s="129"/>
      <c r="G571" s="129"/>
      <c r="H571" s="130"/>
      <c r="I571" s="130"/>
      <c r="J571" s="130"/>
      <c r="K571" s="130"/>
      <c r="L571" s="130"/>
      <c r="M571" s="130"/>
      <c r="N571" s="130"/>
    </row>
    <row r="572" spans="2:14">
      <c r="B572" s="129"/>
      <c r="C572" s="129"/>
      <c r="D572" s="129"/>
      <c r="E572" s="129"/>
      <c r="F572" s="129"/>
      <c r="G572" s="129"/>
      <c r="H572" s="130"/>
      <c r="I572" s="130"/>
      <c r="J572" s="130"/>
      <c r="K572" s="130"/>
      <c r="L572" s="130"/>
      <c r="M572" s="130"/>
      <c r="N572" s="130"/>
    </row>
    <row r="573" spans="2:14">
      <c r="B573" s="129"/>
      <c r="C573" s="129"/>
      <c r="D573" s="129"/>
      <c r="E573" s="129"/>
      <c r="F573" s="129"/>
      <c r="G573" s="129"/>
      <c r="H573" s="130"/>
      <c r="I573" s="130"/>
      <c r="J573" s="130"/>
      <c r="K573" s="130"/>
      <c r="L573" s="130"/>
      <c r="M573" s="130"/>
      <c r="N573" s="130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6 B78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48.42578125" style="2" bestFit="1" customWidth="1"/>
    <col min="4" max="4" width="5.42578125" style="2" bestFit="1" customWidth="1"/>
    <col min="5" max="5" width="9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1.28515625" style="1" bestFit="1" customWidth="1"/>
    <col min="13" max="13" width="12.570312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5" t="s">
        <v>146</v>
      </c>
      <c r="C1" s="66" t="s" vm="1">
        <v>233</v>
      </c>
    </row>
    <row r="2" spans="2:15">
      <c r="B2" s="45" t="s">
        <v>145</v>
      </c>
      <c r="C2" s="66" t="s">
        <v>234</v>
      </c>
    </row>
    <row r="3" spans="2:15">
      <c r="B3" s="45" t="s">
        <v>147</v>
      </c>
      <c r="C3" s="66" t="s">
        <v>235</v>
      </c>
    </row>
    <row r="4" spans="2:15">
      <c r="B4" s="45" t="s">
        <v>148</v>
      </c>
      <c r="C4" s="66">
        <v>2102</v>
      </c>
    </row>
    <row r="6" spans="2:15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2"/>
    </row>
    <row r="7" spans="2:15" ht="26.25" customHeight="1">
      <c r="B7" s="190" t="s">
        <v>93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2"/>
    </row>
    <row r="8" spans="2:15" s="3" customFormat="1" ht="78.75">
      <c r="B8" s="21" t="s">
        <v>115</v>
      </c>
      <c r="C8" s="29" t="s">
        <v>46</v>
      </c>
      <c r="D8" s="29" t="s">
        <v>119</v>
      </c>
      <c r="E8" s="29" t="s">
        <v>117</v>
      </c>
      <c r="F8" s="29" t="s">
        <v>65</v>
      </c>
      <c r="G8" s="29" t="s">
        <v>14</v>
      </c>
      <c r="H8" s="29" t="s">
        <v>66</v>
      </c>
      <c r="I8" s="29" t="s">
        <v>103</v>
      </c>
      <c r="J8" s="29" t="s">
        <v>209</v>
      </c>
      <c r="K8" s="29" t="s">
        <v>208</v>
      </c>
      <c r="L8" s="29" t="s">
        <v>61</v>
      </c>
      <c r="M8" s="29" t="s">
        <v>59</v>
      </c>
      <c r="N8" s="29" t="s">
        <v>149</v>
      </c>
      <c r="O8" s="19" t="s">
        <v>151</v>
      </c>
    </row>
    <row r="9" spans="2:15" s="3" customFormat="1">
      <c r="B9" s="14"/>
      <c r="C9" s="15"/>
      <c r="D9" s="15"/>
      <c r="E9" s="15"/>
      <c r="F9" s="15"/>
      <c r="G9" s="15"/>
      <c r="H9" s="15"/>
      <c r="I9" s="15"/>
      <c r="J9" s="31" t="s">
        <v>216</v>
      </c>
      <c r="K9" s="31"/>
      <c r="L9" s="31" t="s">
        <v>212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8" t="s">
        <v>30</v>
      </c>
      <c r="C11" s="72"/>
      <c r="D11" s="72"/>
      <c r="E11" s="72"/>
      <c r="F11" s="72"/>
      <c r="G11" s="72"/>
      <c r="H11" s="72"/>
      <c r="I11" s="72"/>
      <c r="J11" s="82"/>
      <c r="K11" s="84"/>
      <c r="L11" s="82">
        <v>815888.8884807193</v>
      </c>
      <c r="M11" s="72"/>
      <c r="N11" s="83">
        <f>IFERROR(L11/$L$11,0)</f>
        <v>1</v>
      </c>
      <c r="O11" s="83">
        <f>L11/'סכום נכסי הקרן'!$C$42</f>
        <v>1.3156581499491633E-2</v>
      </c>
    </row>
    <row r="12" spans="2:15" s="4" customFormat="1" ht="18" customHeight="1">
      <c r="B12" s="92" t="s">
        <v>200</v>
      </c>
      <c r="C12" s="72"/>
      <c r="D12" s="72"/>
      <c r="E12" s="72"/>
      <c r="F12" s="72"/>
      <c r="G12" s="72"/>
      <c r="H12" s="72"/>
      <c r="I12" s="72"/>
      <c r="J12" s="82"/>
      <c r="K12" s="84"/>
      <c r="L12" s="82">
        <v>815888.88848071895</v>
      </c>
      <c r="M12" s="72"/>
      <c r="N12" s="83">
        <f t="shared" ref="N12:N26" si="0">IFERROR(L12/$L$11,0)</f>
        <v>0.99999999999999956</v>
      </c>
      <c r="O12" s="83">
        <f>L12/'סכום נכסי הקרן'!$C$42</f>
        <v>1.3156581499491627E-2</v>
      </c>
    </row>
    <row r="13" spans="2:15">
      <c r="B13" s="89" t="s">
        <v>53</v>
      </c>
      <c r="C13" s="70"/>
      <c r="D13" s="70"/>
      <c r="E13" s="70"/>
      <c r="F13" s="70"/>
      <c r="G13" s="70"/>
      <c r="H13" s="70"/>
      <c r="I13" s="70"/>
      <c r="J13" s="79"/>
      <c r="K13" s="81"/>
      <c r="L13" s="79">
        <v>297272.164780594</v>
      </c>
      <c r="M13" s="70"/>
      <c r="N13" s="80">
        <f t="shared" si="0"/>
        <v>0.36435373612471866</v>
      </c>
      <c r="O13" s="80">
        <f>L13/'סכום נכסי הקרן'!$C$42</f>
        <v>4.7936496239691295E-3</v>
      </c>
    </row>
    <row r="14" spans="2:15">
      <c r="B14" s="75" t="s">
        <v>1658</v>
      </c>
      <c r="C14" s="72" t="s">
        <v>1659</v>
      </c>
      <c r="D14" s="85" t="s">
        <v>26</v>
      </c>
      <c r="E14" s="72"/>
      <c r="F14" s="85" t="s">
        <v>1570</v>
      </c>
      <c r="G14" s="72" t="s">
        <v>640</v>
      </c>
      <c r="H14" s="72" t="s">
        <v>641</v>
      </c>
      <c r="I14" s="85" t="s">
        <v>134</v>
      </c>
      <c r="J14" s="82">
        <v>5367.8643690000008</v>
      </c>
      <c r="K14" s="84">
        <v>102865.8878</v>
      </c>
      <c r="L14" s="82">
        <v>22188.956831867003</v>
      </c>
      <c r="M14" s="83">
        <v>1.7419674795657063E-5</v>
      </c>
      <c r="N14" s="83">
        <f t="shared" si="0"/>
        <v>2.7196052238418689E-2</v>
      </c>
      <c r="O14" s="83">
        <f>L14/'סכום נכסי הקרן'!$C$42</f>
        <v>3.5780707773918735E-4</v>
      </c>
    </row>
    <row r="15" spans="2:15">
      <c r="B15" s="75" t="s">
        <v>1660</v>
      </c>
      <c r="C15" s="72" t="s">
        <v>1661</v>
      </c>
      <c r="D15" s="85" t="s">
        <v>26</v>
      </c>
      <c r="E15" s="72"/>
      <c r="F15" s="85" t="s">
        <v>1570</v>
      </c>
      <c r="G15" s="72" t="s">
        <v>803</v>
      </c>
      <c r="H15" s="72" t="s">
        <v>641</v>
      </c>
      <c r="I15" s="85" t="s">
        <v>132</v>
      </c>
      <c r="J15" s="82">
        <v>911.6060920000001</v>
      </c>
      <c r="K15" s="84">
        <v>1026095</v>
      </c>
      <c r="L15" s="82">
        <v>34609.579623908008</v>
      </c>
      <c r="M15" s="83">
        <v>6.4835093232362964E-3</v>
      </c>
      <c r="N15" s="83">
        <f t="shared" si="0"/>
        <v>4.241947661323725E-2</v>
      </c>
      <c r="O15" s="83">
        <f>L15/'סכום נכסי הקרן'!$C$42</f>
        <v>5.580953012278352E-4</v>
      </c>
    </row>
    <row r="16" spans="2:15">
      <c r="B16" s="75" t="s">
        <v>1662</v>
      </c>
      <c r="C16" s="72" t="s">
        <v>1663</v>
      </c>
      <c r="D16" s="85" t="s">
        <v>26</v>
      </c>
      <c r="E16" s="72"/>
      <c r="F16" s="85" t="s">
        <v>1570</v>
      </c>
      <c r="G16" s="72" t="s">
        <v>895</v>
      </c>
      <c r="H16" s="72" t="s">
        <v>641</v>
      </c>
      <c r="I16" s="85" t="s">
        <v>132</v>
      </c>
      <c r="J16" s="82">
        <v>33263.696953000006</v>
      </c>
      <c r="K16" s="84">
        <v>34634.089999999997</v>
      </c>
      <c r="L16" s="82">
        <v>42626.141338274007</v>
      </c>
      <c r="M16" s="83">
        <v>3.8564336408977193E-3</v>
      </c>
      <c r="N16" s="83">
        <f t="shared" si="0"/>
        <v>5.2245032307829169E-2</v>
      </c>
      <c r="O16" s="83">
        <f>L16/'סכום נכסי הקרן'!$C$42</f>
        <v>6.8736602550152788E-4</v>
      </c>
    </row>
    <row r="17" spans="2:15">
      <c r="B17" s="75" t="s">
        <v>1664</v>
      </c>
      <c r="C17" s="72" t="s">
        <v>1665</v>
      </c>
      <c r="D17" s="85" t="s">
        <v>26</v>
      </c>
      <c r="E17" s="72"/>
      <c r="F17" s="85" t="s">
        <v>1570</v>
      </c>
      <c r="G17" s="72" t="s">
        <v>1666</v>
      </c>
      <c r="H17" s="72" t="s">
        <v>641</v>
      </c>
      <c r="I17" s="85" t="s">
        <v>134</v>
      </c>
      <c r="J17" s="82">
        <v>5159.8088850000013</v>
      </c>
      <c r="K17" s="84">
        <v>226145</v>
      </c>
      <c r="L17" s="82">
        <v>46890.469234268006</v>
      </c>
      <c r="M17" s="83">
        <v>2.047805784076781E-2</v>
      </c>
      <c r="N17" s="83">
        <f t="shared" si="0"/>
        <v>5.7471636023360431E-2</v>
      </c>
      <c r="O17" s="83">
        <f>L17/'סכום נכסי הקרן'!$C$42</f>
        <v>7.5613026325046064E-4</v>
      </c>
    </row>
    <row r="18" spans="2:15">
      <c r="B18" s="75" t="s">
        <v>1667</v>
      </c>
      <c r="C18" s="72" t="s">
        <v>1668</v>
      </c>
      <c r="D18" s="85" t="s">
        <v>26</v>
      </c>
      <c r="E18" s="72"/>
      <c r="F18" s="85" t="s">
        <v>1570</v>
      </c>
      <c r="G18" s="72" t="s">
        <v>1666</v>
      </c>
      <c r="H18" s="72" t="s">
        <v>641</v>
      </c>
      <c r="I18" s="85" t="s">
        <v>132</v>
      </c>
      <c r="J18" s="82">
        <v>12654.004677000001</v>
      </c>
      <c r="K18" s="84">
        <v>116645.7</v>
      </c>
      <c r="L18" s="82">
        <v>54613.300876491012</v>
      </c>
      <c r="M18" s="83">
        <v>2.1018620670553233E-2</v>
      </c>
      <c r="N18" s="83">
        <f t="shared" si="0"/>
        <v>6.6937179372778779E-2</v>
      </c>
      <c r="O18" s="83">
        <f>L18/'סכום נכסי הקרן'!$C$42</f>
        <v>8.8066445576405429E-4</v>
      </c>
    </row>
    <row r="19" spans="2:15">
      <c r="B19" s="75" t="s">
        <v>1669</v>
      </c>
      <c r="C19" s="72" t="s">
        <v>1670</v>
      </c>
      <c r="D19" s="85" t="s">
        <v>26</v>
      </c>
      <c r="E19" s="72"/>
      <c r="F19" s="85" t="s">
        <v>1570</v>
      </c>
      <c r="G19" s="72" t="s">
        <v>1671</v>
      </c>
      <c r="H19" s="72" t="s">
        <v>641</v>
      </c>
      <c r="I19" s="85" t="s">
        <v>135</v>
      </c>
      <c r="J19" s="82">
        <v>2904343.2122950004</v>
      </c>
      <c r="K19" s="84">
        <v>126</v>
      </c>
      <c r="L19" s="82">
        <v>17092.297960808002</v>
      </c>
      <c r="M19" s="83">
        <v>1.2308469497165878E-5</v>
      </c>
      <c r="N19" s="83">
        <f t="shared" si="0"/>
        <v>2.0949296162907506E-2</v>
      </c>
      <c r="O19" s="83">
        <f>L19/'סכום נכסי הקרן'!$C$42</f>
        <v>2.7562112232427992E-4</v>
      </c>
    </row>
    <row r="20" spans="2:15">
      <c r="B20" s="75" t="s">
        <v>1672</v>
      </c>
      <c r="C20" s="72" t="s">
        <v>1673</v>
      </c>
      <c r="D20" s="85" t="s">
        <v>26</v>
      </c>
      <c r="E20" s="72"/>
      <c r="F20" s="85" t="s">
        <v>1570</v>
      </c>
      <c r="G20" s="72" t="s">
        <v>507</v>
      </c>
      <c r="H20" s="72"/>
      <c r="I20" s="85" t="s">
        <v>135</v>
      </c>
      <c r="J20" s="82">
        <v>105584.59267700002</v>
      </c>
      <c r="K20" s="84">
        <v>16070.32</v>
      </c>
      <c r="L20" s="82">
        <v>79251.418914978014</v>
      </c>
      <c r="M20" s="83">
        <v>9.3325640354902423E-5</v>
      </c>
      <c r="N20" s="83">
        <f t="shared" si="0"/>
        <v>9.7135063406186897E-2</v>
      </c>
      <c r="O20" s="83">
        <f>L20/'סכום נכסי הקרן'!$C$42</f>
        <v>1.2779653781617851E-3</v>
      </c>
    </row>
    <row r="21" spans="2:15">
      <c r="B21" s="71"/>
      <c r="C21" s="72"/>
      <c r="D21" s="72"/>
      <c r="E21" s="72"/>
      <c r="F21" s="72"/>
      <c r="G21" s="72"/>
      <c r="H21" s="72"/>
      <c r="I21" s="72"/>
      <c r="J21" s="82"/>
      <c r="K21" s="84"/>
      <c r="L21" s="72"/>
      <c r="M21" s="72"/>
      <c r="N21" s="83"/>
      <c r="O21" s="72"/>
    </row>
    <row r="22" spans="2:15">
      <c r="B22" s="89" t="s">
        <v>28</v>
      </c>
      <c r="C22" s="70"/>
      <c r="D22" s="70"/>
      <c r="E22" s="70"/>
      <c r="F22" s="70"/>
      <c r="G22" s="70"/>
      <c r="H22" s="70"/>
      <c r="I22" s="70"/>
      <c r="J22" s="79"/>
      <c r="K22" s="81"/>
      <c r="L22" s="79">
        <v>518616.723700125</v>
      </c>
      <c r="M22" s="70"/>
      <c r="N22" s="80">
        <f t="shared" si="0"/>
        <v>0.635646263875281</v>
      </c>
      <c r="O22" s="80">
        <f>L22/'סכום נכסי הקרן'!$C$42</f>
        <v>8.3629318755224988E-3</v>
      </c>
    </row>
    <row r="23" spans="2:15">
      <c r="B23" s="75" t="s">
        <v>1674</v>
      </c>
      <c r="C23" s="72" t="s">
        <v>1675</v>
      </c>
      <c r="D23" s="85" t="s">
        <v>26</v>
      </c>
      <c r="E23" s="72"/>
      <c r="F23" s="85" t="s">
        <v>1548</v>
      </c>
      <c r="G23" s="72" t="s">
        <v>507</v>
      </c>
      <c r="H23" s="72"/>
      <c r="I23" s="85" t="s">
        <v>132</v>
      </c>
      <c r="J23" s="82">
        <v>41724.971722000009</v>
      </c>
      <c r="K23" s="84">
        <v>19790</v>
      </c>
      <c r="L23" s="82">
        <v>30552.276043876005</v>
      </c>
      <c r="M23" s="83">
        <v>5.4099944466030484E-3</v>
      </c>
      <c r="N23" s="83">
        <f t="shared" si="0"/>
        <v>3.7446613718159494E-2</v>
      </c>
      <c r="O23" s="83">
        <f>L23/'סכום נכסי הקרן'!$C$42</f>
        <v>4.9266942526294676E-4</v>
      </c>
    </row>
    <row r="24" spans="2:15">
      <c r="B24" s="75" t="s">
        <v>1676</v>
      </c>
      <c r="C24" s="72" t="s">
        <v>1677</v>
      </c>
      <c r="D24" s="85" t="s">
        <v>26</v>
      </c>
      <c r="E24" s="72"/>
      <c r="F24" s="85" t="s">
        <v>1548</v>
      </c>
      <c r="G24" s="72" t="s">
        <v>507</v>
      </c>
      <c r="H24" s="72"/>
      <c r="I24" s="85" t="s">
        <v>132</v>
      </c>
      <c r="J24" s="82">
        <v>234619.15213100004</v>
      </c>
      <c r="K24" s="84">
        <v>3539</v>
      </c>
      <c r="L24" s="82">
        <v>30721.735637521007</v>
      </c>
      <c r="M24" s="83">
        <v>4.0396688901939209E-3</v>
      </c>
      <c r="N24" s="83">
        <f t="shared" si="0"/>
        <v>3.7654313070408986E-2</v>
      </c>
      <c r="O24" s="83">
        <f>L24/'סכום נכסי הקרן'!$C$42</f>
        <v>4.954020387182088E-4</v>
      </c>
    </row>
    <row r="25" spans="2:15">
      <c r="B25" s="75" t="s">
        <v>1678</v>
      </c>
      <c r="C25" s="72" t="s">
        <v>1679</v>
      </c>
      <c r="D25" s="85" t="s">
        <v>124</v>
      </c>
      <c r="E25" s="72"/>
      <c r="F25" s="85" t="s">
        <v>1548</v>
      </c>
      <c r="G25" s="72" t="s">
        <v>507</v>
      </c>
      <c r="H25" s="72"/>
      <c r="I25" s="85" t="s">
        <v>132</v>
      </c>
      <c r="J25" s="82">
        <v>3108998.0969360005</v>
      </c>
      <c r="K25" s="84">
        <v>1479.4</v>
      </c>
      <c r="L25" s="82">
        <v>170179.71603032402</v>
      </c>
      <c r="M25" s="83">
        <v>4.8502489419168845E-3</v>
      </c>
      <c r="N25" s="83">
        <f t="shared" si="0"/>
        <v>0.20858197535600539</v>
      </c>
      <c r="O25" s="83">
        <f>L25/'סכום נכסי הקרן'!$C$42</f>
        <v>2.7442257580962402E-3</v>
      </c>
    </row>
    <row r="26" spans="2:15">
      <c r="B26" s="75" t="s">
        <v>1680</v>
      </c>
      <c r="C26" s="72" t="s">
        <v>1681</v>
      </c>
      <c r="D26" s="85" t="s">
        <v>124</v>
      </c>
      <c r="E26" s="72"/>
      <c r="F26" s="85" t="s">
        <v>1548</v>
      </c>
      <c r="G26" s="72" t="s">
        <v>507</v>
      </c>
      <c r="H26" s="72"/>
      <c r="I26" s="85" t="s">
        <v>132</v>
      </c>
      <c r="J26" s="82">
        <v>635024.5465490002</v>
      </c>
      <c r="K26" s="84">
        <v>12221.83</v>
      </c>
      <c r="L26" s="82">
        <v>287162.99598840397</v>
      </c>
      <c r="M26" s="83">
        <v>6.1928974700221255E-3</v>
      </c>
      <c r="N26" s="83">
        <f t="shared" si="0"/>
        <v>0.35196336173070714</v>
      </c>
      <c r="O26" s="83">
        <f>L26/'סכום נכסי הקרן'!$C$42</f>
        <v>4.6306346534451025E-3</v>
      </c>
    </row>
    <row r="27" spans="2:15">
      <c r="B27" s="71"/>
      <c r="C27" s="72"/>
      <c r="D27" s="72"/>
      <c r="E27" s="72"/>
      <c r="F27" s="72"/>
      <c r="G27" s="72"/>
      <c r="H27" s="72"/>
      <c r="I27" s="72"/>
      <c r="J27" s="82"/>
      <c r="K27" s="84"/>
      <c r="L27" s="72"/>
      <c r="M27" s="72"/>
      <c r="N27" s="83"/>
      <c r="O27" s="72"/>
    </row>
    <row r="28" spans="2: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2: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2:15">
      <c r="B30" s="139" t="s">
        <v>224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2:15">
      <c r="B31" s="139" t="s">
        <v>112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2:15">
      <c r="B32" s="139" t="s">
        <v>207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2:15">
      <c r="B33" s="139" t="s">
        <v>215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2:1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2:15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</row>
    <row r="36" spans="2:15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2: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2: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</row>
    <row r="39" spans="2: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  <row r="40" spans="2: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</row>
    <row r="41" spans="2: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2:15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2:15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</row>
    <row r="44" spans="2:15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2:15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2:1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2:15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</row>
    <row r="48" spans="2:15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</row>
    <row r="49" spans="2:15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</row>
    <row r="50" spans="2:15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</row>
    <row r="51" spans="2:15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</row>
    <row r="52" spans="2:15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</row>
    <row r="53" spans="2:1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2:1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</row>
    <row r="55" spans="2:1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</row>
    <row r="56" spans="2:1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</row>
    <row r="57" spans="2: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</row>
    <row r="58" spans="2:1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</row>
    <row r="59" spans="2: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</row>
    <row r="60" spans="2: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</row>
    <row r="61" spans="2: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</row>
    <row r="62" spans="2: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</row>
    <row r="63" spans="2: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</row>
    <row r="64" spans="2:1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</row>
    <row r="65" spans="2:1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</row>
    <row r="66" spans="2:1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</row>
    <row r="67" spans="2:1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</row>
    <row r="68" spans="2:1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</row>
    <row r="69" spans="2:1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</row>
    <row r="70" spans="2:1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2:1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</row>
    <row r="72" spans="2:1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</row>
    <row r="73" spans="2:1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</row>
    <row r="74" spans="2:1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</row>
    <row r="75" spans="2:1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</row>
    <row r="76" spans="2:1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</row>
    <row r="77" spans="2: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</row>
    <row r="78" spans="2:1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</row>
    <row r="79" spans="2: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</row>
    <row r="80" spans="2: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</row>
    <row r="81" spans="2: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</row>
    <row r="82" spans="2: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2: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2: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2:1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2:1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2:1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2:1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2:1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2:1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2:1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1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</row>
    <row r="93" spans="2:1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</row>
    <row r="94" spans="2:1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</row>
    <row r="95" spans="2:1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2:1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2:1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2:1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2:1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2:1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  <row r="101" spans="2:1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</row>
    <row r="102" spans="2:1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</row>
    <row r="103" spans="2:1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</row>
    <row r="104" spans="2:1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</row>
    <row r="105" spans="2:1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</row>
    <row r="106" spans="2:1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</row>
    <row r="107" spans="2:1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</row>
    <row r="108" spans="2:1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2:1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</row>
    <row r="110" spans="2:1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</row>
    <row r="111" spans="2:1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</row>
    <row r="112" spans="2:1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</row>
    <row r="113" spans="2:1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</row>
    <row r="114" spans="2:1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</row>
    <row r="115" spans="2:1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</row>
    <row r="116" spans="2:1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</row>
    <row r="117" spans="2:1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</row>
    <row r="118" spans="2:1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2:1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</row>
    <row r="120" spans="2:1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</row>
    <row r="121" spans="2:1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</row>
    <row r="122" spans="2:1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</row>
    <row r="123" spans="2:1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</row>
    <row r="124" spans="2:1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</row>
    <row r="125" spans="2:1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</row>
    <row r="126" spans="2:1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</row>
    <row r="127" spans="2:15">
      <c r="B127" s="129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</row>
    <row r="128" spans="2:15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</row>
    <row r="129" spans="2:15">
      <c r="B129" s="129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</row>
    <row r="130" spans="2:15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</row>
    <row r="131" spans="2:15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</row>
    <row r="132" spans="2:15">
      <c r="B132" s="129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</row>
    <row r="133" spans="2:15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</row>
    <row r="134" spans="2:15">
      <c r="B134" s="129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</row>
    <row r="135" spans="2:15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</row>
    <row r="136" spans="2:15">
      <c r="B136" s="129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</row>
    <row r="137" spans="2:15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</row>
    <row r="138" spans="2:15">
      <c r="B138" s="129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</row>
    <row r="139" spans="2:1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</row>
    <row r="140" spans="2:15">
      <c r="B140" s="129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</row>
    <row r="141" spans="2:15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</row>
    <row r="142" spans="2:15">
      <c r="B142" s="129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</row>
    <row r="143" spans="2:15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</row>
    <row r="144" spans="2:15">
      <c r="B144" s="129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</row>
    <row r="145" spans="2:15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</row>
    <row r="146" spans="2:15">
      <c r="B146" s="129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</row>
    <row r="147" spans="2:15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</row>
    <row r="148" spans="2:15">
      <c r="B148" s="129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</row>
    <row r="149" spans="2:15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</row>
    <row r="150" spans="2:15">
      <c r="B150" s="129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</row>
    <row r="151" spans="2:1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</row>
    <row r="152" spans="2:15"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</row>
    <row r="153" spans="2:1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</row>
    <row r="154" spans="2:15"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</row>
    <row r="155" spans="2:15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</row>
    <row r="156" spans="2:15"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</row>
    <row r="157" spans="2:15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</row>
    <row r="158" spans="2:15"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</row>
    <row r="159" spans="2:15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</row>
    <row r="160" spans="2:15"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0"/>
      <c r="M160" s="130"/>
      <c r="N160" s="130"/>
      <c r="O160" s="130"/>
    </row>
    <row r="161" spans="2:15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0"/>
      <c r="N161" s="130"/>
      <c r="O161" s="130"/>
    </row>
    <row r="162" spans="2:15"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0"/>
      <c r="M162" s="130"/>
      <c r="N162" s="130"/>
      <c r="O162" s="130"/>
    </row>
    <row r="163" spans="2:15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</row>
    <row r="164" spans="2:15"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</row>
    <row r="165" spans="2:15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</row>
    <row r="166" spans="2:15"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  <c r="M166" s="130"/>
      <c r="N166" s="130"/>
      <c r="O166" s="130"/>
    </row>
    <row r="167" spans="2:15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0"/>
      <c r="N167" s="130"/>
      <c r="O167" s="130"/>
    </row>
    <row r="168" spans="2:15"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0"/>
      <c r="M168" s="130"/>
      <c r="N168" s="130"/>
      <c r="O168" s="130"/>
    </row>
    <row r="169" spans="2:15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0"/>
      <c r="N169" s="130"/>
      <c r="O169" s="130"/>
    </row>
    <row r="170" spans="2:15"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130"/>
      <c r="N170" s="130"/>
      <c r="O170" s="130"/>
    </row>
    <row r="171" spans="2:15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</row>
    <row r="172" spans="2:15"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0"/>
      <c r="M172" s="130"/>
      <c r="N172" s="130"/>
      <c r="O172" s="130"/>
    </row>
    <row r="173" spans="2:15"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0"/>
      <c r="M173" s="130"/>
      <c r="N173" s="130"/>
      <c r="O173" s="130"/>
    </row>
    <row r="174" spans="2:15"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0"/>
      <c r="M174" s="130"/>
      <c r="N174" s="130"/>
      <c r="O174" s="130"/>
    </row>
    <row r="175" spans="2:15"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</row>
    <row r="176" spans="2:15"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0"/>
      <c r="M176" s="130"/>
      <c r="N176" s="130"/>
      <c r="O176" s="130"/>
    </row>
    <row r="177" spans="2:15"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</row>
    <row r="178" spans="2:15"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0"/>
      <c r="M178" s="130"/>
      <c r="N178" s="130"/>
      <c r="O178" s="130"/>
    </row>
    <row r="179" spans="2:15"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0"/>
      <c r="M179" s="130"/>
      <c r="N179" s="130"/>
      <c r="O179" s="130"/>
    </row>
    <row r="180" spans="2:15"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0"/>
      <c r="M180" s="130"/>
      <c r="N180" s="130"/>
      <c r="O180" s="130"/>
    </row>
    <row r="181" spans="2:15"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</row>
    <row r="182" spans="2:15"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0"/>
      <c r="M182" s="130"/>
      <c r="N182" s="130"/>
      <c r="O182" s="130"/>
    </row>
    <row r="183" spans="2:15"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0"/>
      <c r="M183" s="130"/>
      <c r="N183" s="130"/>
      <c r="O183" s="130"/>
    </row>
    <row r="184" spans="2:15"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0"/>
      <c r="M184" s="130"/>
      <c r="N184" s="130"/>
      <c r="O184" s="130"/>
    </row>
    <row r="185" spans="2:15"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130"/>
      <c r="N185" s="130"/>
      <c r="O185" s="130"/>
    </row>
    <row r="186" spans="2:15"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0"/>
      <c r="M186" s="130"/>
      <c r="N186" s="130"/>
      <c r="O186" s="130"/>
    </row>
    <row r="187" spans="2:15"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</row>
    <row r="188" spans="2:15"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</row>
    <row r="189" spans="2:15"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0"/>
      <c r="M189" s="130"/>
      <c r="N189" s="130"/>
      <c r="O189" s="130"/>
    </row>
    <row r="190" spans="2:15"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0"/>
      <c r="M190" s="130"/>
      <c r="N190" s="130"/>
      <c r="O190" s="130"/>
    </row>
    <row r="191" spans="2:15"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0"/>
      <c r="M191" s="130"/>
      <c r="N191" s="130"/>
      <c r="O191" s="130"/>
    </row>
    <row r="192" spans="2:15"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0"/>
      <c r="M192" s="130"/>
      <c r="N192" s="130"/>
      <c r="O192" s="130"/>
    </row>
    <row r="193" spans="2:15"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0"/>
      <c r="M193" s="130"/>
      <c r="N193" s="130"/>
      <c r="O193" s="130"/>
    </row>
    <row r="194" spans="2:15"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0"/>
      <c r="M194" s="130"/>
      <c r="N194" s="130"/>
      <c r="O194" s="130"/>
    </row>
    <row r="195" spans="2:15"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</row>
    <row r="196" spans="2:15"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0"/>
      <c r="M196" s="130"/>
      <c r="N196" s="130"/>
      <c r="O196" s="130"/>
    </row>
    <row r="197" spans="2:15"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0"/>
      <c r="M197" s="130"/>
      <c r="N197" s="130"/>
      <c r="O197" s="130"/>
    </row>
    <row r="198" spans="2:15"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0"/>
      <c r="M198" s="130"/>
      <c r="N198" s="130"/>
      <c r="O198" s="130"/>
    </row>
    <row r="199" spans="2:15"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0"/>
      <c r="M199" s="130"/>
      <c r="N199" s="130"/>
      <c r="O199" s="130"/>
    </row>
    <row r="200" spans="2:15"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2:15"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0"/>
      <c r="M201" s="130"/>
      <c r="N201" s="130"/>
      <c r="O201" s="130"/>
    </row>
    <row r="202" spans="2:15"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0"/>
      <c r="M202" s="130"/>
      <c r="N202" s="130"/>
      <c r="O202" s="130"/>
    </row>
    <row r="203" spans="2:15"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</row>
    <row r="204" spans="2:15"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0"/>
      <c r="M204" s="130"/>
      <c r="N204" s="130"/>
      <c r="O204" s="130"/>
    </row>
    <row r="205" spans="2:15"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0"/>
      <c r="M205" s="130"/>
      <c r="N205" s="130"/>
      <c r="O205" s="130"/>
    </row>
    <row r="206" spans="2:15"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0"/>
      <c r="M206" s="130"/>
      <c r="N206" s="130"/>
      <c r="O206" s="130"/>
    </row>
    <row r="207" spans="2:15"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0"/>
      <c r="M207" s="130"/>
      <c r="N207" s="130"/>
      <c r="O207" s="130"/>
    </row>
    <row r="208" spans="2:15"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0"/>
      <c r="M208" s="130"/>
      <c r="N208" s="130"/>
      <c r="O208" s="130"/>
    </row>
    <row r="209" spans="2:15"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0"/>
      <c r="M209" s="130"/>
      <c r="N209" s="130"/>
      <c r="O209" s="130"/>
    </row>
    <row r="210" spans="2:15"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</row>
    <row r="211" spans="2:15"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</row>
    <row r="212" spans="2:15"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0"/>
      <c r="M212" s="130"/>
      <c r="N212" s="130"/>
      <c r="O212" s="130"/>
    </row>
    <row r="213" spans="2:15"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0"/>
      <c r="M213" s="130"/>
      <c r="N213" s="130"/>
      <c r="O213" s="130"/>
    </row>
    <row r="214" spans="2:15"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0"/>
      <c r="M214" s="130"/>
      <c r="N214" s="130"/>
      <c r="O214" s="130"/>
    </row>
    <row r="215" spans="2:15"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0"/>
      <c r="N215" s="130"/>
      <c r="O215" s="130"/>
    </row>
    <row r="216" spans="2:15"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0"/>
      <c r="M216" s="130"/>
      <c r="N216" s="130"/>
      <c r="O216" s="130"/>
    </row>
    <row r="217" spans="2:15"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</row>
    <row r="218" spans="2:15"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</row>
    <row r="219" spans="2:15"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2:15"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0"/>
      <c r="M220" s="130"/>
      <c r="N220" s="130"/>
      <c r="O220" s="130"/>
    </row>
    <row r="221" spans="2:15"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0"/>
      <c r="M221" s="130"/>
      <c r="N221" s="130"/>
      <c r="O221" s="130"/>
    </row>
    <row r="222" spans="2:15"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</row>
    <row r="223" spans="2:15"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0"/>
      <c r="M223" s="130"/>
      <c r="N223" s="130"/>
      <c r="O223" s="130"/>
    </row>
    <row r="224" spans="2:15"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0"/>
      <c r="M224" s="130"/>
      <c r="N224" s="130"/>
      <c r="O224" s="130"/>
    </row>
    <row r="225" spans="2:15"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0"/>
      <c r="M225" s="130"/>
      <c r="N225" s="130"/>
      <c r="O225" s="130"/>
    </row>
    <row r="226" spans="2:15"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0"/>
      <c r="M226" s="130"/>
      <c r="N226" s="130"/>
      <c r="O226" s="130"/>
    </row>
    <row r="227" spans="2:15"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0"/>
      <c r="M227" s="130"/>
      <c r="N227" s="130"/>
      <c r="O227" s="130"/>
    </row>
    <row r="228" spans="2:15"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0"/>
      <c r="M228" s="130"/>
      <c r="N228" s="130"/>
      <c r="O228" s="130"/>
    </row>
    <row r="229" spans="2:15"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0"/>
      <c r="M229" s="130"/>
      <c r="N229" s="130"/>
      <c r="O229" s="130"/>
    </row>
    <row r="230" spans="2:15"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0"/>
      <c r="M230" s="130"/>
      <c r="N230" s="130"/>
      <c r="O230" s="130"/>
    </row>
    <row r="231" spans="2:15"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0"/>
      <c r="M231" s="130"/>
      <c r="N231" s="130"/>
      <c r="O231" s="130"/>
    </row>
    <row r="232" spans="2:15"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</row>
    <row r="233" spans="2:15"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0"/>
      <c r="M233" s="130"/>
      <c r="N233" s="130"/>
      <c r="O233" s="130"/>
    </row>
    <row r="234" spans="2:15"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0"/>
      <c r="M234" s="130"/>
      <c r="N234" s="130"/>
      <c r="O234" s="130"/>
    </row>
    <row r="235" spans="2:15"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0"/>
      <c r="M235" s="130"/>
      <c r="N235" s="130"/>
      <c r="O235" s="130"/>
    </row>
    <row r="236" spans="2:15"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0"/>
      <c r="M236" s="130"/>
      <c r="N236" s="130"/>
      <c r="O236" s="130"/>
    </row>
    <row r="237" spans="2:15"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30"/>
    </row>
    <row r="238" spans="2:15"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0"/>
      <c r="M238" s="130"/>
      <c r="N238" s="130"/>
      <c r="O238" s="130"/>
    </row>
    <row r="239" spans="2:15"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</row>
    <row r="240" spans="2:15"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0"/>
      <c r="M240" s="130"/>
      <c r="N240" s="130"/>
      <c r="O240" s="130"/>
    </row>
    <row r="241" spans="2:15"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0"/>
      <c r="M241" s="130"/>
      <c r="N241" s="130"/>
      <c r="O241" s="130"/>
    </row>
    <row r="242" spans="2:15"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0"/>
      <c r="M242" s="130"/>
      <c r="N242" s="130"/>
      <c r="O242" s="130"/>
    </row>
    <row r="243" spans="2:15"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0"/>
      <c r="M243" s="130"/>
      <c r="N243" s="130"/>
      <c r="O243" s="130"/>
    </row>
    <row r="244" spans="2:15"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</row>
    <row r="245" spans="2:15"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0"/>
      <c r="M245" s="130"/>
      <c r="N245" s="130"/>
      <c r="O245" s="130"/>
    </row>
    <row r="246" spans="2:15"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0"/>
      <c r="M246" s="130"/>
      <c r="N246" s="130"/>
      <c r="O246" s="130"/>
    </row>
    <row r="247" spans="2:15"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0"/>
      <c r="M247" s="130"/>
      <c r="N247" s="130"/>
      <c r="O247" s="130"/>
    </row>
    <row r="248" spans="2:15"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0"/>
      <c r="M248" s="130"/>
      <c r="N248" s="130"/>
      <c r="O248" s="130"/>
    </row>
    <row r="249" spans="2:15"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0"/>
      <c r="M249" s="130"/>
      <c r="N249" s="130"/>
      <c r="O249" s="130"/>
    </row>
    <row r="250" spans="2:15"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0"/>
      <c r="M250" s="130"/>
      <c r="N250" s="130"/>
      <c r="O250" s="130"/>
    </row>
    <row r="251" spans="2:15"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0"/>
      <c r="M251" s="130"/>
      <c r="N251" s="130"/>
      <c r="O251" s="130"/>
    </row>
    <row r="252" spans="2:15"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0"/>
      <c r="M252" s="130"/>
      <c r="N252" s="130"/>
      <c r="O252" s="130"/>
    </row>
    <row r="253" spans="2:15"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0"/>
      <c r="M253" s="130"/>
      <c r="N253" s="130"/>
      <c r="O253" s="130"/>
    </row>
    <row r="254" spans="2:15"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0"/>
      <c r="M254" s="130"/>
      <c r="N254" s="130"/>
      <c r="O254" s="130"/>
    </row>
    <row r="255" spans="2:15"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0"/>
      <c r="M255" s="130"/>
      <c r="N255" s="130"/>
      <c r="O255" s="130"/>
    </row>
    <row r="256" spans="2:15"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0"/>
      <c r="M256" s="130"/>
      <c r="N256" s="130"/>
      <c r="O256" s="130"/>
    </row>
    <row r="257" spans="2:15"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0"/>
      <c r="M257" s="130"/>
      <c r="N257" s="130"/>
      <c r="O257" s="130"/>
    </row>
    <row r="258" spans="2:15"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0"/>
      <c r="M258" s="130"/>
      <c r="N258" s="130"/>
      <c r="O258" s="130"/>
    </row>
    <row r="259" spans="2:15"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0"/>
      <c r="M259" s="130"/>
      <c r="N259" s="130"/>
      <c r="O259" s="130"/>
    </row>
    <row r="260" spans="2:15"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0"/>
      <c r="M260" s="130"/>
      <c r="N260" s="130"/>
      <c r="O260" s="130"/>
    </row>
    <row r="261" spans="2:15"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0"/>
      <c r="M261" s="130"/>
      <c r="N261" s="130"/>
      <c r="O261" s="130"/>
    </row>
    <row r="262" spans="2:15"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0"/>
      <c r="M262" s="130"/>
      <c r="N262" s="130"/>
      <c r="O262" s="130"/>
    </row>
    <row r="263" spans="2:15"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0"/>
      <c r="M263" s="130"/>
      <c r="N263" s="130"/>
      <c r="O263" s="130"/>
    </row>
    <row r="264" spans="2:15"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0"/>
      <c r="M264" s="130"/>
      <c r="N264" s="130"/>
      <c r="O264" s="130"/>
    </row>
    <row r="265" spans="2:15"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0"/>
      <c r="M265" s="130"/>
      <c r="N265" s="130"/>
      <c r="O265" s="130"/>
    </row>
    <row r="266" spans="2:15"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2:15"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0"/>
      <c r="M267" s="130"/>
      <c r="N267" s="130"/>
      <c r="O267" s="130"/>
    </row>
    <row r="268" spans="2:15"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0"/>
      <c r="M268" s="130"/>
      <c r="N268" s="130"/>
      <c r="O268" s="130"/>
    </row>
    <row r="269" spans="2:15"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0"/>
      <c r="M269" s="130"/>
      <c r="N269" s="130"/>
      <c r="O269" s="130"/>
    </row>
    <row r="270" spans="2:15"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0"/>
      <c r="M270" s="130"/>
      <c r="N270" s="130"/>
      <c r="O270" s="130"/>
    </row>
    <row r="271" spans="2:15"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0"/>
      <c r="M271" s="130"/>
      <c r="N271" s="130"/>
      <c r="O271" s="130"/>
    </row>
    <row r="272" spans="2:15"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0"/>
      <c r="M272" s="130"/>
      <c r="N272" s="130"/>
      <c r="O272" s="130"/>
    </row>
    <row r="273" spans="2:15"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0"/>
      <c r="M273" s="130"/>
      <c r="N273" s="130"/>
      <c r="O273" s="130"/>
    </row>
    <row r="274" spans="2:15"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0"/>
      <c r="M274" s="130"/>
      <c r="N274" s="130"/>
      <c r="O274" s="130"/>
    </row>
    <row r="275" spans="2:15"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0"/>
      <c r="M275" s="130"/>
      <c r="N275" s="130"/>
      <c r="O275" s="130"/>
    </row>
    <row r="276" spans="2:15"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0"/>
      <c r="M276" s="130"/>
      <c r="N276" s="130"/>
      <c r="O276" s="130"/>
    </row>
    <row r="277" spans="2:15"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0"/>
      <c r="M277" s="130"/>
      <c r="N277" s="130"/>
      <c r="O277" s="130"/>
    </row>
    <row r="278" spans="2:15"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0"/>
      <c r="M278" s="130"/>
      <c r="N278" s="130"/>
      <c r="O278" s="130"/>
    </row>
    <row r="279" spans="2:15"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0"/>
      <c r="M279" s="130"/>
      <c r="N279" s="130"/>
      <c r="O279" s="130"/>
    </row>
    <row r="280" spans="2:15"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0"/>
      <c r="M280" s="130"/>
      <c r="N280" s="130"/>
      <c r="O280" s="130"/>
    </row>
    <row r="281" spans="2:15"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0"/>
      <c r="M281" s="130"/>
      <c r="N281" s="130"/>
      <c r="O281" s="130"/>
    </row>
    <row r="282" spans="2:15"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0"/>
      <c r="M282" s="130"/>
      <c r="N282" s="130"/>
      <c r="O282" s="130"/>
    </row>
    <row r="283" spans="2:15"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0"/>
      <c r="M283" s="130"/>
      <c r="N283" s="130"/>
      <c r="O283" s="130"/>
    </row>
    <row r="284" spans="2:15"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0"/>
      <c r="M284" s="130"/>
      <c r="N284" s="130"/>
      <c r="O284" s="130"/>
    </row>
    <row r="285" spans="2:15"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0"/>
      <c r="M285" s="130"/>
      <c r="N285" s="130"/>
      <c r="O285" s="130"/>
    </row>
    <row r="286" spans="2:15"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0"/>
      <c r="M286" s="130"/>
      <c r="N286" s="130"/>
      <c r="O286" s="130"/>
    </row>
    <row r="287" spans="2:15"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0"/>
      <c r="M287" s="130"/>
      <c r="N287" s="130"/>
      <c r="O287" s="130"/>
    </row>
    <row r="288" spans="2:15"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2:15"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0"/>
      <c r="M289" s="130"/>
      <c r="N289" s="130"/>
      <c r="O289" s="130"/>
    </row>
    <row r="290" spans="2:15"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0"/>
      <c r="M290" s="130"/>
      <c r="N290" s="130"/>
      <c r="O290" s="130"/>
    </row>
    <row r="291" spans="2:15"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0"/>
      <c r="M291" s="130"/>
      <c r="N291" s="130"/>
      <c r="O291" s="130"/>
    </row>
    <row r="292" spans="2:15"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</row>
    <row r="293" spans="2:15"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0"/>
      <c r="M293" s="130"/>
      <c r="N293" s="130"/>
      <c r="O293" s="130"/>
    </row>
    <row r="294" spans="2:15"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0"/>
      <c r="M294" s="130"/>
      <c r="N294" s="130"/>
      <c r="O294" s="130"/>
    </row>
    <row r="295" spans="2:15"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0"/>
      <c r="M295" s="130"/>
      <c r="N295" s="130"/>
      <c r="O295" s="130"/>
    </row>
    <row r="296" spans="2:15"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0"/>
      <c r="M296" s="130"/>
      <c r="N296" s="130"/>
      <c r="O296" s="130"/>
    </row>
    <row r="297" spans="2:15"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</row>
    <row r="298" spans="2:15"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0"/>
      <c r="M298" s="130"/>
      <c r="N298" s="130"/>
      <c r="O298" s="130"/>
    </row>
    <row r="299" spans="2:15"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0"/>
      <c r="M299" s="130"/>
      <c r="N299" s="130"/>
      <c r="O299" s="130"/>
    </row>
    <row r="300" spans="2:15"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0"/>
      <c r="M300" s="130"/>
      <c r="N300" s="130"/>
      <c r="O300" s="130"/>
    </row>
    <row r="301" spans="2:15"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</row>
    <row r="302" spans="2:15"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0"/>
      <c r="M302" s="130"/>
      <c r="N302" s="130"/>
      <c r="O302" s="130"/>
    </row>
    <row r="303" spans="2:15"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0"/>
      <c r="M303" s="130"/>
      <c r="N303" s="130"/>
      <c r="O303" s="130"/>
    </row>
    <row r="304" spans="2:15"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</row>
    <row r="305" spans="2:15"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0"/>
      <c r="M305" s="130"/>
      <c r="N305" s="130"/>
      <c r="O305" s="130"/>
    </row>
    <row r="306" spans="2:15"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0"/>
      <c r="M306" s="130"/>
      <c r="N306" s="130"/>
      <c r="O306" s="130"/>
    </row>
    <row r="307" spans="2:15"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0"/>
      <c r="M307" s="130"/>
      <c r="N307" s="130"/>
      <c r="O307" s="130"/>
    </row>
    <row r="308" spans="2:15"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0"/>
      <c r="M308" s="130"/>
      <c r="N308" s="130"/>
      <c r="O308" s="130"/>
    </row>
    <row r="309" spans="2:15"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0"/>
      <c r="M309" s="130"/>
      <c r="N309" s="130"/>
      <c r="O309" s="130"/>
    </row>
    <row r="310" spans="2:15"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0"/>
      <c r="M310" s="130"/>
      <c r="N310" s="130"/>
      <c r="O310" s="130"/>
    </row>
    <row r="311" spans="2:15"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0"/>
      <c r="M311" s="130"/>
      <c r="N311" s="130"/>
      <c r="O311" s="130"/>
    </row>
    <row r="312" spans="2:15"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0"/>
      <c r="M312" s="130"/>
      <c r="N312" s="130"/>
      <c r="O312" s="130"/>
    </row>
    <row r="313" spans="2:15"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0"/>
      <c r="M313" s="130"/>
      <c r="N313" s="130"/>
      <c r="O313" s="130"/>
    </row>
    <row r="314" spans="2:15"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0"/>
      <c r="M314" s="130"/>
      <c r="N314" s="130"/>
      <c r="O314" s="130"/>
    </row>
    <row r="315" spans="2:15"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0"/>
      <c r="M315" s="130"/>
      <c r="N315" s="130"/>
      <c r="O315" s="130"/>
    </row>
    <row r="316" spans="2:15"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0"/>
      <c r="M316" s="130"/>
      <c r="N316" s="130"/>
      <c r="O316" s="130"/>
    </row>
    <row r="317" spans="2:15"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</row>
    <row r="318" spans="2:15"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</row>
    <row r="319" spans="2:15"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</row>
    <row r="320" spans="2:15"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</row>
    <row r="321" spans="2:15"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</row>
    <row r="322" spans="2:15"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</row>
    <row r="323" spans="2:15"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0"/>
      <c r="M323" s="130"/>
      <c r="N323" s="130"/>
      <c r="O323" s="130"/>
    </row>
    <row r="324" spans="2:15"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</row>
    <row r="325" spans="2:15">
      <c r="B325" s="141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</row>
    <row r="326" spans="2:15">
      <c r="B326" s="141"/>
      <c r="C326" s="130"/>
      <c r="D326" s="130"/>
      <c r="E326" s="130"/>
      <c r="F326" s="130"/>
      <c r="G326" s="130"/>
      <c r="H326" s="130"/>
      <c r="I326" s="130"/>
      <c r="J326" s="130"/>
      <c r="K326" s="130"/>
      <c r="L326" s="130"/>
      <c r="M326" s="130"/>
      <c r="N326" s="130"/>
      <c r="O326" s="130"/>
    </row>
    <row r="327" spans="2:15">
      <c r="B327" s="140"/>
      <c r="C327" s="130"/>
      <c r="D327" s="130"/>
      <c r="E327" s="130"/>
      <c r="F327" s="130"/>
      <c r="G327" s="130"/>
      <c r="H327" s="130"/>
      <c r="I327" s="130"/>
      <c r="J327" s="130"/>
      <c r="K327" s="130"/>
      <c r="L327" s="130"/>
      <c r="M327" s="130"/>
      <c r="N327" s="130"/>
      <c r="O327" s="130"/>
    </row>
    <row r="328" spans="2:15">
      <c r="B328" s="129"/>
      <c r="C328" s="129"/>
      <c r="D328" s="129"/>
      <c r="E328" s="129"/>
      <c r="F328" s="130"/>
      <c r="G328" s="130"/>
      <c r="H328" s="130"/>
      <c r="I328" s="130"/>
      <c r="J328" s="130"/>
      <c r="K328" s="130"/>
      <c r="L328" s="130"/>
      <c r="M328" s="130"/>
      <c r="N328" s="130"/>
      <c r="O328" s="130"/>
    </row>
    <row r="329" spans="2:15">
      <c r="B329" s="129"/>
      <c r="C329" s="129"/>
      <c r="D329" s="129"/>
      <c r="E329" s="129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</row>
    <row r="330" spans="2:15">
      <c r="B330" s="129"/>
      <c r="C330" s="129"/>
      <c r="D330" s="129"/>
      <c r="E330" s="129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</row>
    <row r="331" spans="2:15">
      <c r="B331" s="129"/>
      <c r="C331" s="129"/>
      <c r="D331" s="129"/>
      <c r="E331" s="129"/>
      <c r="F331" s="130"/>
      <c r="G331" s="130"/>
      <c r="H331" s="130"/>
      <c r="I331" s="130"/>
      <c r="J331" s="130"/>
      <c r="K331" s="130"/>
      <c r="L331" s="130"/>
      <c r="M331" s="130"/>
      <c r="N331" s="130"/>
      <c r="O331" s="130"/>
    </row>
    <row r="332" spans="2:15">
      <c r="B332" s="129"/>
      <c r="C332" s="129"/>
      <c r="D332" s="129"/>
      <c r="E332" s="129"/>
      <c r="F332" s="130"/>
      <c r="G332" s="130"/>
      <c r="H332" s="130"/>
      <c r="I332" s="130"/>
      <c r="J332" s="130"/>
      <c r="K332" s="130"/>
      <c r="L332" s="130"/>
      <c r="M332" s="130"/>
      <c r="N332" s="130"/>
      <c r="O332" s="130"/>
    </row>
    <row r="333" spans="2:15">
      <c r="B333" s="129"/>
      <c r="C333" s="129"/>
      <c r="D333" s="129"/>
      <c r="E333" s="129"/>
      <c r="F333" s="130"/>
      <c r="G333" s="130"/>
      <c r="H333" s="130"/>
      <c r="I333" s="130"/>
      <c r="J333" s="130"/>
      <c r="K333" s="130"/>
      <c r="L333" s="130"/>
      <c r="M333" s="130"/>
      <c r="N333" s="130"/>
      <c r="O333" s="130"/>
    </row>
    <row r="334" spans="2:15">
      <c r="B334" s="129"/>
      <c r="C334" s="129"/>
      <c r="D334" s="129"/>
      <c r="E334" s="129"/>
      <c r="F334" s="130"/>
      <c r="G334" s="130"/>
      <c r="H334" s="130"/>
      <c r="I334" s="130"/>
      <c r="J334" s="130"/>
      <c r="K334" s="130"/>
      <c r="L334" s="130"/>
      <c r="M334" s="130"/>
      <c r="N334" s="130"/>
      <c r="O334" s="130"/>
    </row>
    <row r="335" spans="2:15">
      <c r="B335" s="129"/>
      <c r="C335" s="129"/>
      <c r="D335" s="129"/>
      <c r="E335" s="129"/>
      <c r="F335" s="130"/>
      <c r="G335" s="130"/>
      <c r="H335" s="130"/>
      <c r="I335" s="130"/>
      <c r="J335" s="130"/>
      <c r="K335" s="130"/>
      <c r="L335" s="130"/>
      <c r="M335" s="130"/>
      <c r="N335" s="130"/>
      <c r="O335" s="130"/>
    </row>
    <row r="336" spans="2:15">
      <c r="B336" s="129"/>
      <c r="C336" s="129"/>
      <c r="D336" s="129"/>
      <c r="E336" s="129"/>
      <c r="F336" s="130"/>
      <c r="G336" s="130"/>
      <c r="H336" s="130"/>
      <c r="I336" s="130"/>
      <c r="J336" s="130"/>
      <c r="K336" s="130"/>
      <c r="L336" s="130"/>
      <c r="M336" s="130"/>
      <c r="N336" s="130"/>
      <c r="O336" s="130"/>
    </row>
    <row r="337" spans="2:15">
      <c r="B337" s="129"/>
      <c r="C337" s="129"/>
      <c r="D337" s="129"/>
      <c r="E337" s="129"/>
      <c r="F337" s="130"/>
      <c r="G337" s="130"/>
      <c r="H337" s="130"/>
      <c r="I337" s="130"/>
      <c r="J337" s="130"/>
      <c r="K337" s="130"/>
      <c r="L337" s="130"/>
      <c r="M337" s="130"/>
      <c r="N337" s="130"/>
      <c r="O337" s="130"/>
    </row>
    <row r="338" spans="2:15">
      <c r="B338" s="129"/>
      <c r="C338" s="129"/>
      <c r="D338" s="129"/>
      <c r="E338" s="129"/>
      <c r="F338" s="130"/>
      <c r="G338" s="130"/>
      <c r="H338" s="130"/>
      <c r="I338" s="130"/>
      <c r="J338" s="130"/>
      <c r="K338" s="130"/>
      <c r="L338" s="130"/>
      <c r="M338" s="130"/>
      <c r="N338" s="130"/>
      <c r="O338" s="130"/>
    </row>
    <row r="339" spans="2:15">
      <c r="B339" s="129"/>
      <c r="C339" s="129"/>
      <c r="D339" s="129"/>
      <c r="E339" s="129"/>
      <c r="F339" s="130"/>
      <c r="G339" s="130"/>
      <c r="H339" s="130"/>
      <c r="I339" s="130"/>
      <c r="J339" s="130"/>
      <c r="K339" s="130"/>
      <c r="L339" s="130"/>
      <c r="M339" s="130"/>
      <c r="N339" s="130"/>
      <c r="O339" s="130"/>
    </row>
    <row r="340" spans="2:15">
      <c r="B340" s="129"/>
      <c r="C340" s="129"/>
      <c r="D340" s="129"/>
      <c r="E340" s="129"/>
      <c r="F340" s="130"/>
      <c r="G340" s="130"/>
      <c r="H340" s="130"/>
      <c r="I340" s="130"/>
      <c r="J340" s="130"/>
      <c r="K340" s="130"/>
      <c r="L340" s="130"/>
      <c r="M340" s="130"/>
      <c r="N340" s="130"/>
      <c r="O340" s="130"/>
    </row>
    <row r="341" spans="2:15">
      <c r="B341" s="129"/>
      <c r="C341" s="129"/>
      <c r="D341" s="129"/>
      <c r="E341" s="129"/>
      <c r="F341" s="130"/>
      <c r="G341" s="130"/>
      <c r="H341" s="130"/>
      <c r="I341" s="130"/>
      <c r="J341" s="130"/>
      <c r="K341" s="130"/>
      <c r="L341" s="130"/>
      <c r="M341" s="130"/>
      <c r="N341" s="130"/>
      <c r="O341" s="130"/>
    </row>
    <row r="342" spans="2:15">
      <c r="B342" s="129"/>
      <c r="C342" s="129"/>
      <c r="D342" s="129"/>
      <c r="E342" s="129"/>
      <c r="F342" s="130"/>
      <c r="G342" s="130"/>
      <c r="H342" s="130"/>
      <c r="I342" s="130"/>
      <c r="J342" s="130"/>
      <c r="K342" s="130"/>
      <c r="L342" s="130"/>
      <c r="M342" s="130"/>
      <c r="N342" s="130"/>
      <c r="O342" s="130"/>
    </row>
    <row r="343" spans="2:15">
      <c r="B343" s="129"/>
      <c r="C343" s="129"/>
      <c r="D343" s="129"/>
      <c r="E343" s="129"/>
      <c r="F343" s="130"/>
      <c r="G343" s="130"/>
      <c r="H343" s="130"/>
      <c r="I343" s="130"/>
      <c r="J343" s="130"/>
      <c r="K343" s="130"/>
      <c r="L343" s="130"/>
      <c r="M343" s="130"/>
      <c r="N343" s="130"/>
      <c r="O343" s="130"/>
    </row>
    <row r="344" spans="2:15">
      <c r="B344" s="129"/>
      <c r="C344" s="129"/>
      <c r="D344" s="129"/>
      <c r="E344" s="129"/>
      <c r="F344" s="130"/>
      <c r="G344" s="130"/>
      <c r="H344" s="130"/>
      <c r="I344" s="130"/>
      <c r="J344" s="130"/>
      <c r="K344" s="130"/>
      <c r="L344" s="130"/>
      <c r="M344" s="130"/>
      <c r="N344" s="130"/>
      <c r="O344" s="130"/>
    </row>
    <row r="345" spans="2:15">
      <c r="B345" s="129"/>
      <c r="C345" s="129"/>
      <c r="D345" s="129"/>
      <c r="E345" s="129"/>
      <c r="F345" s="130"/>
      <c r="G345" s="130"/>
      <c r="H345" s="130"/>
      <c r="I345" s="130"/>
      <c r="J345" s="130"/>
      <c r="K345" s="130"/>
      <c r="L345" s="130"/>
      <c r="M345" s="130"/>
      <c r="N345" s="130"/>
      <c r="O345" s="130"/>
    </row>
    <row r="346" spans="2:15">
      <c r="B346" s="129"/>
      <c r="C346" s="129"/>
      <c r="D346" s="129"/>
      <c r="E346" s="129"/>
      <c r="F346" s="130"/>
      <c r="G346" s="130"/>
      <c r="H346" s="130"/>
      <c r="I346" s="130"/>
      <c r="J346" s="130"/>
      <c r="K346" s="130"/>
      <c r="L346" s="130"/>
      <c r="M346" s="130"/>
      <c r="N346" s="130"/>
      <c r="O346" s="130"/>
    </row>
    <row r="347" spans="2:15">
      <c r="B347" s="129"/>
      <c r="C347" s="129"/>
      <c r="D347" s="129"/>
      <c r="E347" s="129"/>
      <c r="F347" s="130"/>
      <c r="G347" s="130"/>
      <c r="H347" s="130"/>
      <c r="I347" s="130"/>
      <c r="J347" s="130"/>
      <c r="K347" s="130"/>
      <c r="L347" s="130"/>
      <c r="M347" s="130"/>
      <c r="N347" s="130"/>
      <c r="O347" s="130"/>
    </row>
    <row r="348" spans="2:15">
      <c r="B348" s="129"/>
      <c r="C348" s="129"/>
      <c r="D348" s="129"/>
      <c r="E348" s="129"/>
      <c r="F348" s="130"/>
      <c r="G348" s="130"/>
      <c r="H348" s="130"/>
      <c r="I348" s="130"/>
      <c r="J348" s="130"/>
      <c r="K348" s="130"/>
      <c r="L348" s="130"/>
      <c r="M348" s="130"/>
      <c r="N348" s="130"/>
      <c r="O348" s="130"/>
    </row>
    <row r="349" spans="2:15">
      <c r="B349" s="129"/>
      <c r="C349" s="129"/>
      <c r="D349" s="129"/>
      <c r="E349" s="129"/>
      <c r="F349" s="130"/>
      <c r="G349" s="130"/>
      <c r="H349" s="130"/>
      <c r="I349" s="130"/>
      <c r="J349" s="130"/>
      <c r="K349" s="130"/>
      <c r="L349" s="130"/>
      <c r="M349" s="130"/>
      <c r="N349" s="130"/>
      <c r="O349" s="130"/>
    </row>
    <row r="350" spans="2:15">
      <c r="B350" s="129"/>
      <c r="C350" s="129"/>
      <c r="D350" s="129"/>
      <c r="E350" s="129"/>
      <c r="F350" s="130"/>
      <c r="G350" s="130"/>
      <c r="H350" s="130"/>
      <c r="I350" s="130"/>
      <c r="J350" s="130"/>
      <c r="K350" s="130"/>
      <c r="L350" s="130"/>
      <c r="M350" s="130"/>
      <c r="N350" s="130"/>
      <c r="O350" s="130"/>
    </row>
    <row r="351" spans="2:15">
      <c r="B351" s="129"/>
      <c r="C351" s="129"/>
      <c r="D351" s="129"/>
      <c r="E351" s="129"/>
      <c r="F351" s="130"/>
      <c r="G351" s="130"/>
      <c r="H351" s="130"/>
      <c r="I351" s="130"/>
      <c r="J351" s="130"/>
      <c r="K351" s="130"/>
      <c r="L351" s="130"/>
      <c r="M351" s="130"/>
      <c r="N351" s="130"/>
      <c r="O351" s="130"/>
    </row>
    <row r="352" spans="2:15">
      <c r="B352" s="129"/>
      <c r="C352" s="129"/>
      <c r="D352" s="129"/>
      <c r="E352" s="129"/>
      <c r="F352" s="130"/>
      <c r="G352" s="130"/>
      <c r="H352" s="130"/>
      <c r="I352" s="130"/>
      <c r="J352" s="130"/>
      <c r="K352" s="130"/>
      <c r="L352" s="130"/>
      <c r="M352" s="130"/>
      <c r="N352" s="130"/>
      <c r="O352" s="130"/>
    </row>
    <row r="353" spans="2:15">
      <c r="B353" s="129"/>
      <c r="C353" s="129"/>
      <c r="D353" s="129"/>
      <c r="E353" s="129"/>
      <c r="F353" s="130"/>
      <c r="G353" s="130"/>
      <c r="H353" s="130"/>
      <c r="I353" s="130"/>
      <c r="J353" s="130"/>
      <c r="K353" s="130"/>
      <c r="L353" s="130"/>
      <c r="M353" s="130"/>
      <c r="N353" s="130"/>
      <c r="O353" s="130"/>
    </row>
    <row r="354" spans="2:15">
      <c r="B354" s="129"/>
      <c r="C354" s="129"/>
      <c r="D354" s="129"/>
      <c r="E354" s="129"/>
      <c r="F354" s="130"/>
      <c r="G354" s="130"/>
      <c r="H354" s="130"/>
      <c r="I354" s="130"/>
      <c r="J354" s="130"/>
      <c r="K354" s="130"/>
      <c r="L354" s="130"/>
      <c r="M354" s="130"/>
      <c r="N354" s="130"/>
      <c r="O354" s="130"/>
    </row>
    <row r="355" spans="2:15">
      <c r="B355" s="129"/>
      <c r="C355" s="129"/>
      <c r="D355" s="129"/>
      <c r="E355" s="129"/>
      <c r="F355" s="130"/>
      <c r="G355" s="130"/>
      <c r="H355" s="130"/>
      <c r="I355" s="130"/>
      <c r="J355" s="130"/>
      <c r="K355" s="130"/>
      <c r="L355" s="130"/>
      <c r="M355" s="130"/>
      <c r="N355" s="130"/>
      <c r="O355" s="130"/>
    </row>
    <row r="356" spans="2:15">
      <c r="B356" s="129"/>
      <c r="C356" s="129"/>
      <c r="D356" s="129"/>
      <c r="E356" s="129"/>
      <c r="F356" s="130"/>
      <c r="G356" s="130"/>
      <c r="H356" s="130"/>
      <c r="I356" s="130"/>
      <c r="J356" s="130"/>
      <c r="K356" s="130"/>
      <c r="L356" s="130"/>
      <c r="M356" s="130"/>
      <c r="N356" s="130"/>
      <c r="O356" s="130"/>
    </row>
    <row r="357" spans="2:15">
      <c r="B357" s="129"/>
      <c r="C357" s="129"/>
      <c r="D357" s="129"/>
      <c r="E357" s="129"/>
      <c r="F357" s="130"/>
      <c r="G357" s="130"/>
      <c r="H357" s="130"/>
      <c r="I357" s="130"/>
      <c r="J357" s="130"/>
      <c r="K357" s="130"/>
      <c r="L357" s="130"/>
      <c r="M357" s="130"/>
      <c r="N357" s="130"/>
      <c r="O357" s="130"/>
    </row>
    <row r="358" spans="2:15">
      <c r="B358" s="129"/>
      <c r="C358" s="129"/>
      <c r="D358" s="129"/>
      <c r="E358" s="129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</row>
    <row r="359" spans="2:15">
      <c r="B359" s="129"/>
      <c r="C359" s="129"/>
      <c r="D359" s="129"/>
      <c r="E359" s="129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</row>
    <row r="360" spans="2:15">
      <c r="B360" s="129"/>
      <c r="C360" s="129"/>
      <c r="D360" s="129"/>
      <c r="E360" s="129"/>
      <c r="F360" s="130"/>
      <c r="G360" s="130"/>
      <c r="H360" s="130"/>
      <c r="I360" s="130"/>
      <c r="J360" s="130"/>
      <c r="K360" s="130"/>
      <c r="L360" s="130"/>
      <c r="M360" s="130"/>
      <c r="N360" s="130"/>
      <c r="O360" s="130"/>
    </row>
    <row r="361" spans="2:15">
      <c r="B361" s="129"/>
      <c r="C361" s="129"/>
      <c r="D361" s="129"/>
      <c r="E361" s="129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</row>
    <row r="362" spans="2:15">
      <c r="B362" s="129"/>
      <c r="C362" s="129"/>
      <c r="D362" s="129"/>
      <c r="E362" s="129"/>
      <c r="F362" s="130"/>
      <c r="G362" s="130"/>
      <c r="H362" s="130"/>
      <c r="I362" s="130"/>
      <c r="J362" s="130"/>
      <c r="K362" s="130"/>
      <c r="L362" s="130"/>
      <c r="M362" s="130"/>
      <c r="N362" s="130"/>
      <c r="O362" s="130"/>
    </row>
    <row r="363" spans="2:15">
      <c r="B363" s="129"/>
      <c r="C363" s="129"/>
      <c r="D363" s="129"/>
      <c r="E363" s="129"/>
      <c r="F363" s="130"/>
      <c r="G363" s="130"/>
      <c r="H363" s="130"/>
      <c r="I363" s="130"/>
      <c r="J363" s="130"/>
      <c r="K363" s="130"/>
      <c r="L363" s="130"/>
      <c r="M363" s="130"/>
      <c r="N363" s="130"/>
      <c r="O363" s="130"/>
    </row>
    <row r="364" spans="2:15">
      <c r="B364" s="129"/>
      <c r="C364" s="129"/>
      <c r="D364" s="129"/>
      <c r="E364" s="129"/>
      <c r="F364" s="130"/>
      <c r="G364" s="130"/>
      <c r="H364" s="130"/>
      <c r="I364" s="130"/>
      <c r="J364" s="130"/>
      <c r="K364" s="130"/>
      <c r="L364" s="130"/>
      <c r="M364" s="130"/>
      <c r="N364" s="130"/>
      <c r="O364" s="130"/>
    </row>
    <row r="365" spans="2:15">
      <c r="B365" s="129"/>
      <c r="C365" s="129"/>
      <c r="D365" s="129"/>
      <c r="E365" s="129"/>
      <c r="F365" s="130"/>
      <c r="G365" s="130"/>
      <c r="H365" s="130"/>
      <c r="I365" s="130"/>
      <c r="J365" s="130"/>
      <c r="K365" s="130"/>
      <c r="L365" s="130"/>
      <c r="M365" s="130"/>
      <c r="N365" s="130"/>
      <c r="O365" s="130"/>
    </row>
    <row r="366" spans="2:15">
      <c r="B366" s="129"/>
      <c r="C366" s="129"/>
      <c r="D366" s="129"/>
      <c r="E366" s="129"/>
      <c r="F366" s="130"/>
      <c r="G366" s="130"/>
      <c r="H366" s="130"/>
      <c r="I366" s="130"/>
      <c r="J366" s="130"/>
      <c r="K366" s="130"/>
      <c r="L366" s="130"/>
      <c r="M366" s="130"/>
      <c r="N366" s="130"/>
      <c r="O366" s="130"/>
    </row>
    <row r="367" spans="2:15">
      <c r="B367" s="129"/>
      <c r="C367" s="129"/>
      <c r="D367" s="129"/>
      <c r="E367" s="129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</row>
    <row r="368" spans="2:15">
      <c r="B368" s="129"/>
      <c r="C368" s="129"/>
      <c r="D368" s="129"/>
      <c r="E368" s="129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</row>
    <row r="369" spans="2:15">
      <c r="B369" s="129"/>
      <c r="C369" s="129"/>
      <c r="D369" s="129"/>
      <c r="E369" s="129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</row>
    <row r="370" spans="2:15">
      <c r="B370" s="129"/>
      <c r="C370" s="129"/>
      <c r="D370" s="129"/>
      <c r="E370" s="129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</row>
    <row r="371" spans="2:15">
      <c r="B371" s="129"/>
      <c r="C371" s="129"/>
      <c r="D371" s="129"/>
      <c r="E371" s="129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</row>
    <row r="372" spans="2:15">
      <c r="B372" s="129"/>
      <c r="C372" s="129"/>
      <c r="D372" s="129"/>
      <c r="E372" s="129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</row>
    <row r="373" spans="2:15">
      <c r="B373" s="129"/>
      <c r="C373" s="129"/>
      <c r="D373" s="129"/>
      <c r="E373" s="129"/>
      <c r="F373" s="130"/>
      <c r="G373" s="130"/>
      <c r="H373" s="130"/>
      <c r="I373" s="130"/>
      <c r="J373" s="130"/>
      <c r="K373" s="130"/>
      <c r="L373" s="130"/>
      <c r="M373" s="130"/>
      <c r="N373" s="130"/>
      <c r="O373" s="130"/>
    </row>
    <row r="374" spans="2:15">
      <c r="B374" s="129"/>
      <c r="C374" s="129"/>
      <c r="D374" s="129"/>
      <c r="E374" s="129"/>
      <c r="F374" s="130"/>
      <c r="G374" s="130"/>
      <c r="H374" s="130"/>
      <c r="I374" s="130"/>
      <c r="J374" s="130"/>
      <c r="K374" s="130"/>
      <c r="L374" s="130"/>
      <c r="M374" s="130"/>
      <c r="N374" s="130"/>
      <c r="O374" s="130"/>
    </row>
    <row r="375" spans="2:15">
      <c r="B375" s="129"/>
      <c r="C375" s="129"/>
      <c r="D375" s="129"/>
      <c r="E375" s="129"/>
      <c r="F375" s="130"/>
      <c r="G375" s="130"/>
      <c r="H375" s="130"/>
      <c r="I375" s="130"/>
      <c r="J375" s="130"/>
      <c r="K375" s="130"/>
      <c r="L375" s="130"/>
      <c r="M375" s="130"/>
      <c r="N375" s="130"/>
      <c r="O375" s="130"/>
    </row>
    <row r="376" spans="2:15">
      <c r="B376" s="129"/>
      <c r="C376" s="129"/>
      <c r="D376" s="129"/>
      <c r="E376" s="129"/>
      <c r="F376" s="130"/>
      <c r="G376" s="130"/>
      <c r="H376" s="130"/>
      <c r="I376" s="130"/>
      <c r="J376" s="130"/>
      <c r="K376" s="130"/>
      <c r="L376" s="130"/>
      <c r="M376" s="130"/>
      <c r="N376" s="130"/>
      <c r="O376" s="130"/>
    </row>
    <row r="377" spans="2:15">
      <c r="B377" s="129"/>
      <c r="C377" s="129"/>
      <c r="D377" s="129"/>
      <c r="E377" s="129"/>
      <c r="F377" s="130"/>
      <c r="G377" s="130"/>
      <c r="H377" s="130"/>
      <c r="I377" s="130"/>
      <c r="J377" s="130"/>
      <c r="K377" s="130"/>
      <c r="L377" s="130"/>
      <c r="M377" s="130"/>
      <c r="N377" s="130"/>
      <c r="O377" s="130"/>
    </row>
    <row r="378" spans="2:15">
      <c r="B378" s="129"/>
      <c r="C378" s="129"/>
      <c r="D378" s="129"/>
      <c r="E378" s="129"/>
      <c r="F378" s="130"/>
      <c r="G378" s="130"/>
      <c r="H378" s="130"/>
      <c r="I378" s="130"/>
      <c r="J378" s="130"/>
      <c r="K378" s="130"/>
      <c r="L378" s="130"/>
      <c r="M378" s="130"/>
      <c r="N378" s="130"/>
      <c r="O378" s="130"/>
    </row>
    <row r="379" spans="2:15">
      <c r="B379" s="129"/>
      <c r="C379" s="129"/>
      <c r="D379" s="129"/>
      <c r="E379" s="129"/>
      <c r="F379" s="130"/>
      <c r="G379" s="130"/>
      <c r="H379" s="130"/>
      <c r="I379" s="130"/>
      <c r="J379" s="130"/>
      <c r="K379" s="130"/>
      <c r="L379" s="130"/>
      <c r="M379" s="130"/>
      <c r="N379" s="130"/>
      <c r="O379" s="130"/>
    </row>
    <row r="380" spans="2:15">
      <c r="B380" s="129"/>
      <c r="C380" s="129"/>
      <c r="D380" s="129"/>
      <c r="E380" s="129"/>
      <c r="F380" s="130"/>
      <c r="G380" s="130"/>
      <c r="H380" s="130"/>
      <c r="I380" s="130"/>
      <c r="J380" s="130"/>
      <c r="K380" s="130"/>
      <c r="L380" s="130"/>
      <c r="M380" s="130"/>
      <c r="N380" s="130"/>
      <c r="O380" s="130"/>
    </row>
    <row r="381" spans="2:15">
      <c r="B381" s="129"/>
      <c r="C381" s="129"/>
      <c r="D381" s="129"/>
      <c r="E381" s="129"/>
      <c r="F381" s="130"/>
      <c r="G381" s="130"/>
      <c r="H381" s="130"/>
      <c r="I381" s="130"/>
      <c r="J381" s="130"/>
      <c r="K381" s="130"/>
      <c r="L381" s="130"/>
      <c r="M381" s="130"/>
      <c r="N381" s="130"/>
      <c r="O381" s="130"/>
    </row>
    <row r="382" spans="2:15">
      <c r="B382" s="129"/>
      <c r="C382" s="129"/>
      <c r="D382" s="129"/>
      <c r="E382" s="129"/>
      <c r="F382" s="130"/>
      <c r="G382" s="130"/>
      <c r="H382" s="130"/>
      <c r="I382" s="130"/>
      <c r="J382" s="130"/>
      <c r="K382" s="130"/>
      <c r="L382" s="130"/>
      <c r="M382" s="130"/>
      <c r="N382" s="130"/>
      <c r="O382" s="130"/>
    </row>
    <row r="383" spans="2:15">
      <c r="B383" s="129"/>
      <c r="C383" s="129"/>
      <c r="D383" s="129"/>
      <c r="E383" s="129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</row>
    <row r="384" spans="2:15">
      <c r="B384" s="129"/>
      <c r="C384" s="129"/>
      <c r="D384" s="129"/>
      <c r="E384" s="129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</row>
    <row r="385" spans="2:15">
      <c r="B385" s="129"/>
      <c r="C385" s="129"/>
      <c r="D385" s="129"/>
      <c r="E385" s="129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</row>
    <row r="386" spans="2:15">
      <c r="B386" s="129"/>
      <c r="C386" s="129"/>
      <c r="D386" s="129"/>
      <c r="E386" s="129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</row>
    <row r="387" spans="2:15">
      <c r="B387" s="129"/>
      <c r="C387" s="129"/>
      <c r="D387" s="129"/>
      <c r="E387" s="129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</row>
    <row r="388" spans="2:15">
      <c r="B388" s="129"/>
      <c r="C388" s="129"/>
      <c r="D388" s="129"/>
      <c r="E388" s="129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</row>
    <row r="389" spans="2:15">
      <c r="B389" s="129"/>
      <c r="C389" s="129"/>
      <c r="D389" s="129"/>
      <c r="E389" s="129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</row>
    <row r="390" spans="2:15">
      <c r="B390" s="129"/>
      <c r="C390" s="129"/>
      <c r="D390" s="129"/>
      <c r="E390" s="129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</row>
    <row r="391" spans="2:15">
      <c r="B391" s="129"/>
      <c r="C391" s="129"/>
      <c r="D391" s="129"/>
      <c r="E391" s="129"/>
      <c r="F391" s="130"/>
      <c r="G391" s="130"/>
      <c r="H391" s="130"/>
      <c r="I391" s="130"/>
      <c r="J391" s="130"/>
      <c r="K391" s="130"/>
      <c r="L391" s="130"/>
      <c r="M391" s="130"/>
      <c r="N391" s="130"/>
      <c r="O391" s="130"/>
    </row>
    <row r="392" spans="2:15">
      <c r="B392" s="129"/>
      <c r="C392" s="129"/>
      <c r="D392" s="129"/>
      <c r="E392" s="129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</row>
    <row r="393" spans="2:15">
      <c r="B393" s="129"/>
      <c r="C393" s="129"/>
      <c r="D393" s="129"/>
      <c r="E393" s="129"/>
      <c r="F393" s="130"/>
      <c r="G393" s="130"/>
      <c r="H393" s="130"/>
      <c r="I393" s="130"/>
      <c r="J393" s="130"/>
      <c r="K393" s="130"/>
      <c r="L393" s="130"/>
      <c r="M393" s="130"/>
      <c r="N393" s="130"/>
      <c r="O393" s="130"/>
    </row>
    <row r="394" spans="2:15">
      <c r="B394" s="129"/>
      <c r="C394" s="129"/>
      <c r="D394" s="129"/>
      <c r="E394" s="129"/>
      <c r="F394" s="130"/>
      <c r="G394" s="130"/>
      <c r="H394" s="130"/>
      <c r="I394" s="130"/>
      <c r="J394" s="130"/>
      <c r="K394" s="130"/>
      <c r="L394" s="130"/>
      <c r="M394" s="130"/>
      <c r="N394" s="130"/>
      <c r="O394" s="130"/>
    </row>
    <row r="395" spans="2:15">
      <c r="B395" s="129"/>
      <c r="C395" s="129"/>
      <c r="D395" s="129"/>
      <c r="E395" s="129"/>
      <c r="F395" s="130"/>
      <c r="G395" s="130"/>
      <c r="H395" s="130"/>
      <c r="I395" s="130"/>
      <c r="J395" s="130"/>
      <c r="K395" s="130"/>
      <c r="L395" s="130"/>
      <c r="M395" s="130"/>
      <c r="N395" s="130"/>
      <c r="O395" s="130"/>
    </row>
    <row r="396" spans="2:15">
      <c r="B396" s="129"/>
      <c r="C396" s="129"/>
      <c r="D396" s="129"/>
      <c r="E396" s="129"/>
      <c r="F396" s="130"/>
      <c r="G396" s="130"/>
      <c r="H396" s="130"/>
      <c r="I396" s="130"/>
      <c r="J396" s="130"/>
      <c r="K396" s="130"/>
      <c r="L396" s="130"/>
      <c r="M396" s="130"/>
      <c r="N396" s="130"/>
      <c r="O396" s="130"/>
    </row>
    <row r="397" spans="2:15">
      <c r="B397" s="129"/>
      <c r="C397" s="129"/>
      <c r="D397" s="129"/>
      <c r="E397" s="129"/>
      <c r="F397" s="130"/>
      <c r="G397" s="130"/>
      <c r="H397" s="130"/>
      <c r="I397" s="130"/>
      <c r="J397" s="130"/>
      <c r="K397" s="130"/>
      <c r="L397" s="130"/>
      <c r="M397" s="130"/>
      <c r="N397" s="130"/>
      <c r="O397" s="130"/>
    </row>
    <row r="398" spans="2:15">
      <c r="B398" s="129"/>
      <c r="C398" s="129"/>
      <c r="D398" s="129"/>
      <c r="E398" s="129"/>
      <c r="F398" s="130"/>
      <c r="G398" s="130"/>
      <c r="H398" s="130"/>
      <c r="I398" s="130"/>
      <c r="J398" s="130"/>
      <c r="K398" s="130"/>
      <c r="L398" s="130"/>
      <c r="M398" s="130"/>
      <c r="N398" s="130"/>
      <c r="O398" s="130"/>
    </row>
    <row r="399" spans="2:15">
      <c r="B399" s="129"/>
      <c r="C399" s="129"/>
      <c r="D399" s="129"/>
      <c r="E399" s="129"/>
      <c r="F399" s="130"/>
      <c r="G399" s="130"/>
      <c r="H399" s="130"/>
      <c r="I399" s="130"/>
      <c r="J399" s="130"/>
      <c r="K399" s="130"/>
      <c r="L399" s="130"/>
      <c r="M399" s="130"/>
      <c r="N399" s="130"/>
      <c r="O399" s="130"/>
    </row>
    <row r="400" spans="2:15">
      <c r="B400" s="129"/>
      <c r="C400" s="129"/>
      <c r="D400" s="129"/>
      <c r="E400" s="129"/>
      <c r="F400" s="130"/>
      <c r="G400" s="130"/>
      <c r="H400" s="130"/>
      <c r="I400" s="130"/>
      <c r="J400" s="130"/>
      <c r="K400" s="130"/>
      <c r="L400" s="130"/>
      <c r="M400" s="130"/>
      <c r="N400" s="130"/>
      <c r="O400" s="130"/>
    </row>
    <row r="401" spans="2:15">
      <c r="B401" s="129"/>
      <c r="C401" s="129"/>
      <c r="D401" s="129"/>
      <c r="E401" s="129"/>
      <c r="F401" s="130"/>
      <c r="G401" s="130"/>
      <c r="H401" s="130"/>
      <c r="I401" s="130"/>
      <c r="J401" s="130"/>
      <c r="K401" s="130"/>
      <c r="L401" s="130"/>
      <c r="M401" s="130"/>
      <c r="N401" s="130"/>
      <c r="O401" s="130"/>
    </row>
    <row r="402" spans="2:15">
      <c r="B402" s="129"/>
      <c r="C402" s="129"/>
      <c r="D402" s="129"/>
      <c r="E402" s="129"/>
      <c r="F402" s="130"/>
      <c r="G402" s="130"/>
      <c r="H402" s="130"/>
      <c r="I402" s="130"/>
      <c r="J402" s="130"/>
      <c r="K402" s="130"/>
      <c r="L402" s="130"/>
      <c r="M402" s="130"/>
      <c r="N402" s="130"/>
      <c r="O402" s="130"/>
    </row>
    <row r="403" spans="2:15">
      <c r="B403" s="129"/>
      <c r="C403" s="129"/>
      <c r="D403" s="129"/>
      <c r="E403" s="129"/>
      <c r="F403" s="130"/>
      <c r="G403" s="130"/>
      <c r="H403" s="130"/>
      <c r="I403" s="130"/>
      <c r="J403" s="130"/>
      <c r="K403" s="130"/>
      <c r="L403" s="130"/>
      <c r="M403" s="130"/>
      <c r="N403" s="130"/>
      <c r="O403" s="130"/>
    </row>
    <row r="404" spans="2:15">
      <c r="B404" s="129"/>
      <c r="C404" s="129"/>
      <c r="D404" s="129"/>
      <c r="E404" s="129"/>
      <c r="F404" s="130"/>
      <c r="G404" s="130"/>
      <c r="H404" s="130"/>
      <c r="I404" s="130"/>
      <c r="J404" s="130"/>
      <c r="K404" s="130"/>
      <c r="L404" s="130"/>
      <c r="M404" s="130"/>
      <c r="N404" s="130"/>
      <c r="O404" s="130"/>
    </row>
    <row r="405" spans="2:15">
      <c r="B405" s="129"/>
      <c r="C405" s="129"/>
      <c r="D405" s="129"/>
      <c r="E405" s="129"/>
      <c r="F405" s="130"/>
      <c r="G405" s="130"/>
      <c r="H405" s="130"/>
      <c r="I405" s="130"/>
      <c r="J405" s="130"/>
      <c r="K405" s="130"/>
      <c r="L405" s="130"/>
      <c r="M405" s="130"/>
      <c r="N405" s="130"/>
      <c r="O405" s="130"/>
    </row>
    <row r="406" spans="2:15">
      <c r="B406" s="129"/>
      <c r="C406" s="129"/>
      <c r="D406" s="129"/>
      <c r="E406" s="129"/>
      <c r="F406" s="130"/>
      <c r="G406" s="130"/>
      <c r="H406" s="130"/>
      <c r="I406" s="130"/>
      <c r="J406" s="130"/>
      <c r="K406" s="130"/>
      <c r="L406" s="130"/>
      <c r="M406" s="130"/>
      <c r="N406" s="130"/>
      <c r="O406" s="130"/>
    </row>
    <row r="407" spans="2:15">
      <c r="B407" s="129"/>
      <c r="C407" s="129"/>
      <c r="D407" s="129"/>
      <c r="E407" s="129"/>
      <c r="F407" s="130"/>
      <c r="G407" s="130"/>
      <c r="H407" s="130"/>
      <c r="I407" s="130"/>
      <c r="J407" s="130"/>
      <c r="K407" s="130"/>
      <c r="L407" s="130"/>
      <c r="M407" s="130"/>
      <c r="N407" s="130"/>
      <c r="O407" s="130"/>
    </row>
    <row r="408" spans="2:15">
      <c r="B408" s="129"/>
      <c r="C408" s="129"/>
      <c r="D408" s="129"/>
      <c r="E408" s="129"/>
      <c r="F408" s="130"/>
      <c r="G408" s="130"/>
      <c r="H408" s="130"/>
      <c r="I408" s="130"/>
      <c r="J408" s="130"/>
      <c r="K408" s="130"/>
      <c r="L408" s="130"/>
      <c r="M408" s="130"/>
      <c r="N408" s="130"/>
      <c r="O408" s="130"/>
    </row>
    <row r="409" spans="2:15">
      <c r="B409" s="129"/>
      <c r="C409" s="129"/>
      <c r="D409" s="129"/>
      <c r="E409" s="129"/>
      <c r="F409" s="130"/>
      <c r="G409" s="130"/>
      <c r="H409" s="130"/>
      <c r="I409" s="130"/>
      <c r="J409" s="130"/>
      <c r="K409" s="130"/>
      <c r="L409" s="130"/>
      <c r="M409" s="130"/>
      <c r="N409" s="130"/>
      <c r="O409" s="130"/>
    </row>
    <row r="410" spans="2:15">
      <c r="B410" s="129"/>
      <c r="C410" s="129"/>
      <c r="D410" s="129"/>
      <c r="E410" s="129"/>
      <c r="F410" s="130"/>
      <c r="G410" s="130"/>
      <c r="H410" s="130"/>
      <c r="I410" s="130"/>
      <c r="J410" s="130"/>
      <c r="K410" s="130"/>
      <c r="L410" s="130"/>
      <c r="M410" s="130"/>
      <c r="N410" s="130"/>
      <c r="O410" s="130"/>
    </row>
    <row r="411" spans="2:15">
      <c r="B411" s="129"/>
      <c r="C411" s="129"/>
      <c r="D411" s="129"/>
      <c r="E411" s="129"/>
      <c r="F411" s="130"/>
      <c r="G411" s="130"/>
      <c r="H411" s="130"/>
      <c r="I411" s="130"/>
      <c r="J411" s="130"/>
      <c r="K411" s="130"/>
      <c r="L411" s="130"/>
      <c r="M411" s="130"/>
      <c r="N411" s="130"/>
      <c r="O411" s="130"/>
    </row>
    <row r="412" spans="2:15">
      <c r="B412" s="129"/>
      <c r="C412" s="129"/>
      <c r="D412" s="129"/>
      <c r="E412" s="129"/>
      <c r="F412" s="130"/>
      <c r="G412" s="130"/>
      <c r="H412" s="130"/>
      <c r="I412" s="130"/>
      <c r="J412" s="130"/>
      <c r="K412" s="130"/>
      <c r="L412" s="130"/>
      <c r="M412" s="130"/>
      <c r="N412" s="130"/>
      <c r="O412" s="130"/>
    </row>
    <row r="413" spans="2:15">
      <c r="B413" s="129"/>
      <c r="C413" s="129"/>
      <c r="D413" s="129"/>
      <c r="E413" s="129"/>
      <c r="F413" s="130"/>
      <c r="G413" s="130"/>
      <c r="H413" s="130"/>
      <c r="I413" s="130"/>
      <c r="J413" s="130"/>
      <c r="K413" s="130"/>
      <c r="L413" s="130"/>
      <c r="M413" s="130"/>
      <c r="N413" s="130"/>
      <c r="O413" s="130"/>
    </row>
    <row r="414" spans="2:15">
      <c r="B414" s="129"/>
      <c r="C414" s="129"/>
      <c r="D414" s="129"/>
      <c r="E414" s="129"/>
      <c r="F414" s="130"/>
      <c r="G414" s="130"/>
      <c r="H414" s="130"/>
      <c r="I414" s="130"/>
      <c r="J414" s="130"/>
      <c r="K414" s="130"/>
      <c r="L414" s="130"/>
      <c r="M414" s="130"/>
      <c r="N414" s="130"/>
      <c r="O414" s="130"/>
    </row>
    <row r="415" spans="2:15">
      <c r="B415" s="129"/>
      <c r="C415" s="129"/>
      <c r="D415" s="129"/>
      <c r="E415" s="129"/>
      <c r="F415" s="130"/>
      <c r="G415" s="130"/>
      <c r="H415" s="130"/>
      <c r="I415" s="130"/>
      <c r="J415" s="130"/>
      <c r="K415" s="130"/>
      <c r="L415" s="130"/>
      <c r="M415" s="130"/>
      <c r="N415" s="130"/>
      <c r="O415" s="130"/>
    </row>
    <row r="416" spans="2:15">
      <c r="B416" s="129"/>
      <c r="C416" s="129"/>
      <c r="D416" s="129"/>
      <c r="E416" s="129"/>
      <c r="F416" s="130"/>
      <c r="G416" s="130"/>
      <c r="H416" s="130"/>
      <c r="I416" s="130"/>
      <c r="J416" s="130"/>
      <c r="K416" s="130"/>
      <c r="L416" s="130"/>
      <c r="M416" s="130"/>
      <c r="N416" s="130"/>
      <c r="O416" s="130"/>
    </row>
    <row r="417" spans="2:15">
      <c r="B417" s="129"/>
      <c r="C417" s="129"/>
      <c r="D417" s="129"/>
      <c r="E417" s="129"/>
      <c r="F417" s="130"/>
      <c r="G417" s="130"/>
      <c r="H417" s="130"/>
      <c r="I417" s="130"/>
      <c r="J417" s="130"/>
      <c r="K417" s="130"/>
      <c r="L417" s="130"/>
      <c r="M417" s="130"/>
      <c r="N417" s="130"/>
      <c r="O417" s="130"/>
    </row>
    <row r="418" spans="2:15">
      <c r="B418" s="129"/>
      <c r="C418" s="129"/>
      <c r="D418" s="129"/>
      <c r="E418" s="129"/>
      <c r="F418" s="130"/>
      <c r="G418" s="130"/>
      <c r="H418" s="130"/>
      <c r="I418" s="130"/>
      <c r="J418" s="130"/>
      <c r="K418" s="130"/>
      <c r="L418" s="130"/>
      <c r="M418" s="130"/>
      <c r="N418" s="130"/>
      <c r="O418" s="130"/>
    </row>
    <row r="419" spans="2:15">
      <c r="B419" s="129"/>
      <c r="C419" s="129"/>
      <c r="D419" s="129"/>
      <c r="E419" s="129"/>
      <c r="F419" s="130"/>
      <c r="G419" s="130"/>
      <c r="H419" s="130"/>
      <c r="I419" s="130"/>
      <c r="J419" s="130"/>
      <c r="K419" s="130"/>
      <c r="L419" s="130"/>
      <c r="M419" s="130"/>
      <c r="N419" s="130"/>
      <c r="O419" s="130"/>
    </row>
    <row r="420" spans="2:15">
      <c r="B420" s="129"/>
      <c r="C420" s="129"/>
      <c r="D420" s="129"/>
      <c r="E420" s="129"/>
      <c r="F420" s="130"/>
      <c r="G420" s="130"/>
      <c r="H420" s="130"/>
      <c r="I420" s="130"/>
      <c r="J420" s="130"/>
      <c r="K420" s="130"/>
      <c r="L420" s="130"/>
      <c r="M420" s="130"/>
      <c r="N420" s="130"/>
      <c r="O420" s="130"/>
    </row>
    <row r="421" spans="2:15">
      <c r="B421" s="129"/>
      <c r="C421" s="129"/>
      <c r="D421" s="129"/>
      <c r="E421" s="129"/>
      <c r="F421" s="130"/>
      <c r="G421" s="130"/>
      <c r="H421" s="130"/>
      <c r="I421" s="130"/>
      <c r="J421" s="130"/>
      <c r="K421" s="130"/>
      <c r="L421" s="130"/>
      <c r="M421" s="130"/>
      <c r="N421" s="130"/>
      <c r="O421" s="130"/>
    </row>
    <row r="422" spans="2:15">
      <c r="B422" s="129"/>
      <c r="C422" s="129"/>
      <c r="D422" s="129"/>
      <c r="E422" s="129"/>
      <c r="F422" s="130"/>
      <c r="G422" s="130"/>
      <c r="H422" s="130"/>
      <c r="I422" s="130"/>
      <c r="J422" s="130"/>
      <c r="K422" s="130"/>
      <c r="L422" s="130"/>
      <c r="M422" s="130"/>
      <c r="N422" s="130"/>
      <c r="O422" s="130"/>
    </row>
    <row r="423" spans="2:15">
      <c r="B423" s="129"/>
      <c r="C423" s="129"/>
      <c r="D423" s="129"/>
      <c r="E423" s="129"/>
      <c r="F423" s="130"/>
      <c r="G423" s="130"/>
      <c r="H423" s="130"/>
      <c r="I423" s="130"/>
      <c r="J423" s="130"/>
      <c r="K423" s="130"/>
      <c r="L423" s="130"/>
      <c r="M423" s="130"/>
      <c r="N423" s="130"/>
      <c r="O423" s="130"/>
    </row>
    <row r="424" spans="2:15">
      <c r="B424" s="129"/>
      <c r="C424" s="129"/>
      <c r="D424" s="129"/>
      <c r="E424" s="129"/>
      <c r="F424" s="130"/>
      <c r="G424" s="130"/>
      <c r="H424" s="130"/>
      <c r="I424" s="130"/>
      <c r="J424" s="130"/>
      <c r="K424" s="130"/>
      <c r="L424" s="130"/>
      <c r="M424" s="130"/>
      <c r="N424" s="130"/>
      <c r="O424" s="130"/>
    </row>
    <row r="425" spans="2:15">
      <c r="B425" s="129"/>
      <c r="C425" s="129"/>
      <c r="D425" s="129"/>
      <c r="E425" s="129"/>
      <c r="F425" s="130"/>
      <c r="G425" s="130"/>
      <c r="H425" s="130"/>
      <c r="I425" s="130"/>
      <c r="J425" s="130"/>
      <c r="K425" s="130"/>
      <c r="L425" s="130"/>
      <c r="M425" s="130"/>
      <c r="N425" s="130"/>
      <c r="O425" s="130"/>
    </row>
    <row r="426" spans="2:15">
      <c r="B426" s="129"/>
      <c r="C426" s="129"/>
      <c r="D426" s="129"/>
      <c r="E426" s="129"/>
      <c r="F426" s="130"/>
      <c r="G426" s="130"/>
      <c r="H426" s="130"/>
      <c r="I426" s="130"/>
      <c r="J426" s="130"/>
      <c r="K426" s="130"/>
      <c r="L426" s="130"/>
      <c r="M426" s="130"/>
      <c r="N426" s="130"/>
      <c r="O426" s="130"/>
    </row>
    <row r="427" spans="2:15">
      <c r="B427" s="129"/>
      <c r="C427" s="129"/>
      <c r="D427" s="129"/>
      <c r="E427" s="129"/>
      <c r="F427" s="130"/>
      <c r="G427" s="130"/>
      <c r="H427" s="130"/>
      <c r="I427" s="130"/>
      <c r="J427" s="130"/>
      <c r="K427" s="130"/>
      <c r="L427" s="130"/>
      <c r="M427" s="130"/>
      <c r="N427" s="130"/>
      <c r="O427" s="130"/>
    </row>
    <row r="428" spans="2:15">
      <c r="B428" s="129"/>
      <c r="C428" s="129"/>
      <c r="D428" s="129"/>
      <c r="E428" s="129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</row>
    <row r="429" spans="2:15">
      <c r="B429" s="129"/>
      <c r="C429" s="129"/>
      <c r="D429" s="129"/>
      <c r="E429" s="129"/>
      <c r="F429" s="130"/>
      <c r="G429" s="130"/>
      <c r="H429" s="130"/>
      <c r="I429" s="130"/>
      <c r="J429" s="130"/>
      <c r="K429" s="130"/>
      <c r="L429" s="130"/>
      <c r="M429" s="130"/>
      <c r="N429" s="130"/>
      <c r="O429" s="130"/>
    </row>
    <row r="430" spans="2:15">
      <c r="B430" s="129"/>
      <c r="C430" s="129"/>
      <c r="D430" s="129"/>
      <c r="E430" s="129"/>
      <c r="F430" s="130"/>
      <c r="G430" s="130"/>
      <c r="H430" s="130"/>
      <c r="I430" s="130"/>
      <c r="J430" s="130"/>
      <c r="K430" s="130"/>
      <c r="L430" s="130"/>
      <c r="M430" s="130"/>
      <c r="N430" s="130"/>
      <c r="O430" s="130"/>
    </row>
    <row r="431" spans="2:15">
      <c r="B431" s="129"/>
      <c r="C431" s="129"/>
      <c r="D431" s="129"/>
      <c r="E431" s="129"/>
      <c r="F431" s="130"/>
      <c r="G431" s="130"/>
      <c r="H431" s="130"/>
      <c r="I431" s="130"/>
      <c r="J431" s="130"/>
      <c r="K431" s="130"/>
      <c r="L431" s="130"/>
      <c r="M431" s="130"/>
      <c r="N431" s="130"/>
      <c r="O431" s="130"/>
    </row>
    <row r="432" spans="2:15">
      <c r="B432" s="129"/>
      <c r="C432" s="129"/>
      <c r="D432" s="129"/>
      <c r="E432" s="129"/>
      <c r="F432" s="130"/>
      <c r="G432" s="130"/>
      <c r="H432" s="130"/>
      <c r="I432" s="130"/>
      <c r="J432" s="130"/>
      <c r="K432" s="130"/>
      <c r="L432" s="130"/>
      <c r="M432" s="130"/>
      <c r="N432" s="130"/>
      <c r="O432" s="130"/>
    </row>
    <row r="433" spans="2:15">
      <c r="B433" s="129"/>
      <c r="C433" s="129"/>
      <c r="D433" s="129"/>
      <c r="E433" s="129"/>
      <c r="F433" s="130"/>
      <c r="G433" s="130"/>
      <c r="H433" s="130"/>
      <c r="I433" s="130"/>
      <c r="J433" s="130"/>
      <c r="K433" s="130"/>
      <c r="L433" s="130"/>
      <c r="M433" s="130"/>
      <c r="N433" s="130"/>
      <c r="O433" s="130"/>
    </row>
    <row r="434" spans="2:15">
      <c r="B434" s="129"/>
      <c r="C434" s="129"/>
      <c r="D434" s="129"/>
      <c r="E434" s="129"/>
      <c r="F434" s="130"/>
      <c r="G434" s="130"/>
      <c r="H434" s="130"/>
      <c r="I434" s="130"/>
      <c r="J434" s="130"/>
      <c r="K434" s="130"/>
      <c r="L434" s="130"/>
      <c r="M434" s="130"/>
      <c r="N434" s="130"/>
      <c r="O434" s="130"/>
    </row>
    <row r="435" spans="2:15">
      <c r="B435" s="129"/>
      <c r="C435" s="129"/>
      <c r="D435" s="129"/>
      <c r="E435" s="129"/>
      <c r="F435" s="130"/>
      <c r="G435" s="130"/>
      <c r="H435" s="130"/>
      <c r="I435" s="130"/>
      <c r="J435" s="130"/>
      <c r="K435" s="130"/>
      <c r="L435" s="130"/>
      <c r="M435" s="130"/>
      <c r="N435" s="130"/>
      <c r="O435" s="130"/>
    </row>
    <row r="436" spans="2:15">
      <c r="B436" s="129"/>
      <c r="C436" s="129"/>
      <c r="D436" s="129"/>
      <c r="E436" s="129"/>
      <c r="F436" s="130"/>
      <c r="G436" s="130"/>
      <c r="H436" s="130"/>
      <c r="I436" s="130"/>
      <c r="J436" s="130"/>
      <c r="K436" s="130"/>
      <c r="L436" s="130"/>
      <c r="M436" s="130"/>
      <c r="N436" s="130"/>
      <c r="O436" s="130"/>
    </row>
    <row r="437" spans="2:15">
      <c r="B437" s="129"/>
      <c r="C437" s="129"/>
      <c r="D437" s="129"/>
      <c r="E437" s="129"/>
      <c r="F437" s="130"/>
      <c r="G437" s="130"/>
      <c r="H437" s="130"/>
      <c r="I437" s="130"/>
      <c r="J437" s="130"/>
      <c r="K437" s="130"/>
      <c r="L437" s="130"/>
      <c r="M437" s="130"/>
      <c r="N437" s="130"/>
      <c r="O437" s="130"/>
    </row>
    <row r="438" spans="2:15">
      <c r="B438" s="129"/>
      <c r="C438" s="129"/>
      <c r="D438" s="129"/>
      <c r="E438" s="129"/>
      <c r="F438" s="130"/>
      <c r="G438" s="130"/>
      <c r="H438" s="130"/>
      <c r="I438" s="130"/>
      <c r="J438" s="130"/>
      <c r="K438" s="130"/>
      <c r="L438" s="130"/>
      <c r="M438" s="130"/>
      <c r="N438" s="130"/>
      <c r="O438" s="130"/>
    </row>
    <row r="439" spans="2:15">
      <c r="B439" s="129"/>
      <c r="C439" s="129"/>
      <c r="D439" s="129"/>
      <c r="E439" s="129"/>
      <c r="F439" s="130"/>
      <c r="G439" s="130"/>
      <c r="H439" s="130"/>
      <c r="I439" s="130"/>
      <c r="J439" s="130"/>
      <c r="K439" s="130"/>
      <c r="L439" s="130"/>
      <c r="M439" s="130"/>
      <c r="N439" s="130"/>
      <c r="O439" s="130"/>
    </row>
    <row r="440" spans="2:15">
      <c r="B440" s="129"/>
      <c r="C440" s="129"/>
      <c r="D440" s="129"/>
      <c r="E440" s="129"/>
      <c r="F440" s="130"/>
      <c r="G440" s="130"/>
      <c r="H440" s="130"/>
      <c r="I440" s="130"/>
      <c r="J440" s="130"/>
      <c r="K440" s="130"/>
      <c r="L440" s="130"/>
      <c r="M440" s="130"/>
      <c r="N440" s="130"/>
      <c r="O440" s="130"/>
    </row>
    <row r="441" spans="2:15">
      <c r="B441" s="129"/>
      <c r="C441" s="129"/>
      <c r="D441" s="129"/>
      <c r="E441" s="129"/>
      <c r="F441" s="130"/>
      <c r="G441" s="130"/>
      <c r="H441" s="130"/>
      <c r="I441" s="130"/>
      <c r="J441" s="130"/>
      <c r="K441" s="130"/>
      <c r="L441" s="130"/>
      <c r="M441" s="130"/>
      <c r="N441" s="130"/>
      <c r="O441" s="130"/>
    </row>
    <row r="442" spans="2:15">
      <c r="B442" s="129"/>
      <c r="C442" s="129"/>
      <c r="D442" s="129"/>
      <c r="E442" s="129"/>
      <c r="F442" s="130"/>
      <c r="G442" s="130"/>
      <c r="H442" s="130"/>
      <c r="I442" s="130"/>
      <c r="J442" s="130"/>
      <c r="K442" s="130"/>
      <c r="L442" s="130"/>
      <c r="M442" s="130"/>
      <c r="N442" s="130"/>
      <c r="O442" s="130"/>
    </row>
    <row r="443" spans="2:15">
      <c r="B443" s="129"/>
      <c r="C443" s="129"/>
      <c r="D443" s="129"/>
      <c r="E443" s="129"/>
      <c r="F443" s="130"/>
      <c r="G443" s="130"/>
      <c r="H443" s="130"/>
      <c r="I443" s="130"/>
      <c r="J443" s="130"/>
      <c r="K443" s="130"/>
      <c r="L443" s="130"/>
      <c r="M443" s="130"/>
      <c r="N443" s="130"/>
      <c r="O443" s="130"/>
    </row>
    <row r="444" spans="2:15">
      <c r="B444" s="129"/>
      <c r="C444" s="129"/>
      <c r="D444" s="129"/>
      <c r="E444" s="129"/>
      <c r="F444" s="130"/>
      <c r="G444" s="130"/>
      <c r="H444" s="130"/>
      <c r="I444" s="130"/>
      <c r="J444" s="130"/>
      <c r="K444" s="130"/>
      <c r="L444" s="130"/>
      <c r="M444" s="130"/>
      <c r="N444" s="130"/>
      <c r="O444" s="130"/>
    </row>
    <row r="445" spans="2:15">
      <c r="B445" s="129"/>
      <c r="C445" s="129"/>
      <c r="D445" s="129"/>
      <c r="E445" s="129"/>
      <c r="F445" s="130"/>
      <c r="G445" s="130"/>
      <c r="H445" s="130"/>
      <c r="I445" s="130"/>
      <c r="J445" s="130"/>
      <c r="K445" s="130"/>
      <c r="L445" s="130"/>
      <c r="M445" s="130"/>
      <c r="N445" s="130"/>
      <c r="O445" s="130"/>
    </row>
    <row r="446" spans="2:15">
      <c r="B446" s="129"/>
      <c r="C446" s="129"/>
      <c r="D446" s="129"/>
      <c r="E446" s="129"/>
      <c r="F446" s="130"/>
      <c r="G446" s="130"/>
      <c r="H446" s="130"/>
      <c r="I446" s="130"/>
      <c r="J446" s="130"/>
      <c r="K446" s="130"/>
      <c r="L446" s="130"/>
      <c r="M446" s="130"/>
      <c r="N446" s="130"/>
      <c r="O446" s="130"/>
    </row>
    <row r="447" spans="2:15">
      <c r="B447" s="129"/>
      <c r="C447" s="129"/>
      <c r="D447" s="129"/>
      <c r="E447" s="129"/>
      <c r="F447" s="130"/>
      <c r="G447" s="130"/>
      <c r="H447" s="130"/>
      <c r="I447" s="130"/>
      <c r="J447" s="130"/>
      <c r="K447" s="130"/>
      <c r="L447" s="130"/>
      <c r="M447" s="130"/>
      <c r="N447" s="130"/>
      <c r="O447" s="130"/>
    </row>
    <row r="448" spans="2:15">
      <c r="B448" s="129"/>
      <c r="C448" s="129"/>
      <c r="D448" s="129"/>
      <c r="E448" s="129"/>
      <c r="F448" s="130"/>
      <c r="G448" s="130"/>
      <c r="H448" s="130"/>
      <c r="I448" s="130"/>
      <c r="J448" s="130"/>
      <c r="K448" s="130"/>
      <c r="L448" s="130"/>
      <c r="M448" s="130"/>
      <c r="N448" s="130"/>
      <c r="O448" s="130"/>
    </row>
    <row r="449" spans="2:15">
      <c r="B449" s="129"/>
      <c r="C449" s="129"/>
      <c r="D449" s="129"/>
      <c r="E449" s="129"/>
      <c r="F449" s="130"/>
      <c r="G449" s="130"/>
      <c r="H449" s="130"/>
      <c r="I449" s="130"/>
      <c r="J449" s="130"/>
      <c r="K449" s="130"/>
      <c r="L449" s="130"/>
      <c r="M449" s="130"/>
      <c r="N449" s="130"/>
      <c r="O449" s="130"/>
    </row>
    <row r="450" spans="2:15">
      <c r="B450" s="129"/>
      <c r="C450" s="129"/>
      <c r="D450" s="129"/>
      <c r="E450" s="129"/>
      <c r="F450" s="130"/>
      <c r="G450" s="130"/>
      <c r="H450" s="130"/>
      <c r="I450" s="130"/>
      <c r="J450" s="130"/>
      <c r="K450" s="130"/>
      <c r="L450" s="130"/>
      <c r="M450" s="130"/>
      <c r="N450" s="130"/>
      <c r="O450" s="130"/>
    </row>
    <row r="451" spans="2:15">
      <c r="B451" s="129"/>
      <c r="C451" s="129"/>
      <c r="D451" s="129"/>
      <c r="E451" s="129"/>
      <c r="F451" s="130"/>
      <c r="G451" s="130"/>
      <c r="H451" s="130"/>
      <c r="I451" s="130"/>
      <c r="J451" s="130"/>
      <c r="K451" s="130"/>
      <c r="L451" s="130"/>
      <c r="M451" s="130"/>
      <c r="N451" s="130"/>
      <c r="O451" s="130"/>
    </row>
    <row r="452" spans="2:15">
      <c r="B452" s="129"/>
      <c r="C452" s="129"/>
      <c r="D452" s="129"/>
      <c r="E452" s="129"/>
      <c r="F452" s="130"/>
      <c r="G452" s="130"/>
      <c r="H452" s="130"/>
      <c r="I452" s="130"/>
      <c r="J452" s="130"/>
      <c r="K452" s="130"/>
      <c r="L452" s="130"/>
      <c r="M452" s="130"/>
      <c r="N452" s="130"/>
      <c r="O452" s="130"/>
    </row>
    <row r="453" spans="2:15">
      <c r="B453" s="129"/>
      <c r="C453" s="129"/>
      <c r="D453" s="129"/>
      <c r="E453" s="129"/>
      <c r="F453" s="130"/>
      <c r="G453" s="130"/>
      <c r="H453" s="130"/>
      <c r="I453" s="130"/>
      <c r="J453" s="130"/>
      <c r="K453" s="130"/>
      <c r="L453" s="130"/>
      <c r="M453" s="130"/>
      <c r="N453" s="130"/>
      <c r="O453" s="130"/>
    </row>
    <row r="454" spans="2:15">
      <c r="B454" s="129"/>
      <c r="C454" s="129"/>
      <c r="D454" s="129"/>
      <c r="E454" s="129"/>
      <c r="F454" s="130"/>
      <c r="G454" s="130"/>
      <c r="H454" s="130"/>
      <c r="I454" s="130"/>
      <c r="J454" s="130"/>
      <c r="K454" s="130"/>
      <c r="L454" s="130"/>
      <c r="M454" s="130"/>
      <c r="N454" s="130"/>
      <c r="O454" s="130"/>
    </row>
    <row r="455" spans="2:15">
      <c r="B455" s="129"/>
      <c r="C455" s="129"/>
      <c r="D455" s="129"/>
      <c r="E455" s="129"/>
      <c r="F455" s="130"/>
      <c r="G455" s="130"/>
      <c r="H455" s="130"/>
      <c r="I455" s="130"/>
      <c r="J455" s="130"/>
      <c r="K455" s="130"/>
      <c r="L455" s="130"/>
      <c r="M455" s="130"/>
      <c r="N455" s="130"/>
      <c r="O455" s="130"/>
    </row>
    <row r="456" spans="2:15">
      <c r="B456" s="129"/>
      <c r="C456" s="129"/>
      <c r="D456" s="129"/>
      <c r="E456" s="129"/>
      <c r="F456" s="130"/>
      <c r="G456" s="130"/>
      <c r="H456" s="130"/>
      <c r="I456" s="130"/>
      <c r="J456" s="130"/>
      <c r="K456" s="130"/>
      <c r="L456" s="130"/>
      <c r="M456" s="130"/>
      <c r="N456" s="130"/>
      <c r="O456" s="130"/>
    </row>
    <row r="457" spans="2:15">
      <c r="B457" s="129"/>
      <c r="C457" s="129"/>
      <c r="D457" s="129"/>
      <c r="E457" s="129"/>
      <c r="F457" s="130"/>
      <c r="G457" s="130"/>
      <c r="H457" s="130"/>
      <c r="I457" s="130"/>
      <c r="J457" s="130"/>
      <c r="K457" s="130"/>
      <c r="L457" s="130"/>
      <c r="M457" s="130"/>
      <c r="N457" s="130"/>
      <c r="O457" s="130"/>
    </row>
    <row r="458" spans="2:15">
      <c r="B458" s="129"/>
      <c r="C458" s="129"/>
      <c r="D458" s="129"/>
      <c r="E458" s="129"/>
      <c r="F458" s="130"/>
      <c r="G458" s="130"/>
      <c r="H458" s="130"/>
      <c r="I458" s="130"/>
      <c r="J458" s="130"/>
      <c r="K458" s="130"/>
      <c r="L458" s="130"/>
      <c r="M458" s="130"/>
      <c r="N458" s="130"/>
      <c r="O458" s="130"/>
    </row>
    <row r="459" spans="2:15">
      <c r="B459" s="129"/>
      <c r="C459" s="129"/>
      <c r="D459" s="129"/>
      <c r="E459" s="129"/>
      <c r="F459" s="130"/>
      <c r="G459" s="130"/>
      <c r="H459" s="130"/>
      <c r="I459" s="130"/>
      <c r="J459" s="130"/>
      <c r="K459" s="130"/>
      <c r="L459" s="130"/>
      <c r="M459" s="130"/>
      <c r="N459" s="130"/>
      <c r="O459" s="130"/>
    </row>
    <row r="460" spans="2:15">
      <c r="B460" s="129"/>
      <c r="C460" s="129"/>
      <c r="D460" s="129"/>
      <c r="E460" s="129"/>
      <c r="F460" s="130"/>
      <c r="G460" s="130"/>
      <c r="H460" s="130"/>
      <c r="I460" s="130"/>
      <c r="J460" s="130"/>
      <c r="K460" s="130"/>
      <c r="L460" s="130"/>
      <c r="M460" s="130"/>
      <c r="N460" s="130"/>
      <c r="O460" s="130"/>
    </row>
    <row r="461" spans="2:15">
      <c r="B461" s="129"/>
      <c r="C461" s="129"/>
      <c r="D461" s="129"/>
      <c r="E461" s="129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</row>
    <row r="462" spans="2:15">
      <c r="B462" s="129"/>
      <c r="C462" s="129"/>
      <c r="D462" s="129"/>
      <c r="E462" s="129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</row>
    <row r="463" spans="2:15">
      <c r="B463" s="129"/>
      <c r="C463" s="129"/>
      <c r="D463" s="129"/>
      <c r="E463" s="129"/>
      <c r="F463" s="130"/>
      <c r="G463" s="130"/>
      <c r="H463" s="130"/>
      <c r="I463" s="130"/>
      <c r="J463" s="130"/>
      <c r="K463" s="130"/>
      <c r="L463" s="130"/>
      <c r="M463" s="130"/>
      <c r="N463" s="130"/>
      <c r="O463" s="130"/>
    </row>
    <row r="464" spans="2:15">
      <c r="B464" s="129"/>
      <c r="C464" s="129"/>
      <c r="D464" s="129"/>
      <c r="E464" s="129"/>
      <c r="F464" s="130"/>
      <c r="G464" s="130"/>
      <c r="H464" s="130"/>
      <c r="I464" s="130"/>
      <c r="J464" s="130"/>
      <c r="K464" s="130"/>
      <c r="L464" s="130"/>
      <c r="M464" s="130"/>
      <c r="N464" s="130"/>
      <c r="O464" s="130"/>
    </row>
    <row r="465" spans="2:15">
      <c r="B465" s="129"/>
      <c r="C465" s="129"/>
      <c r="D465" s="129"/>
      <c r="E465" s="129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</row>
    <row r="466" spans="2:15">
      <c r="B466" s="129"/>
      <c r="C466" s="129"/>
      <c r="D466" s="129"/>
      <c r="E466" s="129"/>
      <c r="F466" s="130"/>
      <c r="G466" s="130"/>
      <c r="H466" s="130"/>
      <c r="I466" s="130"/>
      <c r="J466" s="130"/>
      <c r="K466" s="130"/>
      <c r="L466" s="130"/>
      <c r="M466" s="130"/>
      <c r="N466" s="130"/>
      <c r="O466" s="130"/>
    </row>
    <row r="467" spans="2:15">
      <c r="B467" s="129"/>
      <c r="C467" s="129"/>
      <c r="D467" s="129"/>
      <c r="E467" s="129"/>
      <c r="F467" s="130"/>
      <c r="G467" s="130"/>
      <c r="H467" s="130"/>
      <c r="I467" s="130"/>
      <c r="J467" s="130"/>
      <c r="K467" s="130"/>
      <c r="L467" s="130"/>
      <c r="M467" s="130"/>
      <c r="N467" s="130"/>
      <c r="O467" s="130"/>
    </row>
    <row r="468" spans="2:15">
      <c r="B468" s="129"/>
      <c r="C468" s="129"/>
      <c r="D468" s="129"/>
      <c r="E468" s="129"/>
      <c r="F468" s="130"/>
      <c r="G468" s="130"/>
      <c r="H468" s="130"/>
      <c r="I468" s="130"/>
      <c r="J468" s="130"/>
      <c r="K468" s="130"/>
      <c r="L468" s="130"/>
      <c r="M468" s="130"/>
      <c r="N468" s="130"/>
      <c r="O468" s="130"/>
    </row>
    <row r="469" spans="2:15">
      <c r="B469" s="129"/>
      <c r="C469" s="129"/>
      <c r="D469" s="129"/>
      <c r="E469" s="129"/>
      <c r="F469" s="130"/>
      <c r="G469" s="130"/>
      <c r="H469" s="130"/>
      <c r="I469" s="130"/>
      <c r="J469" s="130"/>
      <c r="K469" s="130"/>
      <c r="L469" s="130"/>
      <c r="M469" s="130"/>
      <c r="N469" s="130"/>
      <c r="O469" s="130"/>
    </row>
    <row r="470" spans="2:15">
      <c r="B470" s="129"/>
      <c r="C470" s="129"/>
      <c r="D470" s="129"/>
      <c r="E470" s="129"/>
      <c r="F470" s="130"/>
      <c r="G470" s="130"/>
      <c r="H470" s="130"/>
      <c r="I470" s="130"/>
      <c r="J470" s="130"/>
      <c r="K470" s="130"/>
      <c r="L470" s="130"/>
      <c r="M470" s="130"/>
      <c r="N470" s="130"/>
      <c r="O470" s="130"/>
    </row>
    <row r="471" spans="2:15">
      <c r="B471" s="129"/>
      <c r="C471" s="129"/>
      <c r="D471" s="129"/>
      <c r="E471" s="129"/>
      <c r="F471" s="130"/>
      <c r="G471" s="130"/>
      <c r="H471" s="130"/>
      <c r="I471" s="130"/>
      <c r="J471" s="130"/>
      <c r="K471" s="130"/>
      <c r="L471" s="130"/>
      <c r="M471" s="130"/>
      <c r="N471" s="130"/>
      <c r="O471" s="130"/>
    </row>
    <row r="472" spans="2:15">
      <c r="B472" s="129"/>
      <c r="C472" s="129"/>
      <c r="D472" s="129"/>
      <c r="E472" s="129"/>
      <c r="F472" s="130"/>
      <c r="G472" s="130"/>
      <c r="H472" s="130"/>
      <c r="I472" s="130"/>
      <c r="J472" s="130"/>
      <c r="K472" s="130"/>
      <c r="L472" s="130"/>
      <c r="M472" s="130"/>
      <c r="N472" s="130"/>
      <c r="O472" s="130"/>
    </row>
    <row r="473" spans="2:15">
      <c r="B473" s="129"/>
      <c r="C473" s="129"/>
      <c r="D473" s="129"/>
      <c r="E473" s="129"/>
      <c r="F473" s="130"/>
      <c r="G473" s="130"/>
      <c r="H473" s="130"/>
      <c r="I473" s="130"/>
      <c r="J473" s="130"/>
      <c r="K473" s="130"/>
      <c r="L473" s="130"/>
      <c r="M473" s="130"/>
      <c r="N473" s="130"/>
      <c r="O473" s="130"/>
    </row>
    <row r="474" spans="2:15">
      <c r="B474" s="129"/>
      <c r="C474" s="129"/>
      <c r="D474" s="129"/>
      <c r="E474" s="129"/>
      <c r="F474" s="130"/>
      <c r="G474" s="130"/>
      <c r="H474" s="130"/>
      <c r="I474" s="130"/>
      <c r="J474" s="130"/>
      <c r="K474" s="130"/>
      <c r="L474" s="130"/>
      <c r="M474" s="130"/>
      <c r="N474" s="130"/>
      <c r="O474" s="130"/>
    </row>
    <row r="475" spans="2:15">
      <c r="B475" s="129"/>
      <c r="C475" s="129"/>
      <c r="D475" s="129"/>
      <c r="E475" s="129"/>
      <c r="F475" s="130"/>
      <c r="G475" s="130"/>
      <c r="H475" s="130"/>
      <c r="I475" s="130"/>
      <c r="J475" s="130"/>
      <c r="K475" s="130"/>
      <c r="L475" s="130"/>
      <c r="M475" s="130"/>
      <c r="N475" s="130"/>
      <c r="O475" s="130"/>
    </row>
    <row r="476" spans="2:15">
      <c r="B476" s="129"/>
      <c r="C476" s="129"/>
      <c r="D476" s="129"/>
      <c r="E476" s="129"/>
      <c r="F476" s="130"/>
      <c r="G476" s="130"/>
      <c r="H476" s="130"/>
      <c r="I476" s="130"/>
      <c r="J476" s="130"/>
      <c r="K476" s="130"/>
      <c r="L476" s="130"/>
      <c r="M476" s="130"/>
      <c r="N476" s="130"/>
      <c r="O476" s="130"/>
    </row>
    <row r="477" spans="2:15">
      <c r="B477" s="129"/>
      <c r="C477" s="129"/>
      <c r="D477" s="129"/>
      <c r="E477" s="129"/>
      <c r="F477" s="130"/>
      <c r="G477" s="130"/>
      <c r="H477" s="130"/>
      <c r="I477" s="130"/>
      <c r="J477" s="130"/>
      <c r="K477" s="130"/>
      <c r="L477" s="130"/>
      <c r="M477" s="130"/>
      <c r="N477" s="130"/>
      <c r="O477" s="130"/>
    </row>
    <row r="478" spans="2:15">
      <c r="B478" s="129"/>
      <c r="C478" s="129"/>
      <c r="D478" s="129"/>
      <c r="E478" s="129"/>
      <c r="F478" s="130"/>
      <c r="G478" s="130"/>
      <c r="H478" s="130"/>
      <c r="I478" s="130"/>
      <c r="J478" s="130"/>
      <c r="K478" s="130"/>
      <c r="L478" s="130"/>
      <c r="M478" s="130"/>
      <c r="N478" s="130"/>
      <c r="O478" s="130"/>
    </row>
    <row r="479" spans="2:15">
      <c r="B479" s="129"/>
      <c r="C479" s="129"/>
      <c r="D479" s="129"/>
      <c r="E479" s="129"/>
      <c r="F479" s="130"/>
      <c r="G479" s="130"/>
      <c r="H479" s="130"/>
      <c r="I479" s="130"/>
      <c r="J479" s="130"/>
      <c r="K479" s="130"/>
      <c r="L479" s="130"/>
      <c r="M479" s="130"/>
      <c r="N479" s="130"/>
      <c r="O479" s="130"/>
    </row>
    <row r="480" spans="2:15">
      <c r="B480" s="129"/>
      <c r="C480" s="129"/>
      <c r="D480" s="129"/>
      <c r="E480" s="129"/>
      <c r="F480" s="130"/>
      <c r="G480" s="130"/>
      <c r="H480" s="130"/>
      <c r="I480" s="130"/>
      <c r="J480" s="130"/>
      <c r="K480" s="130"/>
      <c r="L480" s="130"/>
      <c r="M480" s="130"/>
      <c r="N480" s="130"/>
      <c r="O480" s="130"/>
    </row>
    <row r="481" spans="2:15">
      <c r="B481" s="129"/>
      <c r="C481" s="129"/>
      <c r="D481" s="129"/>
      <c r="E481" s="129"/>
      <c r="F481" s="130"/>
      <c r="G481" s="130"/>
      <c r="H481" s="130"/>
      <c r="I481" s="130"/>
      <c r="J481" s="130"/>
      <c r="K481" s="130"/>
      <c r="L481" s="130"/>
      <c r="M481" s="130"/>
      <c r="N481" s="130"/>
      <c r="O481" s="130"/>
    </row>
    <row r="482" spans="2:15">
      <c r="B482" s="129"/>
      <c r="C482" s="129"/>
      <c r="D482" s="129"/>
      <c r="E482" s="129"/>
      <c r="F482" s="130"/>
      <c r="G482" s="130"/>
      <c r="H482" s="130"/>
      <c r="I482" s="130"/>
      <c r="J482" s="130"/>
      <c r="K482" s="130"/>
      <c r="L482" s="130"/>
      <c r="M482" s="130"/>
      <c r="N482" s="130"/>
      <c r="O482" s="130"/>
    </row>
    <row r="483" spans="2:15">
      <c r="B483" s="129"/>
      <c r="C483" s="129"/>
      <c r="D483" s="129"/>
      <c r="E483" s="129"/>
      <c r="F483" s="130"/>
      <c r="G483" s="130"/>
      <c r="H483" s="130"/>
      <c r="I483" s="130"/>
      <c r="J483" s="130"/>
      <c r="K483" s="130"/>
      <c r="L483" s="130"/>
      <c r="M483" s="130"/>
      <c r="N483" s="130"/>
      <c r="O483" s="130"/>
    </row>
    <row r="484" spans="2:15">
      <c r="B484" s="129"/>
      <c r="C484" s="129"/>
      <c r="D484" s="129"/>
      <c r="E484" s="129"/>
      <c r="F484" s="130"/>
      <c r="G484" s="130"/>
      <c r="H484" s="130"/>
      <c r="I484" s="130"/>
      <c r="J484" s="130"/>
      <c r="K484" s="130"/>
      <c r="L484" s="130"/>
      <c r="M484" s="130"/>
      <c r="N484" s="130"/>
      <c r="O484" s="130"/>
    </row>
    <row r="485" spans="2:15">
      <c r="B485" s="129"/>
      <c r="C485" s="129"/>
      <c r="D485" s="129"/>
      <c r="E485" s="129"/>
      <c r="F485" s="130"/>
      <c r="G485" s="130"/>
      <c r="H485" s="130"/>
      <c r="I485" s="130"/>
      <c r="J485" s="130"/>
      <c r="K485" s="130"/>
      <c r="L485" s="130"/>
      <c r="M485" s="130"/>
      <c r="N485" s="130"/>
      <c r="O485" s="130"/>
    </row>
    <row r="486" spans="2:15">
      <c r="B486" s="129"/>
      <c r="C486" s="129"/>
      <c r="D486" s="129"/>
      <c r="E486" s="129"/>
      <c r="F486" s="130"/>
      <c r="G486" s="130"/>
      <c r="H486" s="130"/>
      <c r="I486" s="130"/>
      <c r="J486" s="130"/>
      <c r="K486" s="130"/>
      <c r="L486" s="130"/>
      <c r="M486" s="130"/>
      <c r="N486" s="130"/>
      <c r="O486" s="130"/>
    </row>
    <row r="487" spans="2:15">
      <c r="B487" s="129"/>
      <c r="C487" s="129"/>
      <c r="D487" s="129"/>
      <c r="E487" s="129"/>
      <c r="F487" s="130"/>
      <c r="G487" s="130"/>
      <c r="H487" s="130"/>
      <c r="I487" s="130"/>
      <c r="J487" s="130"/>
      <c r="K487" s="130"/>
      <c r="L487" s="130"/>
      <c r="M487" s="130"/>
      <c r="N487" s="130"/>
      <c r="O487" s="130"/>
    </row>
    <row r="488" spans="2:15">
      <c r="B488" s="129"/>
      <c r="C488" s="129"/>
      <c r="D488" s="129"/>
      <c r="E488" s="129"/>
      <c r="F488" s="130"/>
      <c r="G488" s="130"/>
      <c r="H488" s="130"/>
      <c r="I488" s="130"/>
      <c r="J488" s="130"/>
      <c r="K488" s="130"/>
      <c r="L488" s="130"/>
      <c r="M488" s="130"/>
      <c r="N488" s="130"/>
      <c r="O488" s="130"/>
    </row>
    <row r="489" spans="2:15">
      <c r="B489" s="129"/>
      <c r="C489" s="129"/>
      <c r="D489" s="129"/>
      <c r="E489" s="129"/>
      <c r="F489" s="130"/>
      <c r="G489" s="130"/>
      <c r="H489" s="130"/>
      <c r="I489" s="130"/>
      <c r="J489" s="130"/>
      <c r="K489" s="130"/>
      <c r="L489" s="130"/>
      <c r="M489" s="130"/>
      <c r="N489" s="130"/>
      <c r="O489" s="130"/>
    </row>
    <row r="490" spans="2:15">
      <c r="B490" s="129"/>
      <c r="C490" s="129"/>
      <c r="D490" s="129"/>
      <c r="E490" s="129"/>
      <c r="F490" s="130"/>
      <c r="G490" s="130"/>
      <c r="H490" s="130"/>
      <c r="I490" s="130"/>
      <c r="J490" s="130"/>
      <c r="K490" s="130"/>
      <c r="L490" s="130"/>
      <c r="M490" s="130"/>
      <c r="N490" s="130"/>
      <c r="O490" s="130"/>
    </row>
    <row r="491" spans="2:15">
      <c r="B491" s="129"/>
      <c r="C491" s="129"/>
      <c r="D491" s="129"/>
      <c r="E491" s="129"/>
      <c r="F491" s="130"/>
      <c r="G491" s="130"/>
      <c r="H491" s="130"/>
      <c r="I491" s="130"/>
      <c r="J491" s="130"/>
      <c r="K491" s="130"/>
      <c r="L491" s="130"/>
      <c r="M491" s="130"/>
      <c r="N491" s="130"/>
      <c r="O491" s="130"/>
    </row>
    <row r="492" spans="2:15">
      <c r="B492" s="129"/>
      <c r="C492" s="129"/>
      <c r="D492" s="129"/>
      <c r="E492" s="129"/>
      <c r="F492" s="130"/>
      <c r="G492" s="130"/>
      <c r="H492" s="130"/>
      <c r="I492" s="130"/>
      <c r="J492" s="130"/>
      <c r="K492" s="130"/>
      <c r="L492" s="130"/>
      <c r="M492" s="130"/>
      <c r="N492" s="130"/>
      <c r="O492" s="130"/>
    </row>
    <row r="493" spans="2:15">
      <c r="B493" s="129"/>
      <c r="C493" s="129"/>
      <c r="D493" s="129"/>
      <c r="E493" s="129"/>
      <c r="F493" s="130"/>
      <c r="G493" s="130"/>
      <c r="H493" s="130"/>
      <c r="I493" s="130"/>
      <c r="J493" s="130"/>
      <c r="K493" s="130"/>
      <c r="L493" s="130"/>
      <c r="M493" s="130"/>
      <c r="N493" s="130"/>
      <c r="O493" s="130"/>
    </row>
    <row r="494" spans="2:15">
      <c r="B494" s="129"/>
      <c r="C494" s="129"/>
      <c r="D494" s="129"/>
      <c r="E494" s="129"/>
      <c r="F494" s="130"/>
      <c r="G494" s="130"/>
      <c r="H494" s="130"/>
      <c r="I494" s="130"/>
      <c r="J494" s="130"/>
      <c r="K494" s="130"/>
      <c r="L494" s="130"/>
      <c r="M494" s="130"/>
      <c r="N494" s="130"/>
      <c r="O494" s="130"/>
    </row>
    <row r="495" spans="2:15">
      <c r="B495" s="129"/>
      <c r="C495" s="129"/>
      <c r="D495" s="129"/>
      <c r="E495" s="129"/>
      <c r="F495" s="130"/>
      <c r="G495" s="130"/>
      <c r="H495" s="130"/>
      <c r="I495" s="130"/>
      <c r="J495" s="130"/>
      <c r="K495" s="130"/>
      <c r="L495" s="130"/>
      <c r="M495" s="130"/>
      <c r="N495" s="130"/>
      <c r="O495" s="130"/>
    </row>
    <row r="496" spans="2:15">
      <c r="B496" s="129"/>
      <c r="C496" s="129"/>
      <c r="D496" s="129"/>
      <c r="E496" s="129"/>
      <c r="F496" s="130"/>
      <c r="G496" s="130"/>
      <c r="H496" s="130"/>
      <c r="I496" s="130"/>
      <c r="J496" s="130"/>
      <c r="K496" s="130"/>
      <c r="L496" s="130"/>
      <c r="M496" s="130"/>
      <c r="N496" s="130"/>
      <c r="O496" s="130"/>
    </row>
    <row r="497" spans="2:15">
      <c r="B497" s="129"/>
      <c r="C497" s="129"/>
      <c r="D497" s="129"/>
      <c r="E497" s="129"/>
      <c r="F497" s="130"/>
      <c r="G497" s="130"/>
      <c r="H497" s="130"/>
      <c r="I497" s="130"/>
      <c r="J497" s="130"/>
      <c r="K497" s="130"/>
      <c r="L497" s="130"/>
      <c r="M497" s="130"/>
      <c r="N497" s="130"/>
      <c r="O497" s="130"/>
    </row>
    <row r="498" spans="2:15">
      <c r="B498" s="129"/>
      <c r="C498" s="129"/>
      <c r="D498" s="129"/>
      <c r="E498" s="129"/>
      <c r="F498" s="130"/>
      <c r="G498" s="130"/>
      <c r="H498" s="130"/>
      <c r="I498" s="130"/>
      <c r="J498" s="130"/>
      <c r="K498" s="130"/>
      <c r="L498" s="130"/>
      <c r="M498" s="130"/>
      <c r="N498" s="130"/>
      <c r="O498" s="130"/>
    </row>
    <row r="499" spans="2:15">
      <c r="B499" s="129"/>
      <c r="C499" s="129"/>
      <c r="D499" s="129"/>
      <c r="E499" s="129"/>
      <c r="F499" s="130"/>
      <c r="G499" s="130"/>
      <c r="H499" s="130"/>
      <c r="I499" s="130"/>
      <c r="J499" s="130"/>
      <c r="K499" s="130"/>
      <c r="L499" s="130"/>
      <c r="M499" s="130"/>
      <c r="N499" s="130"/>
      <c r="O499" s="130"/>
    </row>
    <row r="500" spans="2:15">
      <c r="B500" s="129"/>
      <c r="C500" s="129"/>
      <c r="D500" s="129"/>
      <c r="E500" s="129"/>
      <c r="F500" s="130"/>
      <c r="G500" s="130"/>
      <c r="H500" s="130"/>
      <c r="I500" s="130"/>
      <c r="J500" s="130"/>
      <c r="K500" s="130"/>
      <c r="L500" s="130"/>
      <c r="M500" s="130"/>
      <c r="N500" s="130"/>
      <c r="O500" s="130"/>
    </row>
    <row r="501" spans="2:15">
      <c r="B501" s="129"/>
      <c r="C501" s="129"/>
      <c r="D501" s="129"/>
      <c r="E501" s="129"/>
      <c r="F501" s="130"/>
      <c r="G501" s="130"/>
      <c r="H501" s="130"/>
      <c r="I501" s="130"/>
      <c r="J501" s="130"/>
      <c r="K501" s="130"/>
      <c r="L501" s="130"/>
      <c r="M501" s="130"/>
      <c r="N501" s="130"/>
      <c r="O501" s="130"/>
    </row>
    <row r="502" spans="2:15">
      <c r="B502" s="129"/>
      <c r="C502" s="129"/>
      <c r="D502" s="129"/>
      <c r="E502" s="129"/>
      <c r="F502" s="130"/>
      <c r="G502" s="130"/>
      <c r="H502" s="130"/>
      <c r="I502" s="130"/>
      <c r="J502" s="130"/>
      <c r="K502" s="130"/>
      <c r="L502" s="130"/>
      <c r="M502" s="130"/>
      <c r="N502" s="130"/>
      <c r="O502" s="130"/>
    </row>
    <row r="503" spans="2:15">
      <c r="B503" s="129"/>
      <c r="C503" s="129"/>
      <c r="D503" s="129"/>
      <c r="E503" s="129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</row>
    <row r="504" spans="2:15">
      <c r="B504" s="129"/>
      <c r="C504" s="129"/>
      <c r="D504" s="129"/>
      <c r="E504" s="129"/>
      <c r="F504" s="130"/>
      <c r="G504" s="130"/>
      <c r="H504" s="130"/>
      <c r="I504" s="130"/>
      <c r="J504" s="130"/>
      <c r="K504" s="130"/>
      <c r="L504" s="130"/>
      <c r="M504" s="130"/>
      <c r="N504" s="130"/>
      <c r="O504" s="130"/>
    </row>
    <row r="505" spans="2:15">
      <c r="B505" s="129"/>
      <c r="C505" s="129"/>
      <c r="D505" s="129"/>
      <c r="E505" s="129"/>
      <c r="F505" s="130"/>
      <c r="G505" s="130"/>
      <c r="H505" s="130"/>
      <c r="I505" s="130"/>
      <c r="J505" s="130"/>
      <c r="K505" s="130"/>
      <c r="L505" s="130"/>
      <c r="M505" s="130"/>
      <c r="N505" s="130"/>
      <c r="O505" s="130"/>
    </row>
    <row r="506" spans="2:15">
      <c r="B506" s="129"/>
      <c r="C506" s="129"/>
      <c r="D506" s="129"/>
      <c r="E506" s="129"/>
      <c r="F506" s="130"/>
      <c r="G506" s="130"/>
      <c r="H506" s="130"/>
      <c r="I506" s="130"/>
      <c r="J506" s="130"/>
      <c r="K506" s="130"/>
      <c r="L506" s="130"/>
      <c r="M506" s="130"/>
      <c r="N506" s="130"/>
      <c r="O506" s="130"/>
    </row>
    <row r="507" spans="2:15">
      <c r="B507" s="129"/>
      <c r="C507" s="129"/>
      <c r="D507" s="129"/>
      <c r="E507" s="129"/>
      <c r="F507" s="130"/>
      <c r="G507" s="130"/>
      <c r="H507" s="130"/>
      <c r="I507" s="130"/>
      <c r="J507" s="130"/>
      <c r="K507" s="130"/>
      <c r="L507" s="130"/>
      <c r="M507" s="130"/>
      <c r="N507" s="130"/>
      <c r="O507" s="130"/>
    </row>
    <row r="508" spans="2:15">
      <c r="B508" s="129"/>
      <c r="C508" s="129"/>
      <c r="D508" s="129"/>
      <c r="E508" s="129"/>
      <c r="F508" s="130"/>
      <c r="G508" s="130"/>
      <c r="H508" s="130"/>
      <c r="I508" s="130"/>
      <c r="J508" s="130"/>
      <c r="K508" s="130"/>
      <c r="L508" s="130"/>
      <c r="M508" s="130"/>
      <c r="N508" s="130"/>
      <c r="O508" s="130"/>
    </row>
    <row r="509" spans="2:15">
      <c r="B509" s="129"/>
      <c r="C509" s="129"/>
      <c r="D509" s="129"/>
      <c r="E509" s="129"/>
      <c r="F509" s="130"/>
      <c r="G509" s="130"/>
      <c r="H509" s="130"/>
      <c r="I509" s="130"/>
      <c r="J509" s="130"/>
      <c r="K509" s="130"/>
      <c r="L509" s="130"/>
      <c r="M509" s="130"/>
      <c r="N509" s="130"/>
      <c r="O509" s="130"/>
    </row>
    <row r="510" spans="2:15">
      <c r="B510" s="129"/>
      <c r="C510" s="129"/>
      <c r="D510" s="129"/>
      <c r="E510" s="129"/>
      <c r="F510" s="130"/>
      <c r="G510" s="130"/>
      <c r="H510" s="130"/>
      <c r="I510" s="130"/>
      <c r="J510" s="130"/>
      <c r="K510" s="130"/>
      <c r="L510" s="130"/>
      <c r="M510" s="130"/>
      <c r="N510" s="130"/>
      <c r="O510" s="130"/>
    </row>
    <row r="511" spans="2:15">
      <c r="B511" s="129"/>
      <c r="C511" s="129"/>
      <c r="D511" s="129"/>
      <c r="E511" s="129"/>
      <c r="F511" s="130"/>
      <c r="G511" s="130"/>
      <c r="H511" s="130"/>
      <c r="I511" s="130"/>
      <c r="J511" s="130"/>
      <c r="K511" s="130"/>
      <c r="L511" s="130"/>
      <c r="M511" s="130"/>
      <c r="N511" s="130"/>
      <c r="O511" s="130"/>
    </row>
    <row r="512" spans="2:15">
      <c r="B512" s="129"/>
      <c r="C512" s="129"/>
      <c r="D512" s="129"/>
      <c r="E512" s="129"/>
      <c r="F512" s="130"/>
      <c r="G512" s="130"/>
      <c r="H512" s="130"/>
      <c r="I512" s="130"/>
      <c r="J512" s="130"/>
      <c r="K512" s="130"/>
      <c r="L512" s="130"/>
      <c r="M512" s="130"/>
      <c r="N512" s="130"/>
      <c r="O512" s="130"/>
    </row>
    <row r="513" spans="2:15">
      <c r="B513" s="129"/>
      <c r="C513" s="129"/>
      <c r="D513" s="129"/>
      <c r="E513" s="129"/>
      <c r="F513" s="130"/>
      <c r="G513" s="130"/>
      <c r="H513" s="130"/>
      <c r="I513" s="130"/>
      <c r="J513" s="130"/>
      <c r="K513" s="130"/>
      <c r="L513" s="130"/>
      <c r="M513" s="130"/>
      <c r="N513" s="130"/>
      <c r="O513" s="130"/>
    </row>
    <row r="514" spans="2:15">
      <c r="B514" s="129"/>
      <c r="C514" s="129"/>
      <c r="D514" s="129"/>
      <c r="E514" s="129"/>
      <c r="F514" s="130"/>
      <c r="G514" s="130"/>
      <c r="H514" s="130"/>
      <c r="I514" s="130"/>
      <c r="J514" s="130"/>
      <c r="K514" s="130"/>
      <c r="L514" s="130"/>
      <c r="M514" s="130"/>
      <c r="N514" s="130"/>
      <c r="O514" s="130"/>
    </row>
    <row r="515" spans="2:15">
      <c r="B515" s="129"/>
      <c r="C515" s="129"/>
      <c r="D515" s="129"/>
      <c r="E515" s="129"/>
      <c r="F515" s="130"/>
      <c r="G515" s="130"/>
      <c r="H515" s="130"/>
      <c r="I515" s="130"/>
      <c r="J515" s="130"/>
      <c r="K515" s="130"/>
      <c r="L515" s="130"/>
      <c r="M515" s="130"/>
      <c r="N515" s="130"/>
      <c r="O515" s="130"/>
    </row>
    <row r="516" spans="2:15">
      <c r="B516" s="129"/>
      <c r="C516" s="129"/>
      <c r="D516" s="129"/>
      <c r="E516" s="129"/>
      <c r="F516" s="130"/>
      <c r="G516" s="130"/>
      <c r="H516" s="130"/>
      <c r="I516" s="130"/>
      <c r="J516" s="130"/>
      <c r="K516" s="130"/>
      <c r="L516" s="130"/>
      <c r="M516" s="130"/>
      <c r="N516" s="130"/>
      <c r="O516" s="130"/>
    </row>
    <row r="517" spans="2:15">
      <c r="B517" s="129"/>
      <c r="C517" s="129"/>
      <c r="D517" s="129"/>
      <c r="E517" s="129"/>
      <c r="F517" s="130"/>
      <c r="G517" s="130"/>
      <c r="H517" s="130"/>
      <c r="I517" s="130"/>
      <c r="J517" s="130"/>
      <c r="K517" s="130"/>
      <c r="L517" s="130"/>
      <c r="M517" s="130"/>
      <c r="N517" s="130"/>
      <c r="O517" s="130"/>
    </row>
    <row r="518" spans="2:15">
      <c r="B518" s="129"/>
      <c r="C518" s="129"/>
      <c r="D518" s="129"/>
      <c r="E518" s="129"/>
      <c r="F518" s="130"/>
      <c r="G518" s="130"/>
      <c r="H518" s="130"/>
      <c r="I518" s="130"/>
      <c r="J518" s="130"/>
      <c r="K518" s="130"/>
      <c r="L518" s="130"/>
      <c r="M518" s="130"/>
      <c r="N518" s="130"/>
      <c r="O518" s="130"/>
    </row>
    <row r="519" spans="2:15">
      <c r="B519" s="129"/>
      <c r="C519" s="129"/>
      <c r="D519" s="129"/>
      <c r="E519" s="129"/>
      <c r="F519" s="130"/>
      <c r="G519" s="130"/>
      <c r="H519" s="130"/>
      <c r="I519" s="130"/>
      <c r="J519" s="130"/>
      <c r="K519" s="130"/>
      <c r="L519" s="130"/>
      <c r="M519" s="130"/>
      <c r="N519" s="130"/>
      <c r="O519" s="130"/>
    </row>
    <row r="520" spans="2:15">
      <c r="B520" s="129"/>
      <c r="C520" s="129"/>
      <c r="D520" s="129"/>
      <c r="E520" s="129"/>
      <c r="F520" s="130"/>
      <c r="G520" s="130"/>
      <c r="H520" s="130"/>
      <c r="I520" s="130"/>
      <c r="J520" s="130"/>
      <c r="K520" s="130"/>
      <c r="L520" s="130"/>
      <c r="M520" s="130"/>
      <c r="N520" s="130"/>
      <c r="O520" s="130"/>
    </row>
    <row r="521" spans="2:15">
      <c r="B521" s="129"/>
      <c r="C521" s="129"/>
      <c r="D521" s="129"/>
      <c r="E521" s="129"/>
      <c r="F521" s="130"/>
      <c r="G521" s="130"/>
      <c r="H521" s="130"/>
      <c r="I521" s="130"/>
      <c r="J521" s="130"/>
      <c r="K521" s="130"/>
      <c r="L521" s="130"/>
      <c r="M521" s="130"/>
      <c r="N521" s="130"/>
      <c r="O521" s="130"/>
    </row>
    <row r="522" spans="2:15">
      <c r="B522" s="129"/>
      <c r="C522" s="129"/>
      <c r="D522" s="129"/>
      <c r="E522" s="129"/>
      <c r="F522" s="130"/>
      <c r="G522" s="130"/>
      <c r="H522" s="130"/>
      <c r="I522" s="130"/>
      <c r="J522" s="130"/>
      <c r="K522" s="130"/>
      <c r="L522" s="130"/>
      <c r="M522" s="130"/>
      <c r="N522" s="130"/>
      <c r="O522" s="130"/>
    </row>
    <row r="523" spans="2:15">
      <c r="B523" s="129"/>
      <c r="C523" s="129"/>
      <c r="D523" s="129"/>
      <c r="E523" s="129"/>
      <c r="F523" s="130"/>
      <c r="G523" s="130"/>
      <c r="H523" s="130"/>
      <c r="I523" s="130"/>
      <c r="J523" s="130"/>
      <c r="K523" s="130"/>
      <c r="L523" s="130"/>
      <c r="M523" s="130"/>
      <c r="N523" s="130"/>
      <c r="O523" s="130"/>
    </row>
    <row r="524" spans="2:15">
      <c r="B524" s="129"/>
      <c r="C524" s="129"/>
      <c r="D524" s="129"/>
      <c r="E524" s="129"/>
      <c r="F524" s="130"/>
      <c r="G524" s="130"/>
      <c r="H524" s="130"/>
      <c r="I524" s="130"/>
      <c r="J524" s="130"/>
      <c r="K524" s="130"/>
      <c r="L524" s="130"/>
      <c r="M524" s="130"/>
      <c r="N524" s="130"/>
      <c r="O524" s="130"/>
    </row>
    <row r="525" spans="2:15">
      <c r="B525" s="129"/>
      <c r="C525" s="129"/>
      <c r="D525" s="129"/>
      <c r="E525" s="129"/>
      <c r="F525" s="130"/>
      <c r="G525" s="130"/>
      <c r="H525" s="130"/>
      <c r="I525" s="130"/>
      <c r="J525" s="130"/>
      <c r="K525" s="130"/>
      <c r="L525" s="130"/>
      <c r="M525" s="130"/>
      <c r="N525" s="130"/>
      <c r="O525" s="130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9 B3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L796"/>
  <sheetViews>
    <sheetView rightToLeft="1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48.425781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8.42578125" style="1" bestFit="1" customWidth="1"/>
    <col min="9" max="9" width="9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5" t="s">
        <v>146</v>
      </c>
      <c r="C1" s="66" t="s" vm="1">
        <v>233</v>
      </c>
    </row>
    <row r="2" spans="2:12">
      <c r="B2" s="45" t="s">
        <v>145</v>
      </c>
      <c r="C2" s="66" t="s">
        <v>234</v>
      </c>
    </row>
    <row r="3" spans="2:12">
      <c r="B3" s="45" t="s">
        <v>147</v>
      </c>
      <c r="C3" s="66" t="s">
        <v>235</v>
      </c>
    </row>
    <row r="4" spans="2:12">
      <c r="B4" s="45" t="s">
        <v>148</v>
      </c>
      <c r="C4" s="66">
        <v>2102</v>
      </c>
    </row>
    <row r="6" spans="2:12" ht="26.25" customHeight="1">
      <c r="B6" s="190" t="s">
        <v>174</v>
      </c>
      <c r="C6" s="191"/>
      <c r="D6" s="191"/>
      <c r="E6" s="191"/>
      <c r="F6" s="191"/>
      <c r="G6" s="191"/>
      <c r="H6" s="191"/>
      <c r="I6" s="191"/>
      <c r="J6" s="191"/>
      <c r="K6" s="191"/>
      <c r="L6" s="192"/>
    </row>
    <row r="7" spans="2:12" ht="26.25" customHeight="1">
      <c r="B7" s="190" t="s">
        <v>94</v>
      </c>
      <c r="C7" s="191"/>
      <c r="D7" s="191"/>
      <c r="E7" s="191"/>
      <c r="F7" s="191"/>
      <c r="G7" s="191"/>
      <c r="H7" s="191"/>
      <c r="I7" s="191"/>
      <c r="J7" s="191"/>
      <c r="K7" s="191"/>
      <c r="L7" s="192"/>
    </row>
    <row r="8" spans="2:12" s="3" customFormat="1" ht="78.75">
      <c r="B8" s="21" t="s">
        <v>116</v>
      </c>
      <c r="C8" s="29" t="s">
        <v>46</v>
      </c>
      <c r="D8" s="29" t="s">
        <v>119</v>
      </c>
      <c r="E8" s="29" t="s">
        <v>65</v>
      </c>
      <c r="F8" s="29" t="s">
        <v>103</v>
      </c>
      <c r="G8" s="29" t="s">
        <v>209</v>
      </c>
      <c r="H8" s="29" t="s">
        <v>208</v>
      </c>
      <c r="I8" s="29" t="s">
        <v>61</v>
      </c>
      <c r="J8" s="29" t="s">
        <v>59</v>
      </c>
      <c r="K8" s="29" t="s">
        <v>149</v>
      </c>
      <c r="L8" s="64" t="s">
        <v>151</v>
      </c>
    </row>
    <row r="9" spans="2:12" s="3" customFormat="1">
      <c r="B9" s="14"/>
      <c r="C9" s="15"/>
      <c r="D9" s="15"/>
      <c r="E9" s="15"/>
      <c r="F9" s="15"/>
      <c r="G9" s="15" t="s">
        <v>216</v>
      </c>
      <c r="H9" s="15"/>
      <c r="I9" s="15" t="s">
        <v>212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88" t="s">
        <v>49</v>
      </c>
      <c r="C11" s="72"/>
      <c r="D11" s="72"/>
      <c r="E11" s="72"/>
      <c r="F11" s="72"/>
      <c r="G11" s="82"/>
      <c r="H11" s="84"/>
      <c r="I11" s="82">
        <v>1392.5903612319999</v>
      </c>
      <c r="J11" s="72"/>
      <c r="K11" s="83">
        <f>IFERROR(I11/$I$11,0)</f>
        <v>1</v>
      </c>
      <c r="L11" s="83">
        <f>I11/'סכום נכסי הקרן'!$C$42</f>
        <v>2.2456156520371916E-5</v>
      </c>
    </row>
    <row r="12" spans="2:12" s="4" customFormat="1" ht="18" customHeight="1">
      <c r="B12" s="92" t="s">
        <v>24</v>
      </c>
      <c r="C12" s="72"/>
      <c r="D12" s="72"/>
      <c r="E12" s="72"/>
      <c r="F12" s="72"/>
      <c r="G12" s="82"/>
      <c r="H12" s="84"/>
      <c r="I12" s="82">
        <v>1282.2136714599999</v>
      </c>
      <c r="J12" s="72"/>
      <c r="K12" s="83">
        <f t="shared" ref="K12:K20" si="0">IFERROR(I12/$I$11,0)</f>
        <v>0.9207400159840603</v>
      </c>
      <c r="L12" s="83">
        <f>I12/'סכום נכסי הקרן'!$C$42</f>
        <v>2.0676281913507797E-5</v>
      </c>
    </row>
    <row r="13" spans="2:12">
      <c r="B13" s="89" t="s">
        <v>1682</v>
      </c>
      <c r="C13" s="70"/>
      <c r="D13" s="70"/>
      <c r="E13" s="70"/>
      <c r="F13" s="70"/>
      <c r="G13" s="79"/>
      <c r="H13" s="81"/>
      <c r="I13" s="79">
        <v>1282.2136714599999</v>
      </c>
      <c r="J13" s="70"/>
      <c r="K13" s="80">
        <f t="shared" si="0"/>
        <v>0.9207400159840603</v>
      </c>
      <c r="L13" s="80">
        <f>I13/'סכום נכסי הקרן'!$C$42</f>
        <v>2.0676281913507797E-5</v>
      </c>
    </row>
    <row r="14" spans="2:12">
      <c r="B14" s="75" t="s">
        <v>1683</v>
      </c>
      <c r="C14" s="72" t="s">
        <v>1684</v>
      </c>
      <c r="D14" s="85" t="s">
        <v>120</v>
      </c>
      <c r="E14" s="85" t="s">
        <v>455</v>
      </c>
      <c r="F14" s="85" t="s">
        <v>133</v>
      </c>
      <c r="G14" s="82">
        <v>80471.25639000001</v>
      </c>
      <c r="H14" s="84">
        <v>1500</v>
      </c>
      <c r="I14" s="82">
        <v>1207.0688458500001</v>
      </c>
      <c r="J14" s="83">
        <v>4.0235628195000005E-2</v>
      </c>
      <c r="K14" s="83">
        <f t="shared" si="0"/>
        <v>0.86677954943055036</v>
      </c>
      <c r="L14" s="83">
        <f>I14/'סכום נכסי הקרן'!$C$42</f>
        <v>1.9464537230669881E-5</v>
      </c>
    </row>
    <row r="15" spans="2:12">
      <c r="B15" s="75" t="s">
        <v>1685</v>
      </c>
      <c r="C15" s="72" t="s">
        <v>1686</v>
      </c>
      <c r="D15" s="85" t="s">
        <v>120</v>
      </c>
      <c r="E15" s="85" t="s">
        <v>158</v>
      </c>
      <c r="F15" s="85" t="s">
        <v>133</v>
      </c>
      <c r="G15" s="82">
        <v>1015470.6163500003</v>
      </c>
      <c r="H15" s="84">
        <v>7.4</v>
      </c>
      <c r="I15" s="82">
        <v>75.144825609999998</v>
      </c>
      <c r="J15" s="83">
        <v>6.7719043022542738E-2</v>
      </c>
      <c r="K15" s="83">
        <f t="shared" si="0"/>
        <v>5.3960466553510188E-2</v>
      </c>
      <c r="L15" s="83">
        <f>I15/'סכום נכסי הקרן'!$C$42</f>
        <v>1.2117446828379185E-6</v>
      </c>
    </row>
    <row r="16" spans="2:12">
      <c r="B16" s="71"/>
      <c r="C16" s="72"/>
      <c r="D16" s="72"/>
      <c r="E16" s="72"/>
      <c r="F16" s="72"/>
      <c r="G16" s="82"/>
      <c r="H16" s="84"/>
      <c r="I16" s="72"/>
      <c r="J16" s="72"/>
      <c r="K16" s="83"/>
      <c r="L16" s="72"/>
    </row>
    <row r="17" spans="2:12">
      <c r="B17" s="92" t="s">
        <v>41</v>
      </c>
      <c r="C17" s="72"/>
      <c r="D17" s="72"/>
      <c r="E17" s="72"/>
      <c r="F17" s="72"/>
      <c r="G17" s="82"/>
      <c r="H17" s="84"/>
      <c r="I17" s="82">
        <v>110.37668977200002</v>
      </c>
      <c r="J17" s="72"/>
      <c r="K17" s="83">
        <f t="shared" si="0"/>
        <v>7.9259984015939713E-2</v>
      </c>
      <c r="L17" s="83">
        <f>I17/'סכום נכסי הקרן'!$C$42</f>
        <v>1.7798746068641183E-6</v>
      </c>
    </row>
    <row r="18" spans="2:12">
      <c r="B18" s="89" t="s">
        <v>1687</v>
      </c>
      <c r="C18" s="70"/>
      <c r="D18" s="70"/>
      <c r="E18" s="70"/>
      <c r="F18" s="70"/>
      <c r="G18" s="79"/>
      <c r="H18" s="81"/>
      <c r="I18" s="79">
        <v>110.37668977200002</v>
      </c>
      <c r="J18" s="70"/>
      <c r="K18" s="80">
        <f t="shared" si="0"/>
        <v>7.9259984015939713E-2</v>
      </c>
      <c r="L18" s="80">
        <f>I18/'סכום נכסי הקרן'!$C$42</f>
        <v>1.7798746068641183E-6</v>
      </c>
    </row>
    <row r="19" spans="2:12">
      <c r="B19" s="75" t="s">
        <v>1688</v>
      </c>
      <c r="C19" s="72" t="s">
        <v>1689</v>
      </c>
      <c r="D19" s="85" t="s">
        <v>1372</v>
      </c>
      <c r="E19" s="85" t="s">
        <v>723</v>
      </c>
      <c r="F19" s="85" t="s">
        <v>132</v>
      </c>
      <c r="G19" s="82">
        <v>153278.58360000004</v>
      </c>
      <c r="H19" s="84">
        <v>16.82</v>
      </c>
      <c r="I19" s="82">
        <v>95.391393718000018</v>
      </c>
      <c r="J19" s="83">
        <v>4.5891791497005997E-3</v>
      </c>
      <c r="K19" s="83">
        <f t="shared" si="0"/>
        <v>6.8499248862823492E-2</v>
      </c>
      <c r="L19" s="83">
        <f>I19/'סכום נכסי הקרן'!$C$42</f>
        <v>1.5382298539914721E-6</v>
      </c>
    </row>
    <row r="20" spans="2:12">
      <c r="B20" s="75" t="s">
        <v>1690</v>
      </c>
      <c r="C20" s="72" t="s">
        <v>1691</v>
      </c>
      <c r="D20" s="85" t="s">
        <v>1388</v>
      </c>
      <c r="E20" s="85" t="s">
        <v>800</v>
      </c>
      <c r="F20" s="85" t="s">
        <v>132</v>
      </c>
      <c r="G20" s="82">
        <v>40500.800145000008</v>
      </c>
      <c r="H20" s="84">
        <v>10</v>
      </c>
      <c r="I20" s="82">
        <v>14.985296054000003</v>
      </c>
      <c r="J20" s="83">
        <v>1.6008221401185773E-3</v>
      </c>
      <c r="K20" s="83">
        <f t="shared" si="0"/>
        <v>1.0760735153116225E-2</v>
      </c>
      <c r="L20" s="83">
        <f>I20/'סכום נכסי הקרן'!$C$42</f>
        <v>2.4164475287264618E-7</v>
      </c>
    </row>
    <row r="21" spans="2:12">
      <c r="B21" s="71"/>
      <c r="C21" s="72"/>
      <c r="D21" s="72"/>
      <c r="E21" s="72"/>
      <c r="F21" s="72"/>
      <c r="G21" s="82"/>
      <c r="H21" s="84"/>
      <c r="I21" s="72"/>
      <c r="J21" s="72"/>
      <c r="K21" s="83"/>
      <c r="L21" s="72"/>
    </row>
    <row r="22" spans="2:12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</row>
    <row r="23" spans="2:12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</row>
    <row r="24" spans="2:12">
      <c r="B24" s="139" t="s">
        <v>224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2:12">
      <c r="B25" s="139" t="s">
        <v>112</v>
      </c>
      <c r="C25" s="88"/>
      <c r="D25" s="88"/>
      <c r="E25" s="88"/>
      <c r="F25" s="88"/>
      <c r="G25" s="88"/>
      <c r="H25" s="88"/>
      <c r="I25" s="88"/>
      <c r="J25" s="88"/>
      <c r="K25" s="88"/>
      <c r="L25" s="88"/>
    </row>
    <row r="26" spans="2:12">
      <c r="B26" s="139" t="s">
        <v>207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</row>
    <row r="27" spans="2:12">
      <c r="B27" s="139" t="s">
        <v>215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  <row r="28" spans="2:1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</row>
    <row r="29" spans="2:12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</row>
    <row r="30" spans="2:12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</row>
    <row r="31" spans="2:12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2:12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pans="2:12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2:12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</row>
    <row r="35" spans="2:12"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</row>
    <row r="36" spans="2:12"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</row>
    <row r="37" spans="2:1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</row>
    <row r="38" spans="2:12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</row>
    <row r="39" spans="2:12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</row>
    <row r="40" spans="2:12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</row>
    <row r="41" spans="2:12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</row>
    <row r="42" spans="2:12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</row>
    <row r="43" spans="2:12"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</row>
    <row r="44" spans="2:12"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</row>
    <row r="45" spans="2:12"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2:12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</row>
    <row r="47" spans="2:12"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</row>
    <row r="48" spans="2:12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</row>
    <row r="49" spans="2:12"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</row>
    <row r="50" spans="2:12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</row>
    <row r="51" spans="2:12"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</row>
    <row r="52" spans="2:12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</row>
    <row r="53" spans="2:12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</row>
    <row r="54" spans="2:12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</row>
    <row r="55" spans="2:12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</row>
    <row r="56" spans="2:12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</row>
    <row r="57" spans="2:12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</row>
    <row r="58" spans="2: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</row>
    <row r="59" spans="2:12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2:12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pans="2:12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</row>
    <row r="62" spans="2:12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</row>
    <row r="63" spans="2:12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</row>
    <row r="64" spans="2:12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</row>
    <row r="65" spans="2:12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</row>
    <row r="66" spans="2:12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</row>
    <row r="67" spans="2:12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</row>
    <row r="68" spans="2:12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</row>
    <row r="69" spans="2:12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</row>
    <row r="70" spans="2:12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2:12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2:12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2:12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</row>
    <row r="74" spans="2:12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</row>
    <row r="75" spans="2:12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</row>
    <row r="76" spans="2:12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</row>
    <row r="77" spans="2: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</row>
    <row r="78" spans="2: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</row>
    <row r="79" spans="2: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</row>
    <row r="80" spans="2:12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</row>
    <row r="81" spans="2:12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</row>
    <row r="82" spans="2:12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</row>
    <row r="83" spans="2:12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</row>
    <row r="84" spans="2:12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</row>
    <row r="85" spans="2:12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</row>
    <row r="86" spans="2:12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2:12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2:12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</row>
    <row r="89" spans="2:12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</row>
    <row r="90" spans="2:12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</row>
    <row r="91" spans="2:12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</row>
    <row r="92" spans="2:12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</row>
    <row r="93" spans="2:12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</row>
    <row r="94" spans="2:12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</row>
    <row r="95" spans="2:12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</row>
    <row r="96" spans="2:12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</row>
    <row r="97" spans="2:12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</row>
    <row r="98" spans="2:12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</row>
    <row r="99" spans="2:12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</row>
    <row r="100" spans="2:12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</row>
    <row r="101" spans="2:12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</row>
    <row r="102" spans="2:12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</row>
    <row r="103" spans="2:12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</row>
    <row r="104" spans="2:12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</row>
    <row r="105" spans="2:12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</row>
    <row r="106" spans="2:12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</row>
    <row r="107" spans="2:12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</row>
    <row r="108" spans="2:12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</row>
    <row r="109" spans="2:12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</row>
    <row r="110" spans="2:12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</row>
    <row r="111" spans="2:12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</row>
    <row r="112" spans="2:12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</row>
    <row r="113" spans="2:12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2:12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2:12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</row>
    <row r="116" spans="2:12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</row>
    <row r="117" spans="2:12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</row>
    <row r="118" spans="2:12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</row>
    <row r="119" spans="2:12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</row>
    <row r="120" spans="2:12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</row>
    <row r="121" spans="2:12">
      <c r="B121" s="129"/>
      <c r="C121" s="129"/>
      <c r="D121" s="130"/>
      <c r="E121" s="130"/>
      <c r="F121" s="130"/>
      <c r="G121" s="130"/>
      <c r="H121" s="130"/>
      <c r="I121" s="130"/>
      <c r="J121" s="130"/>
      <c r="K121" s="130"/>
      <c r="L121" s="130"/>
    </row>
    <row r="122" spans="2:12">
      <c r="B122" s="129"/>
      <c r="C122" s="129"/>
      <c r="D122" s="130"/>
      <c r="E122" s="130"/>
      <c r="F122" s="130"/>
      <c r="G122" s="130"/>
      <c r="H122" s="130"/>
      <c r="I122" s="130"/>
      <c r="J122" s="130"/>
      <c r="K122" s="130"/>
      <c r="L122" s="130"/>
    </row>
    <row r="123" spans="2:12">
      <c r="B123" s="129"/>
      <c r="C123" s="129"/>
      <c r="D123" s="130"/>
      <c r="E123" s="130"/>
      <c r="F123" s="130"/>
      <c r="G123" s="130"/>
      <c r="H123" s="130"/>
      <c r="I123" s="130"/>
      <c r="J123" s="130"/>
      <c r="K123" s="130"/>
      <c r="L123" s="130"/>
    </row>
    <row r="124" spans="2:12">
      <c r="B124" s="129"/>
      <c r="C124" s="129"/>
      <c r="D124" s="130"/>
      <c r="E124" s="130"/>
      <c r="F124" s="130"/>
      <c r="G124" s="130"/>
      <c r="H124" s="130"/>
      <c r="I124" s="130"/>
      <c r="J124" s="130"/>
      <c r="K124" s="130"/>
      <c r="L124" s="130"/>
    </row>
    <row r="125" spans="2:12">
      <c r="B125" s="129"/>
      <c r="C125" s="129"/>
      <c r="D125" s="130"/>
      <c r="E125" s="130"/>
      <c r="F125" s="130"/>
      <c r="G125" s="130"/>
      <c r="H125" s="130"/>
      <c r="I125" s="130"/>
      <c r="J125" s="130"/>
      <c r="K125" s="130"/>
      <c r="L125" s="130"/>
    </row>
    <row r="126" spans="2:12">
      <c r="B126" s="129"/>
      <c r="C126" s="129"/>
      <c r="D126" s="130"/>
      <c r="E126" s="130"/>
      <c r="F126" s="130"/>
      <c r="G126" s="130"/>
      <c r="H126" s="130"/>
      <c r="I126" s="130"/>
      <c r="J126" s="130"/>
      <c r="K126" s="130"/>
      <c r="L126" s="130"/>
    </row>
    <row r="127" spans="2:12">
      <c r="B127" s="129"/>
      <c r="C127" s="129"/>
      <c r="D127" s="130"/>
      <c r="E127" s="130"/>
      <c r="F127" s="130"/>
      <c r="G127" s="130"/>
      <c r="H127" s="130"/>
      <c r="I127" s="130"/>
      <c r="J127" s="130"/>
      <c r="K127" s="130"/>
      <c r="L127" s="130"/>
    </row>
    <row r="128" spans="2:12">
      <c r="B128" s="129"/>
      <c r="C128" s="129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2:12">
      <c r="B129" s="129"/>
      <c r="C129" s="129"/>
      <c r="D129" s="130"/>
      <c r="E129" s="130"/>
      <c r="F129" s="130"/>
      <c r="G129" s="130"/>
      <c r="H129" s="130"/>
      <c r="I129" s="130"/>
      <c r="J129" s="130"/>
      <c r="K129" s="130"/>
      <c r="L129" s="130"/>
    </row>
    <row r="130" spans="2:12">
      <c r="B130" s="129"/>
      <c r="C130" s="129"/>
      <c r="D130" s="130"/>
      <c r="E130" s="130"/>
      <c r="F130" s="130"/>
      <c r="G130" s="130"/>
      <c r="H130" s="130"/>
      <c r="I130" s="130"/>
      <c r="J130" s="130"/>
      <c r="K130" s="130"/>
      <c r="L130" s="130"/>
    </row>
    <row r="131" spans="2:12">
      <c r="B131" s="129"/>
      <c r="C131" s="129"/>
      <c r="D131" s="130"/>
      <c r="E131" s="130"/>
      <c r="F131" s="130"/>
      <c r="G131" s="130"/>
      <c r="H131" s="130"/>
      <c r="I131" s="130"/>
      <c r="J131" s="130"/>
      <c r="K131" s="130"/>
      <c r="L131" s="130"/>
    </row>
    <row r="132" spans="2:12">
      <c r="B132" s="129"/>
      <c r="C132" s="129"/>
      <c r="D132" s="130"/>
      <c r="E132" s="130"/>
      <c r="F132" s="130"/>
      <c r="G132" s="130"/>
      <c r="H132" s="130"/>
      <c r="I132" s="130"/>
      <c r="J132" s="130"/>
      <c r="K132" s="130"/>
      <c r="L132" s="130"/>
    </row>
    <row r="133" spans="2:12">
      <c r="B133" s="129"/>
      <c r="C133" s="129"/>
      <c r="D133" s="130"/>
      <c r="E133" s="130"/>
      <c r="F133" s="130"/>
      <c r="G133" s="130"/>
      <c r="H133" s="130"/>
      <c r="I133" s="130"/>
      <c r="J133" s="130"/>
      <c r="K133" s="130"/>
      <c r="L133" s="130"/>
    </row>
    <row r="134" spans="2:12"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</row>
    <row r="135" spans="2:12"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</row>
    <row r="136" spans="2:12"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</row>
    <row r="137" spans="2:12"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</row>
    <row r="138" spans="2:12"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</row>
    <row r="139" spans="2:12"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</row>
    <row r="140" spans="2:12"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</row>
    <row r="141" spans="2:12"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</row>
    <row r="142" spans="2:12"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</row>
    <row r="143" spans="2:12">
      <c r="B143" s="129"/>
      <c r="C143" s="129"/>
      <c r="D143" s="130"/>
      <c r="E143" s="130"/>
      <c r="F143" s="130"/>
      <c r="G143" s="130"/>
      <c r="H143" s="130"/>
      <c r="I143" s="130"/>
      <c r="J143" s="130"/>
      <c r="K143" s="130"/>
      <c r="L143" s="130"/>
    </row>
    <row r="144" spans="2:12">
      <c r="B144" s="129"/>
      <c r="C144" s="129"/>
      <c r="D144" s="130"/>
      <c r="E144" s="130"/>
      <c r="F144" s="130"/>
      <c r="G144" s="130"/>
      <c r="H144" s="130"/>
      <c r="I144" s="130"/>
      <c r="J144" s="130"/>
      <c r="K144" s="130"/>
      <c r="L144" s="130"/>
    </row>
    <row r="145" spans="2:12">
      <c r="B145" s="129"/>
      <c r="C145" s="129"/>
      <c r="D145" s="130"/>
      <c r="E145" s="130"/>
      <c r="F145" s="130"/>
      <c r="G145" s="130"/>
      <c r="H145" s="130"/>
      <c r="I145" s="130"/>
      <c r="J145" s="130"/>
      <c r="K145" s="130"/>
      <c r="L145" s="130"/>
    </row>
    <row r="146" spans="2:12">
      <c r="B146" s="129"/>
      <c r="C146" s="129"/>
      <c r="D146" s="130"/>
      <c r="E146" s="130"/>
      <c r="F146" s="130"/>
      <c r="G146" s="130"/>
      <c r="H146" s="130"/>
      <c r="I146" s="130"/>
      <c r="J146" s="130"/>
      <c r="K146" s="130"/>
      <c r="L146" s="130"/>
    </row>
    <row r="147" spans="2:12">
      <c r="B147" s="129"/>
      <c r="C147" s="129"/>
      <c r="D147" s="130"/>
      <c r="E147" s="130"/>
      <c r="F147" s="130"/>
      <c r="G147" s="130"/>
      <c r="H147" s="130"/>
      <c r="I147" s="130"/>
      <c r="J147" s="130"/>
      <c r="K147" s="130"/>
      <c r="L147" s="130"/>
    </row>
    <row r="148" spans="2:12">
      <c r="B148" s="129"/>
      <c r="C148" s="129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>
      <c r="B149" s="129"/>
      <c r="C149" s="129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0" spans="2:12">
      <c r="B150" s="129"/>
      <c r="C150" s="129"/>
      <c r="D150" s="130"/>
      <c r="E150" s="130"/>
      <c r="F150" s="130"/>
      <c r="G150" s="130"/>
      <c r="H150" s="130"/>
      <c r="I150" s="130"/>
      <c r="J150" s="130"/>
      <c r="K150" s="130"/>
      <c r="L150" s="130"/>
    </row>
    <row r="151" spans="2:12"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2" spans="2:12"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</row>
    <row r="153" spans="2:12"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</row>
    <row r="154" spans="2:12"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</row>
    <row r="155" spans="2:12"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</row>
    <row r="156" spans="2:12"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</row>
    <row r="157" spans="2:12"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</row>
    <row r="158" spans="2:12"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</row>
    <row r="159" spans="2:12"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</row>
    <row r="160" spans="2:12">
      <c r="B160" s="129"/>
      <c r="C160" s="129"/>
      <c r="D160" s="130"/>
      <c r="E160" s="130"/>
      <c r="F160" s="130"/>
      <c r="G160" s="130"/>
      <c r="H160" s="130"/>
      <c r="I160" s="130"/>
      <c r="J160" s="130"/>
      <c r="K160" s="130"/>
      <c r="L160" s="130"/>
    </row>
    <row r="161" spans="2:12">
      <c r="B161" s="129"/>
      <c r="C161" s="129"/>
      <c r="D161" s="130"/>
      <c r="E161" s="130"/>
      <c r="F161" s="130"/>
      <c r="G161" s="130"/>
      <c r="H161" s="130"/>
      <c r="I161" s="130"/>
      <c r="J161" s="130"/>
      <c r="K161" s="130"/>
      <c r="L161" s="130"/>
    </row>
    <row r="162" spans="2:12">
      <c r="B162" s="129"/>
      <c r="C162" s="129"/>
      <c r="D162" s="130"/>
      <c r="E162" s="130"/>
      <c r="F162" s="130"/>
      <c r="G162" s="130"/>
      <c r="H162" s="130"/>
      <c r="I162" s="130"/>
      <c r="J162" s="130"/>
      <c r="K162" s="130"/>
      <c r="L162" s="130"/>
    </row>
    <row r="163" spans="2:12">
      <c r="B163" s="129"/>
      <c r="C163" s="129"/>
      <c r="D163" s="130"/>
      <c r="E163" s="130"/>
      <c r="F163" s="130"/>
      <c r="G163" s="130"/>
      <c r="H163" s="130"/>
      <c r="I163" s="130"/>
      <c r="J163" s="130"/>
      <c r="K163" s="130"/>
      <c r="L163" s="130"/>
    </row>
    <row r="164" spans="2:12">
      <c r="B164" s="129"/>
      <c r="C164" s="129"/>
      <c r="D164" s="130"/>
      <c r="E164" s="130"/>
      <c r="F164" s="130"/>
      <c r="G164" s="130"/>
      <c r="H164" s="130"/>
      <c r="I164" s="130"/>
      <c r="J164" s="130"/>
      <c r="K164" s="130"/>
      <c r="L164" s="130"/>
    </row>
    <row r="165" spans="2:12">
      <c r="B165" s="129"/>
      <c r="C165" s="129"/>
      <c r="D165" s="130"/>
      <c r="E165" s="130"/>
      <c r="F165" s="130"/>
      <c r="G165" s="130"/>
      <c r="H165" s="130"/>
      <c r="I165" s="130"/>
      <c r="J165" s="130"/>
      <c r="K165" s="130"/>
      <c r="L165" s="130"/>
    </row>
    <row r="166" spans="2:12">
      <c r="B166" s="129"/>
      <c r="C166" s="129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2:12">
      <c r="B167" s="129"/>
      <c r="C167" s="129"/>
      <c r="D167" s="130"/>
      <c r="E167" s="130"/>
      <c r="F167" s="130"/>
      <c r="G167" s="130"/>
      <c r="H167" s="130"/>
      <c r="I167" s="130"/>
      <c r="J167" s="130"/>
      <c r="K167" s="130"/>
      <c r="L167" s="130"/>
    </row>
    <row r="168" spans="2:12">
      <c r="B168" s="129"/>
      <c r="C168" s="129"/>
      <c r="D168" s="130"/>
      <c r="E168" s="130"/>
      <c r="F168" s="130"/>
      <c r="G168" s="130"/>
      <c r="H168" s="130"/>
      <c r="I168" s="130"/>
      <c r="J168" s="130"/>
      <c r="K168" s="130"/>
      <c r="L168" s="130"/>
    </row>
    <row r="169" spans="2:12">
      <c r="B169" s="129"/>
      <c r="C169" s="129"/>
      <c r="D169" s="130"/>
      <c r="E169" s="130"/>
      <c r="F169" s="130"/>
      <c r="G169" s="130"/>
      <c r="H169" s="130"/>
      <c r="I169" s="130"/>
      <c r="J169" s="130"/>
      <c r="K169" s="130"/>
      <c r="L169" s="130"/>
    </row>
    <row r="170" spans="2:12">
      <c r="B170" s="129"/>
      <c r="C170" s="129"/>
      <c r="D170" s="130"/>
      <c r="E170" s="130"/>
      <c r="F170" s="130"/>
      <c r="G170" s="130"/>
      <c r="H170" s="130"/>
      <c r="I170" s="130"/>
      <c r="J170" s="130"/>
      <c r="K170" s="130"/>
      <c r="L170" s="130"/>
    </row>
    <row r="171" spans="2:12">
      <c r="B171" s="129"/>
      <c r="C171" s="129"/>
      <c r="D171" s="130"/>
      <c r="E171" s="130"/>
      <c r="F171" s="130"/>
      <c r="G171" s="130"/>
      <c r="H171" s="130"/>
      <c r="I171" s="130"/>
      <c r="J171" s="130"/>
      <c r="K171" s="130"/>
      <c r="L171" s="130"/>
    </row>
    <row r="172" spans="2:12">
      <c r="B172" s="129"/>
      <c r="C172" s="129"/>
      <c r="D172" s="130"/>
      <c r="E172" s="130"/>
      <c r="F172" s="130"/>
      <c r="G172" s="130"/>
      <c r="H172" s="130"/>
      <c r="I172" s="130"/>
      <c r="J172" s="130"/>
      <c r="K172" s="130"/>
      <c r="L172" s="130"/>
    </row>
    <row r="173" spans="2:12">
      <c r="B173" s="129"/>
      <c r="C173" s="129"/>
      <c r="D173" s="130"/>
      <c r="E173" s="130"/>
      <c r="F173" s="130"/>
      <c r="G173" s="130"/>
      <c r="H173" s="130"/>
      <c r="I173" s="130"/>
      <c r="J173" s="130"/>
      <c r="K173" s="130"/>
      <c r="L173" s="130"/>
    </row>
    <row r="174" spans="2:12">
      <c r="B174" s="129"/>
      <c r="C174" s="129"/>
      <c r="D174" s="130"/>
      <c r="E174" s="130"/>
      <c r="F174" s="130"/>
      <c r="G174" s="130"/>
      <c r="H174" s="130"/>
      <c r="I174" s="130"/>
      <c r="J174" s="130"/>
      <c r="K174" s="130"/>
      <c r="L174" s="130"/>
    </row>
    <row r="175" spans="2:12">
      <c r="B175" s="129"/>
      <c r="C175" s="129"/>
      <c r="D175" s="130"/>
      <c r="E175" s="130"/>
      <c r="F175" s="130"/>
      <c r="G175" s="130"/>
      <c r="H175" s="130"/>
      <c r="I175" s="130"/>
      <c r="J175" s="130"/>
      <c r="K175" s="130"/>
      <c r="L175" s="130"/>
    </row>
    <row r="176" spans="2:12">
      <c r="B176" s="129"/>
      <c r="C176" s="129"/>
      <c r="D176" s="130"/>
      <c r="E176" s="130"/>
      <c r="F176" s="130"/>
      <c r="G176" s="130"/>
      <c r="H176" s="130"/>
      <c r="I176" s="130"/>
      <c r="J176" s="130"/>
      <c r="K176" s="130"/>
      <c r="L176" s="130"/>
    </row>
    <row r="177" spans="2:12">
      <c r="B177" s="129"/>
      <c r="C177" s="129"/>
      <c r="D177" s="130"/>
      <c r="E177" s="130"/>
      <c r="F177" s="130"/>
      <c r="G177" s="130"/>
      <c r="H177" s="130"/>
      <c r="I177" s="130"/>
      <c r="J177" s="130"/>
      <c r="K177" s="130"/>
      <c r="L177" s="130"/>
    </row>
    <row r="178" spans="2:12">
      <c r="B178" s="129"/>
      <c r="C178" s="129"/>
      <c r="D178" s="130"/>
      <c r="E178" s="130"/>
      <c r="F178" s="130"/>
      <c r="G178" s="130"/>
      <c r="H178" s="130"/>
      <c r="I178" s="130"/>
      <c r="J178" s="130"/>
      <c r="K178" s="130"/>
      <c r="L178" s="130"/>
    </row>
    <row r="179" spans="2:12">
      <c r="B179" s="129"/>
      <c r="C179" s="129"/>
      <c r="D179" s="130"/>
      <c r="E179" s="130"/>
      <c r="F179" s="130"/>
      <c r="G179" s="130"/>
      <c r="H179" s="130"/>
      <c r="I179" s="130"/>
      <c r="J179" s="130"/>
      <c r="K179" s="130"/>
      <c r="L179" s="130"/>
    </row>
    <row r="180" spans="2:12">
      <c r="B180" s="129"/>
      <c r="C180" s="129"/>
      <c r="D180" s="130"/>
      <c r="E180" s="130"/>
      <c r="F180" s="130"/>
      <c r="G180" s="130"/>
      <c r="H180" s="130"/>
      <c r="I180" s="130"/>
      <c r="J180" s="130"/>
      <c r="K180" s="130"/>
      <c r="L180" s="130"/>
    </row>
    <row r="181" spans="2:12">
      <c r="B181" s="129"/>
      <c r="C181" s="129"/>
      <c r="D181" s="130"/>
      <c r="E181" s="130"/>
      <c r="F181" s="130"/>
      <c r="G181" s="130"/>
      <c r="H181" s="130"/>
      <c r="I181" s="130"/>
      <c r="J181" s="130"/>
      <c r="K181" s="130"/>
      <c r="L181" s="130"/>
    </row>
    <row r="182" spans="2:12">
      <c r="B182" s="129"/>
      <c r="C182" s="129"/>
      <c r="D182" s="130"/>
      <c r="E182" s="130"/>
      <c r="F182" s="130"/>
      <c r="G182" s="130"/>
      <c r="H182" s="130"/>
      <c r="I182" s="130"/>
      <c r="J182" s="130"/>
      <c r="K182" s="130"/>
      <c r="L182" s="130"/>
    </row>
    <row r="183" spans="2:12">
      <c r="B183" s="129"/>
      <c r="C183" s="129"/>
      <c r="D183" s="130"/>
      <c r="E183" s="130"/>
      <c r="F183" s="130"/>
      <c r="G183" s="130"/>
      <c r="H183" s="130"/>
      <c r="I183" s="130"/>
      <c r="J183" s="130"/>
      <c r="K183" s="130"/>
      <c r="L183" s="130"/>
    </row>
    <row r="184" spans="2:12">
      <c r="B184" s="129"/>
      <c r="C184" s="129"/>
      <c r="D184" s="130"/>
      <c r="E184" s="130"/>
      <c r="F184" s="130"/>
      <c r="G184" s="130"/>
      <c r="H184" s="130"/>
      <c r="I184" s="130"/>
      <c r="J184" s="130"/>
      <c r="K184" s="130"/>
      <c r="L184" s="130"/>
    </row>
    <row r="185" spans="2:12">
      <c r="B185" s="129"/>
      <c r="C185" s="129"/>
      <c r="D185" s="130"/>
      <c r="E185" s="130"/>
      <c r="F185" s="130"/>
      <c r="G185" s="130"/>
      <c r="H185" s="130"/>
      <c r="I185" s="130"/>
      <c r="J185" s="130"/>
      <c r="K185" s="130"/>
      <c r="L185" s="130"/>
    </row>
    <row r="186" spans="2:12">
      <c r="B186" s="129"/>
      <c r="C186" s="129"/>
      <c r="D186" s="130"/>
      <c r="E186" s="130"/>
      <c r="F186" s="130"/>
      <c r="G186" s="130"/>
      <c r="H186" s="130"/>
      <c r="I186" s="130"/>
      <c r="J186" s="130"/>
      <c r="K186" s="130"/>
      <c r="L186" s="130"/>
    </row>
    <row r="187" spans="2:12">
      <c r="B187" s="129"/>
      <c r="C187" s="129"/>
      <c r="D187" s="130"/>
      <c r="E187" s="130"/>
      <c r="F187" s="130"/>
      <c r="G187" s="130"/>
      <c r="H187" s="130"/>
      <c r="I187" s="130"/>
      <c r="J187" s="130"/>
      <c r="K187" s="130"/>
      <c r="L187" s="130"/>
    </row>
    <row r="188" spans="2:12">
      <c r="B188" s="129"/>
      <c r="C188" s="129"/>
      <c r="D188" s="130"/>
      <c r="E188" s="130"/>
      <c r="F188" s="130"/>
      <c r="G188" s="130"/>
      <c r="H188" s="130"/>
      <c r="I188" s="130"/>
      <c r="J188" s="130"/>
      <c r="K188" s="130"/>
      <c r="L188" s="130"/>
    </row>
    <row r="189" spans="2:12">
      <c r="B189" s="129"/>
      <c r="C189" s="129"/>
      <c r="D189" s="130"/>
      <c r="E189" s="130"/>
      <c r="F189" s="130"/>
      <c r="G189" s="130"/>
      <c r="H189" s="130"/>
      <c r="I189" s="130"/>
      <c r="J189" s="130"/>
      <c r="K189" s="130"/>
      <c r="L189" s="130"/>
    </row>
    <row r="190" spans="2:12">
      <c r="B190" s="129"/>
      <c r="C190" s="129"/>
      <c r="D190" s="130"/>
      <c r="E190" s="130"/>
      <c r="F190" s="130"/>
      <c r="G190" s="130"/>
      <c r="H190" s="130"/>
      <c r="I190" s="130"/>
      <c r="J190" s="130"/>
      <c r="K190" s="130"/>
      <c r="L190" s="130"/>
    </row>
    <row r="191" spans="2:12">
      <c r="B191" s="129"/>
      <c r="C191" s="129"/>
      <c r="D191" s="130"/>
      <c r="E191" s="130"/>
      <c r="F191" s="130"/>
      <c r="G191" s="130"/>
      <c r="H191" s="130"/>
      <c r="I191" s="130"/>
      <c r="J191" s="130"/>
      <c r="K191" s="130"/>
      <c r="L191" s="130"/>
    </row>
    <row r="192" spans="2:12">
      <c r="B192" s="129"/>
      <c r="C192" s="129"/>
      <c r="D192" s="130"/>
      <c r="E192" s="130"/>
      <c r="F192" s="130"/>
      <c r="G192" s="130"/>
      <c r="H192" s="130"/>
      <c r="I192" s="130"/>
      <c r="J192" s="130"/>
      <c r="K192" s="130"/>
      <c r="L192" s="130"/>
    </row>
    <row r="193" spans="2:12">
      <c r="B193" s="129"/>
      <c r="C193" s="129"/>
      <c r="D193" s="130"/>
      <c r="E193" s="130"/>
      <c r="F193" s="130"/>
      <c r="G193" s="130"/>
      <c r="H193" s="130"/>
      <c r="I193" s="130"/>
      <c r="J193" s="130"/>
      <c r="K193" s="130"/>
      <c r="L193" s="130"/>
    </row>
    <row r="194" spans="2:12">
      <c r="B194" s="129"/>
      <c r="C194" s="129"/>
      <c r="D194" s="130"/>
      <c r="E194" s="130"/>
      <c r="F194" s="130"/>
      <c r="G194" s="130"/>
      <c r="H194" s="130"/>
      <c r="I194" s="130"/>
      <c r="J194" s="130"/>
      <c r="K194" s="130"/>
      <c r="L194" s="130"/>
    </row>
    <row r="195" spans="2:12">
      <c r="B195" s="129"/>
      <c r="C195" s="129"/>
      <c r="D195" s="130"/>
      <c r="E195" s="130"/>
      <c r="F195" s="130"/>
      <c r="G195" s="130"/>
      <c r="H195" s="130"/>
      <c r="I195" s="130"/>
      <c r="J195" s="130"/>
      <c r="K195" s="130"/>
      <c r="L195" s="130"/>
    </row>
    <row r="196" spans="2:12">
      <c r="B196" s="129"/>
      <c r="C196" s="129"/>
      <c r="D196" s="130"/>
      <c r="E196" s="130"/>
      <c r="F196" s="130"/>
      <c r="G196" s="130"/>
      <c r="H196" s="130"/>
      <c r="I196" s="130"/>
      <c r="J196" s="130"/>
      <c r="K196" s="130"/>
      <c r="L196" s="130"/>
    </row>
    <row r="197" spans="2:12">
      <c r="B197" s="129"/>
      <c r="C197" s="129"/>
      <c r="D197" s="130"/>
      <c r="E197" s="130"/>
      <c r="F197" s="130"/>
      <c r="G197" s="130"/>
      <c r="H197" s="130"/>
      <c r="I197" s="130"/>
      <c r="J197" s="130"/>
      <c r="K197" s="130"/>
      <c r="L197" s="130"/>
    </row>
    <row r="198" spans="2:12">
      <c r="B198" s="129"/>
      <c r="C198" s="129"/>
      <c r="D198" s="130"/>
      <c r="E198" s="130"/>
      <c r="F198" s="130"/>
      <c r="G198" s="130"/>
      <c r="H198" s="130"/>
      <c r="I198" s="130"/>
      <c r="J198" s="130"/>
      <c r="K198" s="130"/>
      <c r="L198" s="130"/>
    </row>
    <row r="199" spans="2:12">
      <c r="B199" s="129"/>
      <c r="C199" s="129"/>
      <c r="D199" s="130"/>
      <c r="E199" s="130"/>
      <c r="F199" s="130"/>
      <c r="G199" s="130"/>
      <c r="H199" s="130"/>
      <c r="I199" s="130"/>
      <c r="J199" s="130"/>
      <c r="K199" s="130"/>
      <c r="L199" s="130"/>
    </row>
    <row r="200" spans="2:12">
      <c r="B200" s="129"/>
      <c r="C200" s="129"/>
      <c r="D200" s="130"/>
      <c r="E200" s="130"/>
      <c r="F200" s="130"/>
      <c r="G200" s="130"/>
      <c r="H200" s="130"/>
      <c r="I200" s="130"/>
      <c r="J200" s="130"/>
      <c r="K200" s="130"/>
      <c r="L200" s="130"/>
    </row>
    <row r="201" spans="2:12">
      <c r="B201" s="129"/>
      <c r="C201" s="129"/>
      <c r="D201" s="130"/>
      <c r="E201" s="130"/>
      <c r="F201" s="130"/>
      <c r="G201" s="130"/>
      <c r="H201" s="130"/>
      <c r="I201" s="130"/>
      <c r="J201" s="130"/>
      <c r="K201" s="130"/>
      <c r="L201" s="130"/>
    </row>
    <row r="202" spans="2:12">
      <c r="B202" s="129"/>
      <c r="C202" s="129"/>
      <c r="D202" s="130"/>
      <c r="E202" s="130"/>
      <c r="F202" s="130"/>
      <c r="G202" s="130"/>
      <c r="H202" s="130"/>
      <c r="I202" s="130"/>
      <c r="J202" s="130"/>
      <c r="K202" s="130"/>
      <c r="L202" s="130"/>
    </row>
    <row r="203" spans="2:12">
      <c r="B203" s="129"/>
      <c r="C203" s="129"/>
      <c r="D203" s="130"/>
      <c r="E203" s="130"/>
      <c r="F203" s="130"/>
      <c r="G203" s="130"/>
      <c r="H203" s="130"/>
      <c r="I203" s="130"/>
      <c r="J203" s="130"/>
      <c r="K203" s="130"/>
      <c r="L203" s="130"/>
    </row>
    <row r="204" spans="2:12">
      <c r="B204" s="129"/>
      <c r="C204" s="129"/>
      <c r="D204" s="130"/>
      <c r="E204" s="130"/>
      <c r="F204" s="130"/>
      <c r="G204" s="130"/>
      <c r="H204" s="130"/>
      <c r="I204" s="130"/>
      <c r="J204" s="130"/>
      <c r="K204" s="130"/>
      <c r="L204" s="130"/>
    </row>
    <row r="205" spans="2:12">
      <c r="B205" s="129"/>
      <c r="C205" s="129"/>
      <c r="D205" s="130"/>
      <c r="E205" s="130"/>
      <c r="F205" s="130"/>
      <c r="G205" s="130"/>
      <c r="H205" s="130"/>
      <c r="I205" s="130"/>
      <c r="J205" s="130"/>
      <c r="K205" s="130"/>
      <c r="L205" s="130"/>
    </row>
    <row r="206" spans="2:12">
      <c r="B206" s="129"/>
      <c r="C206" s="129"/>
      <c r="D206" s="130"/>
      <c r="E206" s="130"/>
      <c r="F206" s="130"/>
      <c r="G206" s="130"/>
      <c r="H206" s="130"/>
      <c r="I206" s="130"/>
      <c r="J206" s="130"/>
      <c r="K206" s="130"/>
      <c r="L206" s="130"/>
    </row>
    <row r="207" spans="2:12">
      <c r="B207" s="129"/>
      <c r="C207" s="129"/>
      <c r="D207" s="130"/>
      <c r="E207" s="130"/>
      <c r="F207" s="130"/>
      <c r="G207" s="130"/>
      <c r="H207" s="130"/>
      <c r="I207" s="130"/>
      <c r="J207" s="130"/>
      <c r="K207" s="130"/>
      <c r="L207" s="130"/>
    </row>
    <row r="208" spans="2:12">
      <c r="B208" s="129"/>
      <c r="C208" s="129"/>
      <c r="D208" s="130"/>
      <c r="E208" s="130"/>
      <c r="F208" s="130"/>
      <c r="G208" s="130"/>
      <c r="H208" s="130"/>
      <c r="I208" s="130"/>
      <c r="J208" s="130"/>
      <c r="K208" s="130"/>
      <c r="L208" s="130"/>
    </row>
    <row r="209" spans="2:12">
      <c r="B209" s="129"/>
      <c r="C209" s="129"/>
      <c r="D209" s="130"/>
      <c r="E209" s="130"/>
      <c r="F209" s="130"/>
      <c r="G209" s="130"/>
      <c r="H209" s="130"/>
      <c r="I209" s="130"/>
      <c r="J209" s="130"/>
      <c r="K209" s="130"/>
      <c r="L209" s="130"/>
    </row>
    <row r="210" spans="2:12">
      <c r="B210" s="129"/>
      <c r="C210" s="129"/>
      <c r="D210" s="130"/>
      <c r="E210" s="130"/>
      <c r="F210" s="130"/>
      <c r="G210" s="130"/>
      <c r="H210" s="130"/>
      <c r="I210" s="130"/>
      <c r="J210" s="130"/>
      <c r="K210" s="130"/>
      <c r="L210" s="130"/>
    </row>
    <row r="211" spans="2:12">
      <c r="B211" s="129"/>
      <c r="C211" s="129"/>
      <c r="D211" s="130"/>
      <c r="E211" s="130"/>
      <c r="F211" s="130"/>
      <c r="G211" s="130"/>
      <c r="H211" s="130"/>
      <c r="I211" s="130"/>
      <c r="J211" s="130"/>
      <c r="K211" s="130"/>
      <c r="L211" s="130"/>
    </row>
    <row r="212" spans="2:12">
      <c r="B212" s="129"/>
      <c r="C212" s="129"/>
      <c r="D212" s="130"/>
      <c r="E212" s="130"/>
      <c r="F212" s="130"/>
      <c r="G212" s="130"/>
      <c r="H212" s="130"/>
      <c r="I212" s="130"/>
      <c r="J212" s="130"/>
      <c r="K212" s="130"/>
      <c r="L212" s="130"/>
    </row>
    <row r="213" spans="2:12">
      <c r="B213" s="129"/>
      <c r="C213" s="129"/>
      <c r="D213" s="130"/>
      <c r="E213" s="130"/>
      <c r="F213" s="130"/>
      <c r="G213" s="130"/>
      <c r="H213" s="130"/>
      <c r="I213" s="130"/>
      <c r="J213" s="130"/>
      <c r="K213" s="130"/>
      <c r="L213" s="130"/>
    </row>
    <row r="214" spans="2:12">
      <c r="B214" s="129"/>
      <c r="C214" s="129"/>
      <c r="D214" s="130"/>
      <c r="E214" s="130"/>
      <c r="F214" s="130"/>
      <c r="G214" s="130"/>
      <c r="H214" s="130"/>
      <c r="I214" s="130"/>
      <c r="J214" s="130"/>
      <c r="K214" s="130"/>
      <c r="L214" s="130"/>
    </row>
    <row r="215" spans="2:12">
      <c r="B215" s="129"/>
      <c r="C215" s="129"/>
      <c r="D215" s="130"/>
      <c r="E215" s="130"/>
      <c r="F215" s="130"/>
      <c r="G215" s="130"/>
      <c r="H215" s="130"/>
      <c r="I215" s="130"/>
      <c r="J215" s="130"/>
      <c r="K215" s="130"/>
      <c r="L215" s="130"/>
    </row>
    <row r="216" spans="2:12">
      <c r="B216" s="129"/>
      <c r="C216" s="129"/>
      <c r="D216" s="130"/>
      <c r="E216" s="130"/>
      <c r="F216" s="130"/>
      <c r="G216" s="130"/>
      <c r="H216" s="130"/>
      <c r="I216" s="130"/>
      <c r="J216" s="130"/>
      <c r="K216" s="130"/>
      <c r="L216" s="130"/>
    </row>
    <row r="217" spans="2:12">
      <c r="B217" s="129"/>
      <c r="C217" s="129"/>
      <c r="D217" s="130"/>
      <c r="E217" s="130"/>
      <c r="F217" s="130"/>
      <c r="G217" s="130"/>
      <c r="H217" s="130"/>
      <c r="I217" s="130"/>
      <c r="J217" s="130"/>
      <c r="K217" s="130"/>
      <c r="L217" s="130"/>
    </row>
    <row r="218" spans="2:12">
      <c r="B218" s="129"/>
      <c r="C218" s="129"/>
      <c r="D218" s="130"/>
      <c r="E218" s="130"/>
      <c r="F218" s="130"/>
      <c r="G218" s="130"/>
      <c r="H218" s="130"/>
      <c r="I218" s="130"/>
      <c r="J218" s="130"/>
      <c r="K218" s="130"/>
      <c r="L218" s="130"/>
    </row>
    <row r="219" spans="2:12">
      <c r="B219" s="129"/>
      <c r="C219" s="129"/>
      <c r="D219" s="130"/>
      <c r="E219" s="130"/>
      <c r="F219" s="130"/>
      <c r="G219" s="130"/>
      <c r="H219" s="130"/>
      <c r="I219" s="130"/>
      <c r="J219" s="130"/>
      <c r="K219" s="130"/>
      <c r="L219" s="130"/>
    </row>
    <row r="220" spans="2:12">
      <c r="B220" s="129"/>
      <c r="C220" s="129"/>
      <c r="D220" s="130"/>
      <c r="E220" s="130"/>
      <c r="F220" s="130"/>
      <c r="G220" s="130"/>
      <c r="H220" s="130"/>
      <c r="I220" s="130"/>
      <c r="J220" s="130"/>
      <c r="K220" s="130"/>
      <c r="L220" s="130"/>
    </row>
    <row r="221" spans="2:12">
      <c r="B221" s="129"/>
      <c r="C221" s="129"/>
      <c r="D221" s="130"/>
      <c r="E221" s="130"/>
      <c r="F221" s="130"/>
      <c r="G221" s="130"/>
      <c r="H221" s="130"/>
      <c r="I221" s="130"/>
      <c r="J221" s="130"/>
      <c r="K221" s="130"/>
      <c r="L221" s="130"/>
    </row>
    <row r="222" spans="2:12">
      <c r="B222" s="129"/>
      <c r="C222" s="129"/>
      <c r="D222" s="130"/>
      <c r="E222" s="130"/>
      <c r="F222" s="130"/>
      <c r="G222" s="130"/>
      <c r="H222" s="130"/>
      <c r="I222" s="130"/>
      <c r="J222" s="130"/>
      <c r="K222" s="130"/>
      <c r="L222" s="130"/>
    </row>
    <row r="223" spans="2:12">
      <c r="B223" s="129"/>
      <c r="C223" s="129"/>
      <c r="D223" s="130"/>
      <c r="E223" s="130"/>
      <c r="F223" s="130"/>
      <c r="G223" s="130"/>
      <c r="H223" s="130"/>
      <c r="I223" s="130"/>
      <c r="J223" s="130"/>
      <c r="K223" s="130"/>
      <c r="L223" s="130"/>
    </row>
    <row r="224" spans="2:12">
      <c r="B224" s="129"/>
      <c r="C224" s="129"/>
      <c r="D224" s="130"/>
      <c r="E224" s="130"/>
      <c r="F224" s="130"/>
      <c r="G224" s="130"/>
      <c r="H224" s="130"/>
      <c r="I224" s="130"/>
      <c r="J224" s="130"/>
      <c r="K224" s="130"/>
      <c r="L224" s="130"/>
    </row>
    <row r="225" spans="2:12">
      <c r="B225" s="129"/>
      <c r="C225" s="129"/>
      <c r="D225" s="130"/>
      <c r="E225" s="130"/>
      <c r="F225" s="130"/>
      <c r="G225" s="130"/>
      <c r="H225" s="130"/>
      <c r="I225" s="130"/>
      <c r="J225" s="130"/>
      <c r="K225" s="130"/>
      <c r="L225" s="130"/>
    </row>
    <row r="226" spans="2:12">
      <c r="B226" s="129"/>
      <c r="C226" s="129"/>
      <c r="D226" s="130"/>
      <c r="E226" s="130"/>
      <c r="F226" s="130"/>
      <c r="G226" s="130"/>
      <c r="H226" s="130"/>
      <c r="I226" s="130"/>
      <c r="J226" s="130"/>
      <c r="K226" s="130"/>
      <c r="L226" s="130"/>
    </row>
    <row r="227" spans="2:12">
      <c r="B227" s="129"/>
      <c r="C227" s="129"/>
      <c r="D227" s="130"/>
      <c r="E227" s="130"/>
      <c r="F227" s="130"/>
      <c r="G227" s="130"/>
      <c r="H227" s="130"/>
      <c r="I227" s="130"/>
      <c r="J227" s="130"/>
      <c r="K227" s="130"/>
      <c r="L227" s="130"/>
    </row>
    <row r="228" spans="2:12">
      <c r="B228" s="129"/>
      <c r="C228" s="129"/>
      <c r="D228" s="130"/>
      <c r="E228" s="130"/>
      <c r="F228" s="130"/>
      <c r="G228" s="130"/>
      <c r="H228" s="130"/>
      <c r="I228" s="130"/>
      <c r="J228" s="130"/>
      <c r="K228" s="130"/>
      <c r="L228" s="130"/>
    </row>
    <row r="229" spans="2:12">
      <c r="B229" s="129"/>
      <c r="C229" s="129"/>
      <c r="D229" s="130"/>
      <c r="E229" s="130"/>
      <c r="F229" s="130"/>
      <c r="G229" s="130"/>
      <c r="H229" s="130"/>
      <c r="I229" s="130"/>
      <c r="J229" s="130"/>
      <c r="K229" s="130"/>
      <c r="L229" s="130"/>
    </row>
    <row r="230" spans="2:12">
      <c r="B230" s="129"/>
      <c r="C230" s="129"/>
      <c r="D230" s="130"/>
      <c r="E230" s="130"/>
      <c r="F230" s="130"/>
      <c r="G230" s="130"/>
      <c r="H230" s="130"/>
      <c r="I230" s="130"/>
      <c r="J230" s="130"/>
      <c r="K230" s="130"/>
      <c r="L230" s="130"/>
    </row>
    <row r="231" spans="2:12">
      <c r="B231" s="129"/>
      <c r="C231" s="129"/>
      <c r="D231" s="130"/>
      <c r="E231" s="130"/>
      <c r="F231" s="130"/>
      <c r="G231" s="130"/>
      <c r="H231" s="130"/>
      <c r="I231" s="130"/>
      <c r="J231" s="130"/>
      <c r="K231" s="130"/>
      <c r="L231" s="130"/>
    </row>
    <row r="232" spans="2:12">
      <c r="B232" s="129"/>
      <c r="C232" s="129"/>
      <c r="D232" s="130"/>
      <c r="E232" s="130"/>
      <c r="F232" s="130"/>
      <c r="G232" s="130"/>
      <c r="H232" s="130"/>
      <c r="I232" s="130"/>
      <c r="J232" s="130"/>
      <c r="K232" s="130"/>
      <c r="L232" s="130"/>
    </row>
    <row r="233" spans="2:12">
      <c r="B233" s="129"/>
      <c r="C233" s="129"/>
      <c r="D233" s="130"/>
      <c r="E233" s="130"/>
      <c r="F233" s="130"/>
      <c r="G233" s="130"/>
      <c r="H233" s="130"/>
      <c r="I233" s="130"/>
      <c r="J233" s="130"/>
      <c r="K233" s="130"/>
      <c r="L233" s="130"/>
    </row>
    <row r="234" spans="2:12">
      <c r="B234" s="129"/>
      <c r="C234" s="129"/>
      <c r="D234" s="130"/>
      <c r="E234" s="130"/>
      <c r="F234" s="130"/>
      <c r="G234" s="130"/>
      <c r="H234" s="130"/>
      <c r="I234" s="130"/>
      <c r="J234" s="130"/>
      <c r="K234" s="130"/>
      <c r="L234" s="130"/>
    </row>
    <row r="235" spans="2:12">
      <c r="B235" s="129"/>
      <c r="C235" s="129"/>
      <c r="D235" s="130"/>
      <c r="E235" s="130"/>
      <c r="F235" s="130"/>
      <c r="G235" s="130"/>
      <c r="H235" s="130"/>
      <c r="I235" s="130"/>
      <c r="J235" s="130"/>
      <c r="K235" s="130"/>
      <c r="L235" s="130"/>
    </row>
    <row r="236" spans="2:12">
      <c r="B236" s="129"/>
      <c r="C236" s="129"/>
      <c r="D236" s="130"/>
      <c r="E236" s="130"/>
      <c r="F236" s="130"/>
      <c r="G236" s="130"/>
      <c r="H236" s="130"/>
      <c r="I236" s="130"/>
      <c r="J236" s="130"/>
      <c r="K236" s="130"/>
      <c r="L236" s="130"/>
    </row>
    <row r="237" spans="2:12">
      <c r="B237" s="129"/>
      <c r="C237" s="129"/>
      <c r="D237" s="130"/>
      <c r="E237" s="130"/>
      <c r="F237" s="130"/>
      <c r="G237" s="130"/>
      <c r="H237" s="130"/>
      <c r="I237" s="130"/>
      <c r="J237" s="130"/>
      <c r="K237" s="130"/>
      <c r="L237" s="130"/>
    </row>
    <row r="238" spans="2:12">
      <c r="B238" s="129"/>
      <c r="C238" s="129"/>
      <c r="D238" s="130"/>
      <c r="E238" s="130"/>
      <c r="F238" s="130"/>
      <c r="G238" s="130"/>
      <c r="H238" s="130"/>
      <c r="I238" s="130"/>
      <c r="J238" s="130"/>
      <c r="K238" s="130"/>
      <c r="L238" s="130"/>
    </row>
    <row r="239" spans="2:12">
      <c r="B239" s="129"/>
      <c r="C239" s="129"/>
      <c r="D239" s="130"/>
      <c r="E239" s="130"/>
      <c r="F239" s="130"/>
      <c r="G239" s="130"/>
      <c r="H239" s="130"/>
      <c r="I239" s="130"/>
      <c r="J239" s="130"/>
      <c r="K239" s="130"/>
      <c r="L239" s="130"/>
    </row>
    <row r="240" spans="2:12">
      <c r="B240" s="129"/>
      <c r="C240" s="129"/>
      <c r="D240" s="130"/>
      <c r="E240" s="130"/>
      <c r="F240" s="130"/>
      <c r="G240" s="130"/>
      <c r="H240" s="130"/>
      <c r="I240" s="130"/>
      <c r="J240" s="130"/>
      <c r="K240" s="130"/>
      <c r="L240" s="130"/>
    </row>
    <row r="241" spans="2:12">
      <c r="B241" s="129"/>
      <c r="C241" s="129"/>
      <c r="D241" s="130"/>
      <c r="E241" s="130"/>
      <c r="F241" s="130"/>
      <c r="G241" s="130"/>
      <c r="H241" s="130"/>
      <c r="I241" s="130"/>
      <c r="J241" s="130"/>
      <c r="K241" s="130"/>
      <c r="L241" s="130"/>
    </row>
    <row r="242" spans="2:12">
      <c r="B242" s="129"/>
      <c r="C242" s="129"/>
      <c r="D242" s="130"/>
      <c r="E242" s="130"/>
      <c r="F242" s="130"/>
      <c r="G242" s="130"/>
      <c r="H242" s="130"/>
      <c r="I242" s="130"/>
      <c r="J242" s="130"/>
      <c r="K242" s="130"/>
      <c r="L242" s="130"/>
    </row>
    <row r="243" spans="2:12">
      <c r="B243" s="129"/>
      <c r="C243" s="129"/>
      <c r="D243" s="130"/>
      <c r="E243" s="130"/>
      <c r="F243" s="130"/>
      <c r="G243" s="130"/>
      <c r="H243" s="130"/>
      <c r="I243" s="130"/>
      <c r="J243" s="130"/>
      <c r="K243" s="130"/>
      <c r="L243" s="130"/>
    </row>
    <row r="244" spans="2:12">
      <c r="B244" s="129"/>
      <c r="C244" s="129"/>
      <c r="D244" s="130"/>
      <c r="E244" s="130"/>
      <c r="F244" s="130"/>
      <c r="G244" s="130"/>
      <c r="H244" s="130"/>
      <c r="I244" s="130"/>
      <c r="J244" s="130"/>
      <c r="K244" s="130"/>
      <c r="L244" s="130"/>
    </row>
    <row r="245" spans="2:12">
      <c r="B245" s="129"/>
      <c r="C245" s="129"/>
      <c r="D245" s="130"/>
      <c r="E245" s="130"/>
      <c r="F245" s="130"/>
      <c r="G245" s="130"/>
      <c r="H245" s="130"/>
      <c r="I245" s="130"/>
      <c r="J245" s="130"/>
      <c r="K245" s="130"/>
      <c r="L245" s="130"/>
    </row>
    <row r="246" spans="2:12">
      <c r="B246" s="129"/>
      <c r="C246" s="129"/>
      <c r="D246" s="130"/>
      <c r="E246" s="130"/>
      <c r="F246" s="130"/>
      <c r="G246" s="130"/>
      <c r="H246" s="130"/>
      <c r="I246" s="130"/>
      <c r="J246" s="130"/>
      <c r="K246" s="130"/>
      <c r="L246" s="130"/>
    </row>
    <row r="247" spans="2:12">
      <c r="B247" s="129"/>
      <c r="C247" s="129"/>
      <c r="D247" s="130"/>
      <c r="E247" s="130"/>
      <c r="F247" s="130"/>
      <c r="G247" s="130"/>
      <c r="H247" s="130"/>
      <c r="I247" s="130"/>
      <c r="J247" s="130"/>
      <c r="K247" s="130"/>
      <c r="L247" s="130"/>
    </row>
    <row r="248" spans="2:12">
      <c r="B248" s="129"/>
      <c r="C248" s="129"/>
      <c r="D248" s="130"/>
      <c r="E248" s="130"/>
      <c r="F248" s="130"/>
      <c r="G248" s="130"/>
      <c r="H248" s="130"/>
      <c r="I248" s="130"/>
      <c r="J248" s="130"/>
      <c r="K248" s="130"/>
      <c r="L248" s="130"/>
    </row>
    <row r="249" spans="2:12">
      <c r="B249" s="129"/>
      <c r="C249" s="129"/>
      <c r="D249" s="130"/>
      <c r="E249" s="130"/>
      <c r="F249" s="130"/>
      <c r="G249" s="130"/>
      <c r="H249" s="130"/>
      <c r="I249" s="130"/>
      <c r="J249" s="130"/>
      <c r="K249" s="130"/>
      <c r="L249" s="130"/>
    </row>
    <row r="250" spans="2:12">
      <c r="B250" s="129"/>
      <c r="C250" s="129"/>
      <c r="D250" s="130"/>
      <c r="E250" s="130"/>
      <c r="F250" s="130"/>
      <c r="G250" s="130"/>
      <c r="H250" s="130"/>
      <c r="I250" s="130"/>
      <c r="J250" s="130"/>
      <c r="K250" s="130"/>
      <c r="L250" s="130"/>
    </row>
    <row r="251" spans="2:12">
      <c r="B251" s="129"/>
      <c r="C251" s="129"/>
      <c r="D251" s="130"/>
      <c r="E251" s="130"/>
      <c r="F251" s="130"/>
      <c r="G251" s="130"/>
      <c r="H251" s="130"/>
      <c r="I251" s="130"/>
      <c r="J251" s="130"/>
      <c r="K251" s="130"/>
      <c r="L251" s="130"/>
    </row>
    <row r="252" spans="2:12">
      <c r="B252" s="129"/>
      <c r="C252" s="129"/>
      <c r="D252" s="130"/>
      <c r="E252" s="130"/>
      <c r="F252" s="130"/>
      <c r="G252" s="130"/>
      <c r="H252" s="130"/>
      <c r="I252" s="130"/>
      <c r="J252" s="130"/>
      <c r="K252" s="130"/>
      <c r="L252" s="130"/>
    </row>
    <row r="253" spans="2:12">
      <c r="B253" s="129"/>
      <c r="C253" s="129"/>
      <c r="D253" s="130"/>
      <c r="E253" s="130"/>
      <c r="F253" s="130"/>
      <c r="G253" s="130"/>
      <c r="H253" s="130"/>
      <c r="I253" s="130"/>
      <c r="J253" s="130"/>
      <c r="K253" s="130"/>
      <c r="L253" s="130"/>
    </row>
    <row r="254" spans="2:12">
      <c r="B254" s="129"/>
      <c r="C254" s="129"/>
      <c r="D254" s="130"/>
      <c r="E254" s="130"/>
      <c r="F254" s="130"/>
      <c r="G254" s="130"/>
      <c r="H254" s="130"/>
      <c r="I254" s="130"/>
      <c r="J254" s="130"/>
      <c r="K254" s="130"/>
      <c r="L254" s="130"/>
    </row>
    <row r="255" spans="2:12">
      <c r="B255" s="129"/>
      <c r="C255" s="129"/>
      <c r="D255" s="130"/>
      <c r="E255" s="130"/>
      <c r="F255" s="130"/>
      <c r="G255" s="130"/>
      <c r="H255" s="130"/>
      <c r="I255" s="130"/>
      <c r="J255" s="130"/>
      <c r="K255" s="130"/>
      <c r="L255" s="130"/>
    </row>
    <row r="256" spans="2:12">
      <c r="B256" s="129"/>
      <c r="C256" s="129"/>
      <c r="D256" s="130"/>
      <c r="E256" s="130"/>
      <c r="F256" s="130"/>
      <c r="G256" s="130"/>
      <c r="H256" s="130"/>
      <c r="I256" s="130"/>
      <c r="J256" s="130"/>
      <c r="K256" s="130"/>
      <c r="L256" s="130"/>
    </row>
    <row r="257" spans="2:12">
      <c r="B257" s="129"/>
      <c r="C257" s="129"/>
      <c r="D257" s="130"/>
      <c r="E257" s="130"/>
      <c r="F257" s="130"/>
      <c r="G257" s="130"/>
      <c r="H257" s="130"/>
      <c r="I257" s="130"/>
      <c r="J257" s="130"/>
      <c r="K257" s="130"/>
      <c r="L257" s="130"/>
    </row>
    <row r="258" spans="2:12">
      <c r="B258" s="129"/>
      <c r="C258" s="129"/>
      <c r="D258" s="130"/>
      <c r="E258" s="130"/>
      <c r="F258" s="130"/>
      <c r="G258" s="130"/>
      <c r="H258" s="130"/>
      <c r="I258" s="130"/>
      <c r="J258" s="130"/>
      <c r="K258" s="130"/>
      <c r="L258" s="130"/>
    </row>
    <row r="259" spans="2:12">
      <c r="B259" s="129"/>
      <c r="C259" s="129"/>
      <c r="D259" s="130"/>
      <c r="E259" s="130"/>
      <c r="F259" s="130"/>
      <c r="G259" s="130"/>
      <c r="H259" s="130"/>
      <c r="I259" s="130"/>
      <c r="J259" s="130"/>
      <c r="K259" s="130"/>
      <c r="L259" s="130"/>
    </row>
    <row r="260" spans="2:12">
      <c r="B260" s="129"/>
      <c r="C260" s="129"/>
      <c r="D260" s="130"/>
      <c r="E260" s="130"/>
      <c r="F260" s="130"/>
      <c r="G260" s="130"/>
      <c r="H260" s="130"/>
      <c r="I260" s="130"/>
      <c r="J260" s="130"/>
      <c r="K260" s="130"/>
      <c r="L260" s="130"/>
    </row>
    <row r="261" spans="2:12">
      <c r="B261" s="129"/>
      <c r="C261" s="129"/>
      <c r="D261" s="130"/>
      <c r="E261" s="130"/>
      <c r="F261" s="130"/>
      <c r="G261" s="130"/>
      <c r="H261" s="130"/>
      <c r="I261" s="130"/>
      <c r="J261" s="130"/>
      <c r="K261" s="130"/>
      <c r="L261" s="130"/>
    </row>
    <row r="262" spans="2:12">
      <c r="B262" s="129"/>
      <c r="C262" s="129"/>
      <c r="D262" s="130"/>
      <c r="E262" s="130"/>
      <c r="F262" s="130"/>
      <c r="G262" s="130"/>
      <c r="H262" s="130"/>
      <c r="I262" s="130"/>
      <c r="J262" s="130"/>
      <c r="K262" s="130"/>
      <c r="L262" s="130"/>
    </row>
    <row r="263" spans="2:12">
      <c r="B263" s="129"/>
      <c r="C263" s="129"/>
      <c r="D263" s="130"/>
      <c r="E263" s="130"/>
      <c r="F263" s="130"/>
      <c r="G263" s="130"/>
      <c r="H263" s="130"/>
      <c r="I263" s="130"/>
      <c r="J263" s="130"/>
      <c r="K263" s="130"/>
      <c r="L263" s="130"/>
    </row>
    <row r="264" spans="2:12">
      <c r="B264" s="129"/>
      <c r="C264" s="129"/>
      <c r="D264" s="130"/>
      <c r="E264" s="130"/>
      <c r="F264" s="130"/>
      <c r="G264" s="130"/>
      <c r="H264" s="130"/>
      <c r="I264" s="130"/>
      <c r="J264" s="130"/>
      <c r="K264" s="130"/>
      <c r="L264" s="130"/>
    </row>
    <row r="265" spans="2:12">
      <c r="B265" s="129"/>
      <c r="C265" s="129"/>
      <c r="D265" s="130"/>
      <c r="E265" s="130"/>
      <c r="F265" s="130"/>
      <c r="G265" s="130"/>
      <c r="H265" s="130"/>
      <c r="I265" s="130"/>
      <c r="J265" s="130"/>
      <c r="K265" s="130"/>
      <c r="L265" s="130"/>
    </row>
    <row r="266" spans="2:12">
      <c r="B266" s="129"/>
      <c r="C266" s="129"/>
      <c r="D266" s="130"/>
      <c r="E266" s="130"/>
      <c r="F266" s="130"/>
      <c r="G266" s="130"/>
      <c r="H266" s="130"/>
      <c r="I266" s="130"/>
      <c r="J266" s="130"/>
      <c r="K266" s="130"/>
      <c r="L266" s="130"/>
    </row>
    <row r="267" spans="2:12">
      <c r="B267" s="129"/>
      <c r="C267" s="129"/>
      <c r="D267" s="130"/>
      <c r="E267" s="130"/>
      <c r="F267" s="130"/>
      <c r="G267" s="130"/>
      <c r="H267" s="130"/>
      <c r="I267" s="130"/>
      <c r="J267" s="130"/>
      <c r="K267" s="130"/>
      <c r="L267" s="130"/>
    </row>
    <row r="268" spans="2:12">
      <c r="B268" s="129"/>
      <c r="C268" s="129"/>
      <c r="D268" s="130"/>
      <c r="E268" s="130"/>
      <c r="F268" s="130"/>
      <c r="G268" s="130"/>
      <c r="H268" s="130"/>
      <c r="I268" s="130"/>
      <c r="J268" s="130"/>
      <c r="K268" s="130"/>
      <c r="L268" s="130"/>
    </row>
    <row r="269" spans="2:12">
      <c r="B269" s="129"/>
      <c r="C269" s="129"/>
      <c r="D269" s="130"/>
      <c r="E269" s="130"/>
      <c r="F269" s="130"/>
      <c r="G269" s="130"/>
      <c r="H269" s="130"/>
      <c r="I269" s="130"/>
      <c r="J269" s="130"/>
      <c r="K269" s="130"/>
      <c r="L269" s="130"/>
    </row>
    <row r="270" spans="2:12">
      <c r="B270" s="129"/>
      <c r="C270" s="129"/>
      <c r="D270" s="130"/>
      <c r="E270" s="130"/>
      <c r="F270" s="130"/>
      <c r="G270" s="130"/>
      <c r="H270" s="130"/>
      <c r="I270" s="130"/>
      <c r="J270" s="130"/>
      <c r="K270" s="130"/>
      <c r="L270" s="130"/>
    </row>
    <row r="271" spans="2:12">
      <c r="B271" s="129"/>
      <c r="C271" s="129"/>
      <c r="D271" s="130"/>
      <c r="E271" s="130"/>
      <c r="F271" s="130"/>
      <c r="G271" s="130"/>
      <c r="H271" s="130"/>
      <c r="I271" s="130"/>
      <c r="J271" s="130"/>
      <c r="K271" s="130"/>
      <c r="L271" s="130"/>
    </row>
    <row r="272" spans="2:12">
      <c r="B272" s="129"/>
      <c r="C272" s="129"/>
      <c r="D272" s="130"/>
      <c r="E272" s="130"/>
      <c r="F272" s="130"/>
      <c r="G272" s="130"/>
      <c r="H272" s="130"/>
      <c r="I272" s="130"/>
      <c r="J272" s="130"/>
      <c r="K272" s="130"/>
      <c r="L272" s="130"/>
    </row>
    <row r="273" spans="2:12">
      <c r="B273" s="129"/>
      <c r="C273" s="129"/>
      <c r="D273" s="130"/>
      <c r="E273" s="130"/>
      <c r="F273" s="130"/>
      <c r="G273" s="130"/>
      <c r="H273" s="130"/>
      <c r="I273" s="130"/>
      <c r="J273" s="130"/>
      <c r="K273" s="130"/>
      <c r="L273" s="130"/>
    </row>
    <row r="274" spans="2:12">
      <c r="B274" s="129"/>
      <c r="C274" s="129"/>
      <c r="D274" s="130"/>
      <c r="E274" s="130"/>
      <c r="F274" s="130"/>
      <c r="G274" s="130"/>
      <c r="H274" s="130"/>
      <c r="I274" s="130"/>
      <c r="J274" s="130"/>
      <c r="K274" s="130"/>
      <c r="L274" s="130"/>
    </row>
    <row r="275" spans="2:12">
      <c r="B275" s="129"/>
      <c r="C275" s="129"/>
      <c r="D275" s="130"/>
      <c r="E275" s="130"/>
      <c r="F275" s="130"/>
      <c r="G275" s="130"/>
      <c r="H275" s="130"/>
      <c r="I275" s="130"/>
      <c r="J275" s="130"/>
      <c r="K275" s="130"/>
      <c r="L275" s="130"/>
    </row>
    <row r="276" spans="2:12">
      <c r="B276" s="129"/>
      <c r="C276" s="129"/>
      <c r="D276" s="130"/>
      <c r="E276" s="130"/>
      <c r="F276" s="130"/>
      <c r="G276" s="130"/>
      <c r="H276" s="130"/>
      <c r="I276" s="130"/>
      <c r="J276" s="130"/>
      <c r="K276" s="130"/>
      <c r="L276" s="130"/>
    </row>
    <row r="277" spans="2:12">
      <c r="B277" s="129"/>
      <c r="C277" s="129"/>
      <c r="D277" s="130"/>
      <c r="E277" s="130"/>
      <c r="F277" s="130"/>
      <c r="G277" s="130"/>
      <c r="H277" s="130"/>
      <c r="I277" s="130"/>
      <c r="J277" s="130"/>
      <c r="K277" s="130"/>
      <c r="L277" s="130"/>
    </row>
    <row r="278" spans="2:12">
      <c r="B278" s="129"/>
      <c r="C278" s="129"/>
      <c r="D278" s="130"/>
      <c r="E278" s="130"/>
      <c r="F278" s="130"/>
      <c r="G278" s="130"/>
      <c r="H278" s="130"/>
      <c r="I278" s="130"/>
      <c r="J278" s="130"/>
      <c r="K278" s="130"/>
      <c r="L278" s="130"/>
    </row>
    <row r="279" spans="2:12">
      <c r="B279" s="129"/>
      <c r="C279" s="129"/>
      <c r="D279" s="130"/>
      <c r="E279" s="130"/>
      <c r="F279" s="130"/>
      <c r="G279" s="130"/>
      <c r="H279" s="130"/>
      <c r="I279" s="130"/>
      <c r="J279" s="130"/>
      <c r="K279" s="130"/>
      <c r="L279" s="130"/>
    </row>
    <row r="280" spans="2:12">
      <c r="B280" s="129"/>
      <c r="C280" s="129"/>
      <c r="D280" s="130"/>
      <c r="E280" s="130"/>
      <c r="F280" s="130"/>
      <c r="G280" s="130"/>
      <c r="H280" s="130"/>
      <c r="I280" s="130"/>
      <c r="J280" s="130"/>
      <c r="K280" s="130"/>
      <c r="L280" s="130"/>
    </row>
    <row r="281" spans="2:12">
      <c r="B281" s="129"/>
      <c r="C281" s="129"/>
      <c r="D281" s="130"/>
      <c r="E281" s="130"/>
      <c r="F281" s="130"/>
      <c r="G281" s="130"/>
      <c r="H281" s="130"/>
      <c r="I281" s="130"/>
      <c r="J281" s="130"/>
      <c r="K281" s="130"/>
      <c r="L281" s="130"/>
    </row>
    <row r="282" spans="2:12">
      <c r="B282" s="129"/>
      <c r="C282" s="129"/>
      <c r="D282" s="130"/>
      <c r="E282" s="130"/>
      <c r="F282" s="130"/>
      <c r="G282" s="130"/>
      <c r="H282" s="130"/>
      <c r="I282" s="130"/>
      <c r="J282" s="130"/>
      <c r="K282" s="130"/>
      <c r="L282" s="130"/>
    </row>
    <row r="283" spans="2:12">
      <c r="B283" s="129"/>
      <c r="C283" s="129"/>
      <c r="D283" s="130"/>
      <c r="E283" s="130"/>
      <c r="F283" s="130"/>
      <c r="G283" s="130"/>
      <c r="H283" s="130"/>
      <c r="I283" s="130"/>
      <c r="J283" s="130"/>
      <c r="K283" s="130"/>
      <c r="L283" s="130"/>
    </row>
    <row r="284" spans="2:12">
      <c r="B284" s="129"/>
      <c r="C284" s="129"/>
      <c r="D284" s="130"/>
      <c r="E284" s="130"/>
      <c r="F284" s="130"/>
      <c r="G284" s="130"/>
      <c r="H284" s="130"/>
      <c r="I284" s="130"/>
      <c r="J284" s="130"/>
      <c r="K284" s="130"/>
      <c r="L284" s="130"/>
    </row>
    <row r="285" spans="2:12">
      <c r="B285" s="129"/>
      <c r="C285" s="129"/>
      <c r="D285" s="130"/>
      <c r="E285" s="130"/>
      <c r="F285" s="130"/>
      <c r="G285" s="130"/>
      <c r="H285" s="130"/>
      <c r="I285" s="130"/>
      <c r="J285" s="130"/>
      <c r="K285" s="130"/>
      <c r="L285" s="130"/>
    </row>
    <row r="286" spans="2:12">
      <c r="B286" s="129"/>
      <c r="C286" s="129"/>
      <c r="D286" s="130"/>
      <c r="E286" s="130"/>
      <c r="F286" s="130"/>
      <c r="G286" s="130"/>
      <c r="H286" s="130"/>
      <c r="I286" s="130"/>
      <c r="J286" s="130"/>
      <c r="K286" s="130"/>
      <c r="L286" s="130"/>
    </row>
    <row r="287" spans="2:12">
      <c r="B287" s="129"/>
      <c r="C287" s="129"/>
      <c r="D287" s="130"/>
      <c r="E287" s="130"/>
      <c r="F287" s="130"/>
      <c r="G287" s="130"/>
      <c r="H287" s="130"/>
      <c r="I287" s="130"/>
      <c r="J287" s="130"/>
      <c r="K287" s="130"/>
      <c r="L287" s="130"/>
    </row>
    <row r="288" spans="2:12">
      <c r="B288" s="129"/>
      <c r="C288" s="129"/>
      <c r="D288" s="130"/>
      <c r="E288" s="130"/>
      <c r="F288" s="130"/>
      <c r="G288" s="130"/>
      <c r="H288" s="130"/>
      <c r="I288" s="130"/>
      <c r="J288" s="130"/>
      <c r="K288" s="130"/>
      <c r="L288" s="130"/>
    </row>
    <row r="289" spans="2:12">
      <c r="B289" s="129"/>
      <c r="C289" s="129"/>
      <c r="D289" s="130"/>
      <c r="E289" s="130"/>
      <c r="F289" s="130"/>
      <c r="G289" s="130"/>
      <c r="H289" s="130"/>
      <c r="I289" s="130"/>
      <c r="J289" s="130"/>
      <c r="K289" s="130"/>
      <c r="L289" s="130"/>
    </row>
    <row r="290" spans="2:12">
      <c r="B290" s="129"/>
      <c r="C290" s="129"/>
      <c r="D290" s="130"/>
      <c r="E290" s="130"/>
      <c r="F290" s="130"/>
      <c r="G290" s="130"/>
      <c r="H290" s="130"/>
      <c r="I290" s="130"/>
      <c r="J290" s="130"/>
      <c r="K290" s="130"/>
      <c r="L290" s="130"/>
    </row>
    <row r="291" spans="2:12">
      <c r="B291" s="129"/>
      <c r="C291" s="129"/>
      <c r="D291" s="130"/>
      <c r="E291" s="130"/>
      <c r="F291" s="130"/>
      <c r="G291" s="130"/>
      <c r="H291" s="130"/>
      <c r="I291" s="130"/>
      <c r="J291" s="130"/>
      <c r="K291" s="130"/>
      <c r="L291" s="130"/>
    </row>
    <row r="292" spans="2:12">
      <c r="B292" s="129"/>
      <c r="C292" s="129"/>
      <c r="D292" s="130"/>
      <c r="E292" s="130"/>
      <c r="F292" s="130"/>
      <c r="G292" s="130"/>
      <c r="H292" s="130"/>
      <c r="I292" s="130"/>
      <c r="J292" s="130"/>
      <c r="K292" s="130"/>
      <c r="L292" s="130"/>
    </row>
    <row r="293" spans="2:12">
      <c r="B293" s="129"/>
      <c r="C293" s="129"/>
      <c r="D293" s="130"/>
      <c r="E293" s="130"/>
      <c r="F293" s="130"/>
      <c r="G293" s="130"/>
      <c r="H293" s="130"/>
      <c r="I293" s="130"/>
      <c r="J293" s="130"/>
      <c r="K293" s="130"/>
      <c r="L293" s="130"/>
    </row>
    <row r="294" spans="2:12">
      <c r="B294" s="129"/>
      <c r="C294" s="129"/>
      <c r="D294" s="130"/>
      <c r="E294" s="130"/>
      <c r="F294" s="130"/>
      <c r="G294" s="130"/>
      <c r="H294" s="130"/>
      <c r="I294" s="130"/>
      <c r="J294" s="130"/>
      <c r="K294" s="130"/>
      <c r="L294" s="130"/>
    </row>
    <row r="295" spans="2:12">
      <c r="B295" s="129"/>
      <c r="C295" s="129"/>
      <c r="D295" s="130"/>
      <c r="E295" s="130"/>
      <c r="F295" s="130"/>
      <c r="G295" s="130"/>
      <c r="H295" s="130"/>
      <c r="I295" s="130"/>
      <c r="J295" s="130"/>
      <c r="K295" s="130"/>
      <c r="L295" s="130"/>
    </row>
    <row r="296" spans="2:12">
      <c r="B296" s="129"/>
      <c r="C296" s="129"/>
      <c r="D296" s="130"/>
      <c r="E296" s="130"/>
      <c r="F296" s="130"/>
      <c r="G296" s="130"/>
      <c r="H296" s="130"/>
      <c r="I296" s="130"/>
      <c r="J296" s="130"/>
      <c r="K296" s="130"/>
      <c r="L296" s="130"/>
    </row>
    <row r="297" spans="2:12">
      <c r="B297" s="129"/>
      <c r="C297" s="129"/>
      <c r="D297" s="130"/>
      <c r="E297" s="130"/>
      <c r="F297" s="130"/>
      <c r="G297" s="130"/>
      <c r="H297" s="130"/>
      <c r="I297" s="130"/>
      <c r="J297" s="130"/>
      <c r="K297" s="130"/>
      <c r="L297" s="130"/>
    </row>
    <row r="298" spans="2:12">
      <c r="B298" s="129"/>
      <c r="C298" s="129"/>
      <c r="D298" s="130"/>
      <c r="E298" s="130"/>
      <c r="F298" s="130"/>
      <c r="G298" s="130"/>
      <c r="H298" s="130"/>
      <c r="I298" s="130"/>
      <c r="J298" s="130"/>
      <c r="K298" s="130"/>
      <c r="L298" s="130"/>
    </row>
    <row r="299" spans="2:12">
      <c r="B299" s="129"/>
      <c r="C299" s="129"/>
      <c r="D299" s="130"/>
      <c r="E299" s="130"/>
      <c r="F299" s="130"/>
      <c r="G299" s="130"/>
      <c r="H299" s="130"/>
      <c r="I299" s="130"/>
      <c r="J299" s="130"/>
      <c r="K299" s="130"/>
      <c r="L299" s="130"/>
    </row>
    <row r="300" spans="2:12">
      <c r="B300" s="129"/>
      <c r="C300" s="129"/>
      <c r="D300" s="130"/>
      <c r="E300" s="130"/>
      <c r="F300" s="130"/>
      <c r="G300" s="130"/>
      <c r="H300" s="130"/>
      <c r="I300" s="130"/>
      <c r="J300" s="130"/>
      <c r="K300" s="130"/>
      <c r="L300" s="130"/>
    </row>
    <row r="301" spans="2:12">
      <c r="B301" s="129"/>
      <c r="C301" s="129"/>
      <c r="D301" s="130"/>
      <c r="E301" s="130"/>
      <c r="F301" s="130"/>
      <c r="G301" s="130"/>
      <c r="H301" s="130"/>
      <c r="I301" s="130"/>
      <c r="J301" s="130"/>
      <c r="K301" s="130"/>
      <c r="L301" s="130"/>
    </row>
    <row r="302" spans="2:12">
      <c r="B302" s="129"/>
      <c r="C302" s="129"/>
      <c r="D302" s="130"/>
      <c r="E302" s="130"/>
      <c r="F302" s="130"/>
      <c r="G302" s="130"/>
      <c r="H302" s="130"/>
      <c r="I302" s="130"/>
      <c r="J302" s="130"/>
      <c r="K302" s="130"/>
      <c r="L302" s="130"/>
    </row>
    <row r="303" spans="2:12">
      <c r="B303" s="129"/>
      <c r="C303" s="129"/>
      <c r="D303" s="130"/>
      <c r="E303" s="130"/>
      <c r="F303" s="130"/>
      <c r="G303" s="130"/>
      <c r="H303" s="130"/>
      <c r="I303" s="130"/>
      <c r="J303" s="130"/>
      <c r="K303" s="130"/>
      <c r="L303" s="130"/>
    </row>
    <row r="304" spans="2:12">
      <c r="B304" s="129"/>
      <c r="C304" s="129"/>
      <c r="D304" s="130"/>
      <c r="E304" s="130"/>
      <c r="F304" s="130"/>
      <c r="G304" s="130"/>
      <c r="H304" s="130"/>
      <c r="I304" s="130"/>
      <c r="J304" s="130"/>
      <c r="K304" s="130"/>
      <c r="L304" s="130"/>
    </row>
    <row r="305" spans="2:12">
      <c r="B305" s="129"/>
      <c r="C305" s="129"/>
      <c r="D305" s="130"/>
      <c r="E305" s="130"/>
      <c r="F305" s="130"/>
      <c r="G305" s="130"/>
      <c r="H305" s="130"/>
      <c r="I305" s="130"/>
      <c r="J305" s="130"/>
      <c r="K305" s="130"/>
      <c r="L305" s="130"/>
    </row>
    <row r="306" spans="2:12">
      <c r="B306" s="129"/>
      <c r="C306" s="129"/>
      <c r="D306" s="130"/>
      <c r="E306" s="130"/>
      <c r="F306" s="130"/>
      <c r="G306" s="130"/>
      <c r="H306" s="130"/>
      <c r="I306" s="130"/>
      <c r="J306" s="130"/>
      <c r="K306" s="130"/>
      <c r="L306" s="130"/>
    </row>
    <row r="307" spans="2:12">
      <c r="B307" s="129"/>
      <c r="C307" s="129"/>
      <c r="D307" s="130"/>
      <c r="E307" s="130"/>
      <c r="F307" s="130"/>
      <c r="G307" s="130"/>
      <c r="H307" s="130"/>
      <c r="I307" s="130"/>
      <c r="J307" s="130"/>
      <c r="K307" s="130"/>
      <c r="L307" s="130"/>
    </row>
    <row r="308" spans="2:12">
      <c r="B308" s="129"/>
      <c r="C308" s="129"/>
      <c r="D308" s="130"/>
      <c r="E308" s="130"/>
      <c r="F308" s="130"/>
      <c r="G308" s="130"/>
      <c r="H308" s="130"/>
      <c r="I308" s="130"/>
      <c r="J308" s="130"/>
      <c r="K308" s="130"/>
      <c r="L308" s="130"/>
    </row>
    <row r="309" spans="2:12">
      <c r="B309" s="129"/>
      <c r="C309" s="129"/>
      <c r="D309" s="130"/>
      <c r="E309" s="130"/>
      <c r="F309" s="130"/>
      <c r="G309" s="130"/>
      <c r="H309" s="130"/>
      <c r="I309" s="130"/>
      <c r="J309" s="130"/>
      <c r="K309" s="130"/>
      <c r="L309" s="130"/>
    </row>
    <row r="310" spans="2:12">
      <c r="B310" s="129"/>
      <c r="C310" s="129"/>
      <c r="D310" s="130"/>
      <c r="E310" s="130"/>
      <c r="F310" s="130"/>
      <c r="G310" s="130"/>
      <c r="H310" s="130"/>
      <c r="I310" s="130"/>
      <c r="J310" s="130"/>
      <c r="K310" s="130"/>
      <c r="L310" s="130"/>
    </row>
    <row r="311" spans="2:12">
      <c r="B311" s="129"/>
      <c r="C311" s="129"/>
      <c r="D311" s="130"/>
      <c r="E311" s="130"/>
      <c r="F311" s="130"/>
      <c r="G311" s="130"/>
      <c r="H311" s="130"/>
      <c r="I311" s="130"/>
      <c r="J311" s="130"/>
      <c r="K311" s="130"/>
      <c r="L311" s="130"/>
    </row>
    <row r="312" spans="2:12">
      <c r="B312" s="129"/>
      <c r="C312" s="129"/>
      <c r="D312" s="130"/>
      <c r="E312" s="130"/>
      <c r="F312" s="130"/>
      <c r="G312" s="130"/>
      <c r="H312" s="130"/>
      <c r="I312" s="130"/>
      <c r="J312" s="130"/>
      <c r="K312" s="130"/>
      <c r="L312" s="130"/>
    </row>
    <row r="313" spans="2:12">
      <c r="B313" s="129"/>
      <c r="C313" s="129"/>
      <c r="D313" s="130"/>
      <c r="E313" s="130"/>
      <c r="F313" s="130"/>
      <c r="G313" s="130"/>
      <c r="H313" s="130"/>
      <c r="I313" s="130"/>
      <c r="J313" s="130"/>
      <c r="K313" s="130"/>
      <c r="L313" s="130"/>
    </row>
    <row r="314" spans="2:12">
      <c r="B314" s="129"/>
      <c r="C314" s="129"/>
      <c r="D314" s="130"/>
      <c r="E314" s="130"/>
      <c r="F314" s="130"/>
      <c r="G314" s="130"/>
      <c r="H314" s="130"/>
      <c r="I314" s="130"/>
      <c r="J314" s="130"/>
      <c r="K314" s="130"/>
      <c r="L314" s="130"/>
    </row>
    <row r="315" spans="2:12">
      <c r="B315" s="129"/>
      <c r="C315" s="129"/>
      <c r="D315" s="130"/>
      <c r="E315" s="130"/>
      <c r="F315" s="130"/>
      <c r="G315" s="130"/>
      <c r="H315" s="130"/>
      <c r="I315" s="130"/>
      <c r="J315" s="130"/>
      <c r="K315" s="130"/>
      <c r="L315" s="130"/>
    </row>
    <row r="316" spans="2:12">
      <c r="B316" s="129"/>
      <c r="C316" s="129"/>
      <c r="D316" s="130"/>
      <c r="E316" s="130"/>
      <c r="F316" s="130"/>
      <c r="G316" s="130"/>
      <c r="H316" s="130"/>
      <c r="I316" s="130"/>
      <c r="J316" s="130"/>
      <c r="K316" s="130"/>
      <c r="L316" s="130"/>
    </row>
    <row r="317" spans="2:12">
      <c r="B317" s="129"/>
      <c r="C317" s="129"/>
      <c r="D317" s="130"/>
      <c r="E317" s="130"/>
      <c r="F317" s="130"/>
      <c r="G317" s="130"/>
      <c r="H317" s="130"/>
      <c r="I317" s="130"/>
      <c r="J317" s="130"/>
      <c r="K317" s="130"/>
      <c r="L317" s="130"/>
    </row>
    <row r="318" spans="2:12">
      <c r="B318" s="129"/>
      <c r="C318" s="129"/>
      <c r="D318" s="130"/>
      <c r="E318" s="130"/>
      <c r="F318" s="130"/>
      <c r="G318" s="130"/>
      <c r="H318" s="130"/>
      <c r="I318" s="130"/>
      <c r="J318" s="130"/>
      <c r="K318" s="130"/>
      <c r="L318" s="130"/>
    </row>
    <row r="319" spans="2:12">
      <c r="B319" s="129"/>
      <c r="C319" s="129"/>
      <c r="D319" s="130"/>
      <c r="E319" s="130"/>
      <c r="F319" s="130"/>
      <c r="G319" s="130"/>
      <c r="H319" s="130"/>
      <c r="I319" s="130"/>
      <c r="J319" s="130"/>
      <c r="K319" s="130"/>
      <c r="L319" s="130"/>
    </row>
    <row r="320" spans="2:12">
      <c r="B320" s="129"/>
      <c r="C320" s="129"/>
      <c r="D320" s="130"/>
      <c r="E320" s="130"/>
      <c r="F320" s="130"/>
      <c r="G320" s="130"/>
      <c r="H320" s="130"/>
      <c r="I320" s="130"/>
      <c r="J320" s="130"/>
      <c r="K320" s="130"/>
      <c r="L320" s="130"/>
    </row>
    <row r="321" spans="2:12">
      <c r="B321" s="129"/>
      <c r="C321" s="129"/>
      <c r="D321" s="130"/>
      <c r="E321" s="130"/>
      <c r="F321" s="130"/>
      <c r="G321" s="130"/>
      <c r="H321" s="130"/>
      <c r="I321" s="130"/>
      <c r="J321" s="130"/>
      <c r="K321" s="130"/>
      <c r="L321" s="130"/>
    </row>
    <row r="322" spans="2:12">
      <c r="B322" s="129"/>
      <c r="C322" s="129"/>
      <c r="D322" s="130"/>
      <c r="E322" s="130"/>
      <c r="F322" s="130"/>
      <c r="G322" s="130"/>
      <c r="H322" s="130"/>
      <c r="I322" s="130"/>
      <c r="J322" s="130"/>
      <c r="K322" s="130"/>
      <c r="L322" s="130"/>
    </row>
    <row r="323" spans="2:12">
      <c r="B323" s="129"/>
      <c r="C323" s="129"/>
      <c r="D323" s="130"/>
      <c r="E323" s="130"/>
      <c r="F323" s="130"/>
      <c r="G323" s="130"/>
      <c r="H323" s="130"/>
      <c r="I323" s="130"/>
      <c r="J323" s="130"/>
      <c r="K323" s="130"/>
      <c r="L323" s="130"/>
    </row>
    <row r="324" spans="2:12">
      <c r="B324" s="129"/>
      <c r="C324" s="129"/>
      <c r="D324" s="130"/>
      <c r="E324" s="130"/>
      <c r="F324" s="130"/>
      <c r="G324" s="130"/>
      <c r="H324" s="130"/>
      <c r="I324" s="130"/>
      <c r="J324" s="130"/>
      <c r="K324" s="130"/>
      <c r="L324" s="130"/>
    </row>
    <row r="325" spans="2:12">
      <c r="B325" s="129"/>
      <c r="C325" s="129"/>
      <c r="D325" s="130"/>
      <c r="E325" s="130"/>
      <c r="F325" s="130"/>
      <c r="G325" s="130"/>
      <c r="H325" s="130"/>
      <c r="I325" s="130"/>
      <c r="J325" s="130"/>
      <c r="K325" s="130"/>
      <c r="L325" s="130"/>
    </row>
    <row r="326" spans="2:12">
      <c r="B326" s="129"/>
      <c r="C326" s="129"/>
      <c r="D326" s="130"/>
      <c r="E326" s="130"/>
      <c r="F326" s="130"/>
      <c r="G326" s="130"/>
      <c r="H326" s="130"/>
      <c r="I326" s="130"/>
      <c r="J326" s="130"/>
      <c r="K326" s="130"/>
      <c r="L326" s="130"/>
    </row>
    <row r="327" spans="2:12">
      <c r="B327" s="129"/>
      <c r="C327" s="129"/>
      <c r="D327" s="130"/>
      <c r="E327" s="130"/>
      <c r="F327" s="130"/>
      <c r="G327" s="130"/>
      <c r="H327" s="130"/>
      <c r="I327" s="130"/>
      <c r="J327" s="130"/>
      <c r="K327" s="130"/>
      <c r="L327" s="130"/>
    </row>
    <row r="328" spans="2:12">
      <c r="B328" s="129"/>
      <c r="C328" s="129"/>
      <c r="D328" s="130"/>
      <c r="E328" s="130"/>
      <c r="F328" s="130"/>
      <c r="G328" s="130"/>
      <c r="H328" s="130"/>
      <c r="I328" s="130"/>
      <c r="J328" s="130"/>
      <c r="K328" s="130"/>
      <c r="L328" s="130"/>
    </row>
    <row r="329" spans="2:12">
      <c r="B329" s="129"/>
      <c r="C329" s="129"/>
      <c r="D329" s="130"/>
      <c r="E329" s="130"/>
      <c r="F329" s="130"/>
      <c r="G329" s="130"/>
      <c r="H329" s="130"/>
      <c r="I329" s="130"/>
      <c r="J329" s="130"/>
      <c r="K329" s="130"/>
      <c r="L329" s="130"/>
    </row>
    <row r="330" spans="2:12">
      <c r="B330" s="129"/>
      <c r="C330" s="129"/>
      <c r="D330" s="130"/>
      <c r="E330" s="130"/>
      <c r="F330" s="130"/>
      <c r="G330" s="130"/>
      <c r="H330" s="130"/>
      <c r="I330" s="130"/>
      <c r="J330" s="130"/>
      <c r="K330" s="130"/>
      <c r="L330" s="130"/>
    </row>
    <row r="331" spans="2:12">
      <c r="B331" s="129"/>
      <c r="C331" s="129"/>
      <c r="D331" s="130"/>
      <c r="E331" s="130"/>
      <c r="F331" s="130"/>
      <c r="G331" s="130"/>
      <c r="H331" s="130"/>
      <c r="I331" s="130"/>
      <c r="J331" s="130"/>
      <c r="K331" s="130"/>
      <c r="L331" s="130"/>
    </row>
    <row r="332" spans="2:12">
      <c r="B332" s="129"/>
      <c r="C332" s="129"/>
      <c r="D332" s="130"/>
      <c r="E332" s="130"/>
      <c r="F332" s="130"/>
      <c r="G332" s="130"/>
      <c r="H332" s="130"/>
      <c r="I332" s="130"/>
      <c r="J332" s="130"/>
      <c r="K332" s="130"/>
      <c r="L332" s="130"/>
    </row>
    <row r="333" spans="2:12">
      <c r="B333" s="129"/>
      <c r="C333" s="129"/>
      <c r="D333" s="130"/>
      <c r="E333" s="130"/>
      <c r="F333" s="130"/>
      <c r="G333" s="130"/>
      <c r="H333" s="130"/>
      <c r="I333" s="130"/>
      <c r="J333" s="130"/>
      <c r="K333" s="130"/>
      <c r="L333" s="130"/>
    </row>
    <row r="334" spans="2:12">
      <c r="B334" s="129"/>
      <c r="C334" s="129"/>
      <c r="D334" s="130"/>
      <c r="E334" s="130"/>
      <c r="F334" s="130"/>
      <c r="G334" s="130"/>
      <c r="H334" s="130"/>
      <c r="I334" s="130"/>
      <c r="J334" s="130"/>
      <c r="K334" s="130"/>
      <c r="L334" s="130"/>
    </row>
    <row r="335" spans="2:12">
      <c r="B335" s="129"/>
      <c r="C335" s="129"/>
      <c r="D335" s="130"/>
      <c r="E335" s="130"/>
      <c r="F335" s="130"/>
      <c r="G335" s="130"/>
      <c r="H335" s="130"/>
      <c r="I335" s="130"/>
      <c r="J335" s="130"/>
      <c r="K335" s="130"/>
      <c r="L335" s="130"/>
    </row>
    <row r="336" spans="2:12">
      <c r="B336" s="129"/>
      <c r="C336" s="129"/>
      <c r="D336" s="130"/>
      <c r="E336" s="130"/>
      <c r="F336" s="130"/>
      <c r="G336" s="130"/>
      <c r="H336" s="130"/>
      <c r="I336" s="130"/>
      <c r="J336" s="130"/>
      <c r="K336" s="130"/>
      <c r="L336" s="130"/>
    </row>
    <row r="337" spans="2:12">
      <c r="B337" s="129"/>
      <c r="C337" s="129"/>
      <c r="D337" s="130"/>
      <c r="E337" s="130"/>
      <c r="F337" s="130"/>
      <c r="G337" s="130"/>
      <c r="H337" s="130"/>
      <c r="I337" s="130"/>
      <c r="J337" s="130"/>
      <c r="K337" s="130"/>
      <c r="L337" s="130"/>
    </row>
    <row r="338" spans="2:12">
      <c r="B338" s="129"/>
      <c r="C338" s="129"/>
      <c r="D338" s="130"/>
      <c r="E338" s="130"/>
      <c r="F338" s="130"/>
      <c r="G338" s="130"/>
      <c r="H338" s="130"/>
      <c r="I338" s="130"/>
      <c r="J338" s="130"/>
      <c r="K338" s="130"/>
      <c r="L338" s="130"/>
    </row>
    <row r="339" spans="2:12">
      <c r="B339" s="129"/>
      <c r="C339" s="129"/>
      <c r="D339" s="130"/>
      <c r="E339" s="130"/>
      <c r="F339" s="130"/>
      <c r="G339" s="130"/>
      <c r="H339" s="130"/>
      <c r="I339" s="130"/>
      <c r="J339" s="130"/>
      <c r="K339" s="130"/>
      <c r="L339" s="130"/>
    </row>
    <row r="340" spans="2:12">
      <c r="B340" s="129"/>
      <c r="C340" s="129"/>
      <c r="D340" s="130"/>
      <c r="E340" s="130"/>
      <c r="F340" s="130"/>
      <c r="G340" s="130"/>
      <c r="H340" s="130"/>
      <c r="I340" s="130"/>
      <c r="J340" s="130"/>
      <c r="K340" s="130"/>
      <c r="L340" s="130"/>
    </row>
    <row r="341" spans="2:12">
      <c r="B341" s="129"/>
      <c r="C341" s="129"/>
      <c r="D341" s="130"/>
      <c r="E341" s="130"/>
      <c r="F341" s="130"/>
      <c r="G341" s="130"/>
      <c r="H341" s="130"/>
      <c r="I341" s="130"/>
      <c r="J341" s="130"/>
      <c r="K341" s="130"/>
      <c r="L341" s="130"/>
    </row>
    <row r="342" spans="2:12">
      <c r="B342" s="129"/>
      <c r="C342" s="129"/>
      <c r="D342" s="130"/>
      <c r="E342" s="130"/>
      <c r="F342" s="130"/>
      <c r="G342" s="130"/>
      <c r="H342" s="130"/>
      <c r="I342" s="130"/>
      <c r="J342" s="130"/>
      <c r="K342" s="130"/>
      <c r="L342" s="130"/>
    </row>
    <row r="343" spans="2:12">
      <c r="B343" s="129"/>
      <c r="C343" s="129"/>
      <c r="D343" s="130"/>
      <c r="E343" s="130"/>
      <c r="F343" s="130"/>
      <c r="G343" s="130"/>
      <c r="H343" s="130"/>
      <c r="I343" s="130"/>
      <c r="J343" s="130"/>
      <c r="K343" s="130"/>
      <c r="L343" s="130"/>
    </row>
    <row r="344" spans="2:12">
      <c r="B344" s="129"/>
      <c r="C344" s="129"/>
      <c r="D344" s="130"/>
      <c r="E344" s="130"/>
      <c r="F344" s="130"/>
      <c r="G344" s="130"/>
      <c r="H344" s="130"/>
      <c r="I344" s="130"/>
      <c r="J344" s="130"/>
      <c r="K344" s="130"/>
      <c r="L344" s="130"/>
    </row>
    <row r="345" spans="2:12">
      <c r="B345" s="129"/>
      <c r="C345" s="129"/>
      <c r="D345" s="130"/>
      <c r="E345" s="130"/>
      <c r="F345" s="130"/>
      <c r="G345" s="130"/>
      <c r="H345" s="130"/>
      <c r="I345" s="130"/>
      <c r="J345" s="130"/>
      <c r="K345" s="130"/>
      <c r="L345" s="130"/>
    </row>
    <row r="346" spans="2:12">
      <c r="B346" s="129"/>
      <c r="C346" s="129"/>
      <c r="D346" s="130"/>
      <c r="E346" s="130"/>
      <c r="F346" s="130"/>
      <c r="G346" s="130"/>
      <c r="H346" s="130"/>
      <c r="I346" s="130"/>
      <c r="J346" s="130"/>
      <c r="K346" s="130"/>
      <c r="L346" s="130"/>
    </row>
    <row r="347" spans="2:12">
      <c r="B347" s="129"/>
      <c r="C347" s="129"/>
      <c r="D347" s="130"/>
      <c r="E347" s="130"/>
      <c r="F347" s="130"/>
      <c r="G347" s="130"/>
      <c r="H347" s="130"/>
      <c r="I347" s="130"/>
      <c r="J347" s="130"/>
      <c r="K347" s="130"/>
      <c r="L347" s="130"/>
    </row>
    <row r="348" spans="2:12">
      <c r="B348" s="129"/>
      <c r="C348" s="129"/>
      <c r="D348" s="130"/>
      <c r="E348" s="130"/>
      <c r="F348" s="130"/>
      <c r="G348" s="130"/>
      <c r="H348" s="130"/>
      <c r="I348" s="130"/>
      <c r="J348" s="130"/>
      <c r="K348" s="130"/>
      <c r="L348" s="130"/>
    </row>
    <row r="349" spans="2:12">
      <c r="B349" s="129"/>
      <c r="C349" s="129"/>
      <c r="D349" s="130"/>
      <c r="E349" s="130"/>
      <c r="F349" s="130"/>
      <c r="G349" s="130"/>
      <c r="H349" s="130"/>
      <c r="I349" s="130"/>
      <c r="J349" s="130"/>
      <c r="K349" s="130"/>
      <c r="L349" s="130"/>
    </row>
    <row r="350" spans="2:12">
      <c r="B350" s="129"/>
      <c r="C350" s="129"/>
      <c r="D350" s="130"/>
      <c r="E350" s="130"/>
      <c r="F350" s="130"/>
      <c r="G350" s="130"/>
      <c r="H350" s="130"/>
      <c r="I350" s="130"/>
      <c r="J350" s="130"/>
      <c r="K350" s="130"/>
      <c r="L350" s="130"/>
    </row>
    <row r="351" spans="2:12">
      <c r="B351" s="129"/>
      <c r="C351" s="129"/>
      <c r="D351" s="130"/>
      <c r="E351" s="130"/>
      <c r="F351" s="130"/>
      <c r="G351" s="130"/>
      <c r="H351" s="130"/>
      <c r="I351" s="130"/>
      <c r="J351" s="130"/>
      <c r="K351" s="130"/>
      <c r="L351" s="130"/>
    </row>
    <row r="352" spans="2:12">
      <c r="B352" s="129"/>
      <c r="C352" s="129"/>
      <c r="D352" s="130"/>
      <c r="E352" s="130"/>
      <c r="F352" s="130"/>
      <c r="G352" s="130"/>
      <c r="H352" s="130"/>
      <c r="I352" s="130"/>
      <c r="J352" s="130"/>
      <c r="K352" s="130"/>
      <c r="L352" s="130"/>
    </row>
    <row r="353" spans="2:12">
      <c r="B353" s="129"/>
      <c r="C353" s="129"/>
      <c r="D353" s="130"/>
      <c r="E353" s="130"/>
      <c r="F353" s="130"/>
      <c r="G353" s="130"/>
      <c r="H353" s="130"/>
      <c r="I353" s="130"/>
      <c r="J353" s="130"/>
      <c r="K353" s="130"/>
      <c r="L353" s="130"/>
    </row>
    <row r="354" spans="2:12">
      <c r="B354" s="129"/>
      <c r="C354" s="129"/>
      <c r="D354" s="130"/>
      <c r="E354" s="130"/>
      <c r="F354" s="130"/>
      <c r="G354" s="130"/>
      <c r="H354" s="130"/>
      <c r="I354" s="130"/>
      <c r="J354" s="130"/>
      <c r="K354" s="130"/>
      <c r="L354" s="130"/>
    </row>
    <row r="355" spans="2:12">
      <c r="B355" s="129"/>
      <c r="C355" s="129"/>
      <c r="D355" s="130"/>
      <c r="E355" s="130"/>
      <c r="F355" s="130"/>
      <c r="G355" s="130"/>
      <c r="H355" s="130"/>
      <c r="I355" s="130"/>
      <c r="J355" s="130"/>
      <c r="K355" s="130"/>
      <c r="L355" s="130"/>
    </row>
    <row r="356" spans="2:12">
      <c r="B356" s="129"/>
      <c r="C356" s="129"/>
      <c r="D356" s="130"/>
      <c r="E356" s="130"/>
      <c r="F356" s="130"/>
      <c r="G356" s="130"/>
      <c r="H356" s="130"/>
      <c r="I356" s="130"/>
      <c r="J356" s="130"/>
      <c r="K356" s="130"/>
      <c r="L356" s="130"/>
    </row>
    <row r="357" spans="2:12">
      <c r="B357" s="129"/>
      <c r="C357" s="129"/>
      <c r="D357" s="130"/>
      <c r="E357" s="130"/>
      <c r="F357" s="130"/>
      <c r="G357" s="130"/>
      <c r="H357" s="130"/>
      <c r="I357" s="130"/>
      <c r="J357" s="130"/>
      <c r="K357" s="130"/>
      <c r="L357" s="130"/>
    </row>
    <row r="358" spans="2:12">
      <c r="B358" s="129"/>
      <c r="C358" s="129"/>
      <c r="D358" s="130"/>
      <c r="E358" s="130"/>
      <c r="F358" s="130"/>
      <c r="G358" s="130"/>
      <c r="H358" s="130"/>
      <c r="I358" s="130"/>
      <c r="J358" s="130"/>
      <c r="K358" s="130"/>
      <c r="L358" s="130"/>
    </row>
    <row r="359" spans="2:12">
      <c r="B359" s="129"/>
      <c r="C359" s="129"/>
      <c r="D359" s="130"/>
      <c r="E359" s="130"/>
      <c r="F359" s="130"/>
      <c r="G359" s="130"/>
      <c r="H359" s="130"/>
      <c r="I359" s="130"/>
      <c r="J359" s="130"/>
      <c r="K359" s="130"/>
      <c r="L359" s="130"/>
    </row>
    <row r="360" spans="2:12">
      <c r="B360" s="129"/>
      <c r="C360" s="129"/>
      <c r="D360" s="130"/>
      <c r="E360" s="130"/>
      <c r="F360" s="130"/>
      <c r="G360" s="130"/>
      <c r="H360" s="130"/>
      <c r="I360" s="130"/>
      <c r="J360" s="130"/>
      <c r="K360" s="130"/>
      <c r="L360" s="130"/>
    </row>
    <row r="361" spans="2:12">
      <c r="B361" s="129"/>
      <c r="C361" s="129"/>
      <c r="D361" s="130"/>
      <c r="E361" s="130"/>
      <c r="F361" s="130"/>
      <c r="G361" s="130"/>
      <c r="H361" s="130"/>
      <c r="I361" s="130"/>
      <c r="J361" s="130"/>
      <c r="K361" s="130"/>
      <c r="L361" s="130"/>
    </row>
    <row r="362" spans="2:12">
      <c r="B362" s="129"/>
      <c r="C362" s="129"/>
      <c r="D362" s="130"/>
      <c r="E362" s="130"/>
      <c r="F362" s="130"/>
      <c r="G362" s="130"/>
      <c r="H362" s="130"/>
      <c r="I362" s="130"/>
      <c r="J362" s="130"/>
      <c r="K362" s="130"/>
      <c r="L362" s="130"/>
    </row>
    <row r="363" spans="2:12">
      <c r="B363" s="129"/>
      <c r="C363" s="129"/>
      <c r="D363" s="130"/>
      <c r="E363" s="130"/>
      <c r="F363" s="130"/>
      <c r="G363" s="130"/>
      <c r="H363" s="130"/>
      <c r="I363" s="130"/>
      <c r="J363" s="130"/>
      <c r="K363" s="130"/>
      <c r="L363" s="130"/>
    </row>
    <row r="364" spans="2:12">
      <c r="B364" s="129"/>
      <c r="C364" s="129"/>
      <c r="D364" s="130"/>
      <c r="E364" s="130"/>
      <c r="F364" s="130"/>
      <c r="G364" s="130"/>
      <c r="H364" s="130"/>
      <c r="I364" s="130"/>
      <c r="J364" s="130"/>
      <c r="K364" s="130"/>
      <c r="L364" s="130"/>
    </row>
    <row r="365" spans="2:12">
      <c r="B365" s="129"/>
      <c r="C365" s="129"/>
      <c r="D365" s="130"/>
      <c r="E365" s="130"/>
      <c r="F365" s="130"/>
      <c r="G365" s="130"/>
      <c r="H365" s="130"/>
      <c r="I365" s="130"/>
      <c r="J365" s="130"/>
      <c r="K365" s="130"/>
      <c r="L365" s="130"/>
    </row>
    <row r="366" spans="2:12">
      <c r="B366" s="129"/>
      <c r="C366" s="129"/>
      <c r="D366" s="130"/>
      <c r="E366" s="130"/>
      <c r="F366" s="130"/>
      <c r="G366" s="130"/>
      <c r="H366" s="130"/>
      <c r="I366" s="130"/>
      <c r="J366" s="130"/>
      <c r="K366" s="130"/>
      <c r="L366" s="130"/>
    </row>
    <row r="367" spans="2:12">
      <c r="B367" s="129"/>
      <c r="C367" s="129"/>
      <c r="D367" s="130"/>
      <c r="E367" s="130"/>
      <c r="F367" s="130"/>
      <c r="G367" s="130"/>
      <c r="H367" s="130"/>
      <c r="I367" s="130"/>
      <c r="J367" s="130"/>
      <c r="K367" s="130"/>
      <c r="L367" s="130"/>
    </row>
    <row r="368" spans="2:12">
      <c r="B368" s="129"/>
      <c r="C368" s="129"/>
      <c r="D368" s="130"/>
      <c r="E368" s="130"/>
      <c r="F368" s="130"/>
      <c r="G368" s="130"/>
      <c r="H368" s="130"/>
      <c r="I368" s="130"/>
      <c r="J368" s="130"/>
      <c r="K368" s="130"/>
      <c r="L368" s="130"/>
    </row>
    <row r="369" spans="2:12">
      <c r="B369" s="129"/>
      <c r="C369" s="129"/>
      <c r="D369" s="130"/>
      <c r="E369" s="130"/>
      <c r="F369" s="130"/>
      <c r="G369" s="130"/>
      <c r="H369" s="130"/>
      <c r="I369" s="130"/>
      <c r="J369" s="130"/>
      <c r="K369" s="130"/>
      <c r="L369" s="130"/>
    </row>
    <row r="370" spans="2:12">
      <c r="B370" s="129"/>
      <c r="C370" s="129"/>
      <c r="D370" s="130"/>
      <c r="E370" s="130"/>
      <c r="F370" s="130"/>
      <c r="G370" s="130"/>
      <c r="H370" s="130"/>
      <c r="I370" s="130"/>
      <c r="J370" s="130"/>
      <c r="K370" s="130"/>
      <c r="L370" s="130"/>
    </row>
    <row r="371" spans="2:12">
      <c r="B371" s="129"/>
      <c r="C371" s="129"/>
      <c r="D371" s="130"/>
      <c r="E371" s="130"/>
      <c r="F371" s="130"/>
      <c r="G371" s="130"/>
      <c r="H371" s="130"/>
      <c r="I371" s="130"/>
      <c r="J371" s="130"/>
      <c r="K371" s="130"/>
      <c r="L371" s="130"/>
    </row>
    <row r="372" spans="2:12">
      <c r="B372" s="129"/>
      <c r="C372" s="129"/>
      <c r="D372" s="130"/>
      <c r="E372" s="130"/>
      <c r="F372" s="130"/>
      <c r="G372" s="130"/>
      <c r="H372" s="130"/>
      <c r="I372" s="130"/>
      <c r="J372" s="130"/>
      <c r="K372" s="130"/>
      <c r="L372" s="130"/>
    </row>
    <row r="373" spans="2:12">
      <c r="B373" s="129"/>
      <c r="C373" s="129"/>
      <c r="D373" s="130"/>
      <c r="E373" s="130"/>
      <c r="F373" s="130"/>
      <c r="G373" s="130"/>
      <c r="H373" s="130"/>
      <c r="I373" s="130"/>
      <c r="J373" s="130"/>
      <c r="K373" s="130"/>
      <c r="L373" s="130"/>
    </row>
    <row r="374" spans="2:12">
      <c r="B374" s="129"/>
      <c r="C374" s="129"/>
      <c r="D374" s="130"/>
      <c r="E374" s="130"/>
      <c r="F374" s="130"/>
      <c r="G374" s="130"/>
      <c r="H374" s="130"/>
      <c r="I374" s="130"/>
      <c r="J374" s="130"/>
      <c r="K374" s="130"/>
      <c r="L374" s="130"/>
    </row>
    <row r="375" spans="2:12">
      <c r="B375" s="129"/>
      <c r="C375" s="129"/>
      <c r="D375" s="130"/>
      <c r="E375" s="130"/>
      <c r="F375" s="130"/>
      <c r="G375" s="130"/>
      <c r="H375" s="130"/>
      <c r="I375" s="130"/>
      <c r="J375" s="130"/>
      <c r="K375" s="130"/>
      <c r="L375" s="130"/>
    </row>
    <row r="376" spans="2:12">
      <c r="B376" s="129"/>
      <c r="C376" s="129"/>
      <c r="D376" s="130"/>
      <c r="E376" s="130"/>
      <c r="F376" s="130"/>
      <c r="G376" s="130"/>
      <c r="H376" s="130"/>
      <c r="I376" s="130"/>
      <c r="J376" s="130"/>
      <c r="K376" s="130"/>
      <c r="L376" s="130"/>
    </row>
    <row r="377" spans="2:12">
      <c r="B377" s="129"/>
      <c r="C377" s="129"/>
      <c r="D377" s="130"/>
      <c r="E377" s="130"/>
      <c r="F377" s="130"/>
      <c r="G377" s="130"/>
      <c r="H377" s="130"/>
      <c r="I377" s="130"/>
      <c r="J377" s="130"/>
      <c r="K377" s="130"/>
      <c r="L377" s="130"/>
    </row>
    <row r="378" spans="2:12">
      <c r="B378" s="129"/>
      <c r="C378" s="129"/>
      <c r="D378" s="130"/>
      <c r="E378" s="130"/>
      <c r="F378" s="130"/>
      <c r="G378" s="130"/>
      <c r="H378" s="130"/>
      <c r="I378" s="130"/>
      <c r="J378" s="130"/>
      <c r="K378" s="130"/>
      <c r="L378" s="130"/>
    </row>
    <row r="379" spans="2:12">
      <c r="B379" s="129"/>
      <c r="C379" s="129"/>
      <c r="D379" s="130"/>
      <c r="E379" s="130"/>
      <c r="F379" s="130"/>
      <c r="G379" s="130"/>
      <c r="H379" s="130"/>
      <c r="I379" s="130"/>
      <c r="J379" s="130"/>
      <c r="K379" s="130"/>
      <c r="L379" s="130"/>
    </row>
    <row r="380" spans="2:12">
      <c r="B380" s="129"/>
      <c r="C380" s="129"/>
      <c r="D380" s="130"/>
      <c r="E380" s="130"/>
      <c r="F380" s="130"/>
      <c r="G380" s="130"/>
      <c r="H380" s="130"/>
      <c r="I380" s="130"/>
      <c r="J380" s="130"/>
      <c r="K380" s="130"/>
      <c r="L380" s="130"/>
    </row>
    <row r="381" spans="2:12">
      <c r="B381" s="129"/>
      <c r="C381" s="129"/>
      <c r="D381" s="130"/>
      <c r="E381" s="130"/>
      <c r="F381" s="130"/>
      <c r="G381" s="130"/>
      <c r="H381" s="130"/>
      <c r="I381" s="130"/>
      <c r="J381" s="130"/>
      <c r="K381" s="130"/>
      <c r="L381" s="130"/>
    </row>
    <row r="382" spans="2:12">
      <c r="B382" s="129"/>
      <c r="C382" s="129"/>
      <c r="D382" s="130"/>
      <c r="E382" s="130"/>
      <c r="F382" s="130"/>
      <c r="G382" s="130"/>
      <c r="H382" s="130"/>
      <c r="I382" s="130"/>
      <c r="J382" s="130"/>
      <c r="K382" s="130"/>
      <c r="L382" s="130"/>
    </row>
    <row r="383" spans="2:12">
      <c r="B383" s="129"/>
      <c r="C383" s="129"/>
      <c r="D383" s="130"/>
      <c r="E383" s="130"/>
      <c r="F383" s="130"/>
      <c r="G383" s="130"/>
      <c r="H383" s="130"/>
      <c r="I383" s="130"/>
      <c r="J383" s="130"/>
      <c r="K383" s="130"/>
      <c r="L383" s="130"/>
    </row>
    <row r="384" spans="2:12">
      <c r="B384" s="129"/>
      <c r="C384" s="129"/>
      <c r="D384" s="130"/>
      <c r="E384" s="130"/>
      <c r="F384" s="130"/>
      <c r="G384" s="130"/>
      <c r="H384" s="130"/>
      <c r="I384" s="130"/>
      <c r="J384" s="130"/>
      <c r="K384" s="130"/>
      <c r="L384" s="130"/>
    </row>
    <row r="385" spans="2:12">
      <c r="B385" s="129"/>
      <c r="C385" s="129"/>
      <c r="D385" s="130"/>
      <c r="E385" s="130"/>
      <c r="F385" s="130"/>
      <c r="G385" s="130"/>
      <c r="H385" s="130"/>
      <c r="I385" s="130"/>
      <c r="J385" s="130"/>
      <c r="K385" s="130"/>
      <c r="L385" s="130"/>
    </row>
    <row r="386" spans="2:12">
      <c r="B386" s="129"/>
      <c r="C386" s="129"/>
      <c r="D386" s="130"/>
      <c r="E386" s="130"/>
      <c r="F386" s="130"/>
      <c r="G386" s="130"/>
      <c r="H386" s="130"/>
      <c r="I386" s="130"/>
      <c r="J386" s="130"/>
      <c r="K386" s="130"/>
      <c r="L386" s="130"/>
    </row>
    <row r="387" spans="2:12">
      <c r="B387" s="129"/>
      <c r="C387" s="129"/>
      <c r="D387" s="130"/>
      <c r="E387" s="130"/>
      <c r="F387" s="130"/>
      <c r="G387" s="130"/>
      <c r="H387" s="130"/>
      <c r="I387" s="130"/>
      <c r="J387" s="130"/>
      <c r="K387" s="130"/>
      <c r="L387" s="130"/>
    </row>
    <row r="388" spans="2:12">
      <c r="B388" s="129"/>
      <c r="C388" s="129"/>
      <c r="D388" s="130"/>
      <c r="E388" s="130"/>
      <c r="F388" s="130"/>
      <c r="G388" s="130"/>
      <c r="H388" s="130"/>
      <c r="I388" s="130"/>
      <c r="J388" s="130"/>
      <c r="K388" s="130"/>
      <c r="L388" s="130"/>
    </row>
    <row r="389" spans="2:12">
      <c r="B389" s="129"/>
      <c r="C389" s="129"/>
      <c r="D389" s="130"/>
      <c r="E389" s="130"/>
      <c r="F389" s="130"/>
      <c r="G389" s="130"/>
      <c r="H389" s="130"/>
      <c r="I389" s="130"/>
      <c r="J389" s="130"/>
      <c r="K389" s="130"/>
      <c r="L389" s="130"/>
    </row>
    <row r="390" spans="2:12">
      <c r="B390" s="129"/>
      <c r="C390" s="129"/>
      <c r="D390" s="130"/>
      <c r="E390" s="130"/>
      <c r="F390" s="130"/>
      <c r="G390" s="130"/>
      <c r="H390" s="130"/>
      <c r="I390" s="130"/>
      <c r="J390" s="130"/>
      <c r="K390" s="130"/>
      <c r="L390" s="130"/>
    </row>
    <row r="391" spans="2:12">
      <c r="B391" s="129"/>
      <c r="C391" s="129"/>
      <c r="D391" s="130"/>
      <c r="E391" s="130"/>
      <c r="F391" s="130"/>
      <c r="G391" s="130"/>
      <c r="H391" s="130"/>
      <c r="I391" s="130"/>
      <c r="J391" s="130"/>
      <c r="K391" s="130"/>
      <c r="L391" s="130"/>
    </row>
    <row r="392" spans="2:12">
      <c r="B392" s="129"/>
      <c r="C392" s="129"/>
      <c r="D392" s="130"/>
      <c r="E392" s="130"/>
      <c r="F392" s="130"/>
      <c r="G392" s="130"/>
      <c r="H392" s="130"/>
      <c r="I392" s="130"/>
      <c r="J392" s="130"/>
      <c r="K392" s="130"/>
      <c r="L392" s="130"/>
    </row>
    <row r="393" spans="2:12">
      <c r="B393" s="129"/>
      <c r="C393" s="129"/>
      <c r="D393" s="130"/>
      <c r="E393" s="130"/>
      <c r="F393" s="130"/>
      <c r="G393" s="130"/>
      <c r="H393" s="130"/>
      <c r="I393" s="130"/>
      <c r="J393" s="130"/>
      <c r="K393" s="130"/>
      <c r="L393" s="130"/>
    </row>
    <row r="394" spans="2:12">
      <c r="B394" s="129"/>
      <c r="C394" s="129"/>
      <c r="D394" s="130"/>
      <c r="E394" s="130"/>
      <c r="F394" s="130"/>
      <c r="G394" s="130"/>
      <c r="H394" s="130"/>
      <c r="I394" s="130"/>
      <c r="J394" s="130"/>
      <c r="K394" s="130"/>
      <c r="L394" s="130"/>
    </row>
    <row r="395" spans="2:12">
      <c r="B395" s="129"/>
      <c r="C395" s="129"/>
      <c r="D395" s="130"/>
      <c r="E395" s="130"/>
      <c r="F395" s="130"/>
      <c r="G395" s="130"/>
      <c r="H395" s="130"/>
      <c r="I395" s="130"/>
      <c r="J395" s="130"/>
      <c r="K395" s="130"/>
      <c r="L395" s="130"/>
    </row>
    <row r="396" spans="2:12">
      <c r="B396" s="129"/>
      <c r="C396" s="129"/>
      <c r="D396" s="130"/>
      <c r="E396" s="130"/>
      <c r="F396" s="130"/>
      <c r="G396" s="130"/>
      <c r="H396" s="130"/>
      <c r="I396" s="130"/>
      <c r="J396" s="130"/>
      <c r="K396" s="130"/>
      <c r="L396" s="130"/>
    </row>
    <row r="397" spans="2:12">
      <c r="B397" s="129"/>
      <c r="C397" s="129"/>
      <c r="D397" s="130"/>
      <c r="E397" s="130"/>
      <c r="F397" s="130"/>
      <c r="G397" s="130"/>
      <c r="H397" s="130"/>
      <c r="I397" s="130"/>
      <c r="J397" s="130"/>
      <c r="K397" s="130"/>
      <c r="L397" s="130"/>
    </row>
    <row r="398" spans="2:12">
      <c r="B398" s="129"/>
      <c r="C398" s="129"/>
      <c r="D398" s="130"/>
      <c r="E398" s="130"/>
      <c r="F398" s="130"/>
      <c r="G398" s="130"/>
      <c r="H398" s="130"/>
      <c r="I398" s="130"/>
      <c r="J398" s="130"/>
      <c r="K398" s="130"/>
      <c r="L398" s="130"/>
    </row>
    <row r="399" spans="2:12">
      <c r="B399" s="129"/>
      <c r="C399" s="129"/>
      <c r="D399" s="130"/>
      <c r="E399" s="130"/>
      <c r="F399" s="130"/>
      <c r="G399" s="130"/>
      <c r="H399" s="130"/>
      <c r="I399" s="130"/>
      <c r="J399" s="130"/>
      <c r="K399" s="130"/>
      <c r="L399" s="130"/>
    </row>
    <row r="400" spans="2:12">
      <c r="B400" s="129"/>
      <c r="C400" s="129"/>
      <c r="D400" s="130"/>
      <c r="E400" s="130"/>
      <c r="F400" s="130"/>
      <c r="G400" s="130"/>
      <c r="H400" s="130"/>
      <c r="I400" s="130"/>
      <c r="J400" s="130"/>
      <c r="K400" s="130"/>
      <c r="L400" s="130"/>
    </row>
    <row r="401" spans="2:12">
      <c r="B401" s="129"/>
      <c r="C401" s="129"/>
      <c r="D401" s="130"/>
      <c r="E401" s="130"/>
      <c r="F401" s="130"/>
      <c r="G401" s="130"/>
      <c r="H401" s="130"/>
      <c r="I401" s="130"/>
      <c r="J401" s="130"/>
      <c r="K401" s="130"/>
      <c r="L401" s="130"/>
    </row>
    <row r="402" spans="2:12">
      <c r="B402" s="129"/>
      <c r="C402" s="129"/>
      <c r="D402" s="130"/>
      <c r="E402" s="130"/>
      <c r="F402" s="130"/>
      <c r="G402" s="130"/>
      <c r="H402" s="130"/>
      <c r="I402" s="130"/>
      <c r="J402" s="130"/>
      <c r="K402" s="130"/>
      <c r="L402" s="130"/>
    </row>
    <row r="403" spans="2:12">
      <c r="B403" s="129"/>
      <c r="C403" s="129"/>
      <c r="D403" s="130"/>
      <c r="E403" s="130"/>
      <c r="F403" s="130"/>
      <c r="G403" s="130"/>
      <c r="H403" s="130"/>
      <c r="I403" s="130"/>
      <c r="J403" s="130"/>
      <c r="K403" s="130"/>
      <c r="L403" s="130"/>
    </row>
    <row r="404" spans="2:12">
      <c r="B404" s="129"/>
      <c r="C404" s="129"/>
      <c r="D404" s="130"/>
      <c r="E404" s="130"/>
      <c r="F404" s="130"/>
      <c r="G404" s="130"/>
      <c r="H404" s="130"/>
      <c r="I404" s="130"/>
      <c r="J404" s="130"/>
      <c r="K404" s="130"/>
      <c r="L404" s="130"/>
    </row>
    <row r="405" spans="2:12">
      <c r="B405" s="129"/>
      <c r="C405" s="129"/>
      <c r="D405" s="130"/>
      <c r="E405" s="130"/>
      <c r="F405" s="130"/>
      <c r="G405" s="130"/>
      <c r="H405" s="130"/>
      <c r="I405" s="130"/>
      <c r="J405" s="130"/>
      <c r="K405" s="130"/>
      <c r="L405" s="130"/>
    </row>
    <row r="406" spans="2:12">
      <c r="B406" s="129"/>
      <c r="C406" s="129"/>
      <c r="D406" s="130"/>
      <c r="E406" s="130"/>
      <c r="F406" s="130"/>
      <c r="G406" s="130"/>
      <c r="H406" s="130"/>
      <c r="I406" s="130"/>
      <c r="J406" s="130"/>
      <c r="K406" s="130"/>
      <c r="L406" s="130"/>
    </row>
    <row r="407" spans="2:12">
      <c r="B407" s="129"/>
      <c r="C407" s="129"/>
      <c r="D407" s="130"/>
      <c r="E407" s="130"/>
      <c r="F407" s="130"/>
      <c r="G407" s="130"/>
      <c r="H407" s="130"/>
      <c r="I407" s="130"/>
      <c r="J407" s="130"/>
      <c r="K407" s="130"/>
      <c r="L407" s="130"/>
    </row>
    <row r="408" spans="2:12">
      <c r="B408" s="129"/>
      <c r="C408" s="129"/>
      <c r="D408" s="130"/>
      <c r="E408" s="130"/>
      <c r="F408" s="130"/>
      <c r="G408" s="130"/>
      <c r="H408" s="130"/>
      <c r="I408" s="130"/>
      <c r="J408" s="130"/>
      <c r="K408" s="130"/>
      <c r="L408" s="130"/>
    </row>
    <row r="409" spans="2:12">
      <c r="B409" s="129"/>
      <c r="C409" s="129"/>
      <c r="D409" s="130"/>
      <c r="E409" s="130"/>
      <c r="F409" s="130"/>
      <c r="G409" s="130"/>
      <c r="H409" s="130"/>
      <c r="I409" s="130"/>
      <c r="J409" s="130"/>
      <c r="K409" s="130"/>
      <c r="L409" s="130"/>
    </row>
    <row r="410" spans="2:12">
      <c r="B410" s="129"/>
      <c r="C410" s="129"/>
      <c r="D410" s="130"/>
      <c r="E410" s="130"/>
      <c r="F410" s="130"/>
      <c r="G410" s="130"/>
      <c r="H410" s="130"/>
      <c r="I410" s="130"/>
      <c r="J410" s="130"/>
      <c r="K410" s="130"/>
      <c r="L410" s="130"/>
    </row>
    <row r="411" spans="2:12">
      <c r="B411" s="129"/>
      <c r="C411" s="129"/>
      <c r="D411" s="130"/>
      <c r="E411" s="130"/>
      <c r="F411" s="130"/>
      <c r="G411" s="130"/>
      <c r="H411" s="130"/>
      <c r="I411" s="130"/>
      <c r="J411" s="130"/>
      <c r="K411" s="130"/>
      <c r="L411" s="130"/>
    </row>
    <row r="412" spans="2:12">
      <c r="B412" s="129"/>
      <c r="C412" s="129"/>
      <c r="D412" s="130"/>
      <c r="E412" s="130"/>
      <c r="F412" s="130"/>
      <c r="G412" s="130"/>
      <c r="H412" s="130"/>
      <c r="I412" s="130"/>
      <c r="J412" s="130"/>
      <c r="K412" s="130"/>
      <c r="L412" s="130"/>
    </row>
    <row r="413" spans="2:12">
      <c r="B413" s="129"/>
      <c r="C413" s="129"/>
      <c r="D413" s="130"/>
      <c r="E413" s="130"/>
      <c r="F413" s="130"/>
      <c r="G413" s="130"/>
      <c r="H413" s="130"/>
      <c r="I413" s="130"/>
      <c r="J413" s="130"/>
      <c r="K413" s="130"/>
      <c r="L413" s="130"/>
    </row>
    <row r="414" spans="2:12">
      <c r="B414" s="129"/>
      <c r="C414" s="129"/>
      <c r="D414" s="130"/>
      <c r="E414" s="130"/>
      <c r="F414" s="130"/>
      <c r="G414" s="130"/>
      <c r="H414" s="130"/>
      <c r="I414" s="130"/>
      <c r="J414" s="130"/>
      <c r="K414" s="130"/>
      <c r="L414" s="130"/>
    </row>
    <row r="415" spans="2:12">
      <c r="B415" s="129"/>
      <c r="C415" s="129"/>
      <c r="D415" s="130"/>
      <c r="E415" s="130"/>
      <c r="F415" s="130"/>
      <c r="G415" s="130"/>
      <c r="H415" s="130"/>
      <c r="I415" s="130"/>
      <c r="J415" s="130"/>
      <c r="K415" s="130"/>
      <c r="L415" s="130"/>
    </row>
    <row r="416" spans="2:12">
      <c r="B416" s="129"/>
      <c r="C416" s="129"/>
      <c r="D416" s="130"/>
      <c r="E416" s="130"/>
      <c r="F416" s="130"/>
      <c r="G416" s="130"/>
      <c r="H416" s="130"/>
      <c r="I416" s="130"/>
      <c r="J416" s="130"/>
      <c r="K416" s="130"/>
      <c r="L416" s="130"/>
    </row>
    <row r="417" spans="2:12">
      <c r="B417" s="129"/>
      <c r="C417" s="129"/>
      <c r="D417" s="130"/>
      <c r="E417" s="130"/>
      <c r="F417" s="130"/>
      <c r="G417" s="130"/>
      <c r="H417" s="130"/>
      <c r="I417" s="130"/>
      <c r="J417" s="130"/>
      <c r="K417" s="130"/>
      <c r="L417" s="130"/>
    </row>
    <row r="418" spans="2:12">
      <c r="B418" s="129"/>
      <c r="C418" s="129"/>
      <c r="D418" s="130"/>
      <c r="E418" s="130"/>
      <c r="F418" s="130"/>
      <c r="G418" s="130"/>
      <c r="H418" s="130"/>
      <c r="I418" s="130"/>
      <c r="J418" s="130"/>
      <c r="K418" s="130"/>
      <c r="L418" s="130"/>
    </row>
    <row r="419" spans="2:12">
      <c r="B419" s="129"/>
      <c r="C419" s="129"/>
      <c r="D419" s="130"/>
      <c r="E419" s="130"/>
      <c r="F419" s="130"/>
      <c r="G419" s="130"/>
      <c r="H419" s="130"/>
      <c r="I419" s="130"/>
      <c r="J419" s="130"/>
      <c r="K419" s="130"/>
      <c r="L419" s="130"/>
    </row>
    <row r="420" spans="2:12">
      <c r="B420" s="129"/>
      <c r="C420" s="129"/>
      <c r="D420" s="130"/>
      <c r="E420" s="130"/>
      <c r="F420" s="130"/>
      <c r="G420" s="130"/>
      <c r="H420" s="130"/>
      <c r="I420" s="130"/>
      <c r="J420" s="130"/>
      <c r="K420" s="130"/>
      <c r="L420" s="130"/>
    </row>
    <row r="421" spans="2:12">
      <c r="B421" s="129"/>
      <c r="C421" s="129"/>
      <c r="D421" s="130"/>
      <c r="E421" s="130"/>
      <c r="F421" s="130"/>
      <c r="G421" s="130"/>
      <c r="H421" s="130"/>
      <c r="I421" s="130"/>
      <c r="J421" s="130"/>
      <c r="K421" s="130"/>
      <c r="L421" s="130"/>
    </row>
    <row r="422" spans="2:12">
      <c r="B422" s="129"/>
      <c r="C422" s="129"/>
      <c r="D422" s="130"/>
      <c r="E422" s="130"/>
      <c r="F422" s="130"/>
      <c r="G422" s="130"/>
      <c r="H422" s="130"/>
      <c r="I422" s="130"/>
      <c r="J422" s="130"/>
      <c r="K422" s="130"/>
      <c r="L422" s="130"/>
    </row>
    <row r="423" spans="2:12">
      <c r="B423" s="129"/>
      <c r="C423" s="129"/>
      <c r="D423" s="130"/>
      <c r="E423" s="130"/>
      <c r="F423" s="130"/>
      <c r="G423" s="130"/>
      <c r="H423" s="130"/>
      <c r="I423" s="130"/>
      <c r="J423" s="130"/>
      <c r="K423" s="130"/>
      <c r="L423" s="130"/>
    </row>
    <row r="424" spans="2:12">
      <c r="B424" s="129"/>
      <c r="C424" s="129"/>
      <c r="D424" s="130"/>
      <c r="E424" s="130"/>
      <c r="F424" s="130"/>
      <c r="G424" s="130"/>
      <c r="H424" s="130"/>
      <c r="I424" s="130"/>
      <c r="J424" s="130"/>
      <c r="K424" s="130"/>
      <c r="L424" s="130"/>
    </row>
    <row r="425" spans="2:12">
      <c r="B425" s="129"/>
      <c r="C425" s="129"/>
      <c r="D425" s="130"/>
      <c r="E425" s="130"/>
      <c r="F425" s="130"/>
      <c r="G425" s="130"/>
      <c r="H425" s="130"/>
      <c r="I425" s="130"/>
      <c r="J425" s="130"/>
      <c r="K425" s="130"/>
      <c r="L425" s="130"/>
    </row>
    <row r="426" spans="2:12">
      <c r="B426" s="129"/>
      <c r="C426" s="129"/>
      <c r="D426" s="130"/>
      <c r="E426" s="130"/>
      <c r="F426" s="130"/>
      <c r="G426" s="130"/>
      <c r="H426" s="130"/>
      <c r="I426" s="130"/>
      <c r="J426" s="130"/>
      <c r="K426" s="130"/>
      <c r="L426" s="130"/>
    </row>
    <row r="427" spans="2:12">
      <c r="B427" s="129"/>
      <c r="C427" s="129"/>
      <c r="D427" s="130"/>
      <c r="E427" s="130"/>
      <c r="F427" s="130"/>
      <c r="G427" s="130"/>
      <c r="H427" s="130"/>
      <c r="I427" s="130"/>
      <c r="J427" s="130"/>
      <c r="K427" s="130"/>
      <c r="L427" s="130"/>
    </row>
    <row r="428" spans="2:12">
      <c r="B428" s="129"/>
      <c r="C428" s="129"/>
      <c r="D428" s="130"/>
      <c r="E428" s="130"/>
      <c r="F428" s="130"/>
      <c r="G428" s="130"/>
      <c r="H428" s="130"/>
      <c r="I428" s="130"/>
      <c r="J428" s="130"/>
      <c r="K428" s="130"/>
      <c r="L428" s="130"/>
    </row>
    <row r="429" spans="2:12">
      <c r="B429" s="129"/>
      <c r="C429" s="129"/>
      <c r="D429" s="130"/>
      <c r="E429" s="130"/>
      <c r="F429" s="130"/>
      <c r="G429" s="130"/>
      <c r="H429" s="130"/>
      <c r="I429" s="130"/>
      <c r="J429" s="130"/>
      <c r="K429" s="130"/>
      <c r="L429" s="130"/>
    </row>
    <row r="430" spans="2:12">
      <c r="B430" s="129"/>
      <c r="C430" s="129"/>
      <c r="D430" s="130"/>
      <c r="E430" s="130"/>
      <c r="F430" s="130"/>
      <c r="G430" s="130"/>
      <c r="H430" s="130"/>
      <c r="I430" s="130"/>
      <c r="J430" s="130"/>
      <c r="K430" s="130"/>
      <c r="L430" s="130"/>
    </row>
    <row r="431" spans="2:12">
      <c r="B431" s="129"/>
      <c r="C431" s="129"/>
      <c r="D431" s="130"/>
      <c r="E431" s="130"/>
      <c r="F431" s="130"/>
      <c r="G431" s="130"/>
      <c r="H431" s="130"/>
      <c r="I431" s="130"/>
      <c r="J431" s="130"/>
      <c r="K431" s="130"/>
      <c r="L431" s="130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23 B25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28</vt:i4>
      </vt:variant>
    </vt:vector>
  </HeadingPairs>
  <TitlesOfParts>
    <vt:vector size="58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2023-09-04T06:01:52Z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