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881A4748-B21C-401A-B500-006E7B015E9A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השקעה'!$B$8:$K$398</definedName>
    <definedName name="_xlnm._FilterDatabase" localSheetId="1" hidden="1">מזומנים!$B$7:$L$197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58" l="1"/>
  <c r="J55" i="58"/>
  <c r="J12" i="72" l="1"/>
  <c r="J11" i="72" s="1"/>
  <c r="J12" i="58"/>
  <c r="J21" i="58"/>
  <c r="G12" i="80"/>
  <c r="G19" i="80"/>
  <c r="C43" i="88"/>
  <c r="O28" i="78"/>
  <c r="P12" i="78"/>
  <c r="P11" i="78" s="1"/>
  <c r="P10" i="78" s="1"/>
  <c r="C33" i="88" s="1"/>
  <c r="P33" i="78"/>
  <c r="J174" i="73"/>
  <c r="J175" i="73"/>
  <c r="J176" i="73"/>
  <c r="J177" i="73"/>
  <c r="P22" i="71"/>
  <c r="L115" i="62"/>
  <c r="L12" i="62" s="1"/>
  <c r="L188" i="62"/>
  <c r="L187" i="62" s="1"/>
  <c r="L217" i="62"/>
  <c r="C27" i="88" l="1"/>
  <c r="L14" i="72"/>
  <c r="L11" i="62"/>
  <c r="N263" i="62" s="1"/>
  <c r="R13" i="61"/>
  <c r="I11" i="81"/>
  <c r="H24" i="80"/>
  <c r="H17" i="80"/>
  <c r="H23" i="80"/>
  <c r="H22" i="80"/>
  <c r="H21" i="80"/>
  <c r="H20" i="80"/>
  <c r="H19" i="80"/>
  <c r="H16" i="80"/>
  <c r="H15" i="80"/>
  <c r="H14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81" i="76"/>
  <c r="J380" i="76"/>
  <c r="J379" i="76"/>
  <c r="J378" i="76"/>
  <c r="J377" i="76"/>
  <c r="J376" i="76"/>
  <c r="J375" i="76"/>
  <c r="J374" i="76"/>
  <c r="J373" i="76"/>
  <c r="J372" i="76"/>
  <c r="J371" i="76"/>
  <c r="J369" i="76"/>
  <c r="J368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7" i="74"/>
  <c r="K16" i="74"/>
  <c r="K15" i="74"/>
  <c r="K14" i="74"/>
  <c r="K13" i="74"/>
  <c r="K12" i="74"/>
  <c r="K11" i="74"/>
  <c r="J186" i="73"/>
  <c r="J185" i="73"/>
  <c r="J184" i="73"/>
  <c r="J183" i="73"/>
  <c r="J182" i="73"/>
  <c r="J181" i="73"/>
  <c r="J180" i="73"/>
  <c r="J179" i="73"/>
  <c r="J178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8" i="73"/>
  <c r="J67" i="73"/>
  <c r="J66" i="73"/>
  <c r="J65" i="73"/>
  <c r="J64" i="73"/>
  <c r="J62" i="73"/>
  <c r="J61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4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2" i="62"/>
  <c r="N259" i="62"/>
  <c r="N256" i="62"/>
  <c r="N255" i="62"/>
  <c r="N254" i="62"/>
  <c r="N249" i="62"/>
  <c r="N247" i="62"/>
  <c r="N246" i="62"/>
  <c r="N243" i="62"/>
  <c r="N242" i="62"/>
  <c r="N238" i="62"/>
  <c r="N234" i="62"/>
  <c r="N233" i="62"/>
  <c r="N232" i="62"/>
  <c r="N229" i="62"/>
  <c r="N226" i="62"/>
  <c r="N225" i="62"/>
  <c r="N223" i="62"/>
  <c r="N220" i="62"/>
  <c r="N219" i="62"/>
  <c r="N215" i="62"/>
  <c r="N214" i="62"/>
  <c r="N210" i="62"/>
  <c r="N209" i="62"/>
  <c r="N208" i="62"/>
  <c r="N205" i="62"/>
  <c r="N248" i="62"/>
  <c r="N203" i="62"/>
  <c r="N202" i="62"/>
  <c r="N241" i="62"/>
  <c r="N197" i="62"/>
  <c r="N195" i="62"/>
  <c r="N237" i="62"/>
  <c r="N193" i="62"/>
  <c r="N192" i="62"/>
  <c r="N185" i="62"/>
  <c r="N184" i="62"/>
  <c r="N182" i="62"/>
  <c r="N181" i="62"/>
  <c r="N178" i="62"/>
  <c r="N175" i="62"/>
  <c r="N174" i="62"/>
  <c r="N173" i="62"/>
  <c r="N169" i="62"/>
  <c r="N168" i="62"/>
  <c r="N166" i="62"/>
  <c r="N163" i="62"/>
  <c r="N161" i="62"/>
  <c r="N160" i="62"/>
  <c r="N158" i="62"/>
  <c r="N155" i="62"/>
  <c r="N152" i="62"/>
  <c r="N151" i="62"/>
  <c r="N149" i="62"/>
  <c r="N148" i="62"/>
  <c r="N144" i="62"/>
  <c r="N142" i="62"/>
  <c r="N140" i="62"/>
  <c r="N139" i="62"/>
  <c r="N138" i="62"/>
  <c r="N133" i="62"/>
  <c r="N132" i="62"/>
  <c r="N131" i="62"/>
  <c r="N130" i="62"/>
  <c r="N126" i="62"/>
  <c r="N124" i="62"/>
  <c r="N122" i="62"/>
  <c r="N120" i="62"/>
  <c r="N118" i="62"/>
  <c r="N116" i="62"/>
  <c r="N112" i="62"/>
  <c r="N111" i="62"/>
  <c r="N108" i="62"/>
  <c r="N107" i="62"/>
  <c r="N105" i="62"/>
  <c r="N102" i="62"/>
  <c r="N100" i="62"/>
  <c r="N97" i="62"/>
  <c r="N96" i="62"/>
  <c r="N95" i="62"/>
  <c r="N90" i="62"/>
  <c r="N89" i="62"/>
  <c r="N88" i="62"/>
  <c r="N87" i="62"/>
  <c r="N85" i="62"/>
  <c r="N81" i="62"/>
  <c r="N79" i="62"/>
  <c r="N78" i="62"/>
  <c r="N76" i="62"/>
  <c r="N73" i="62"/>
  <c r="N71" i="62"/>
  <c r="N69" i="62"/>
  <c r="N67" i="62"/>
  <c r="N65" i="62"/>
  <c r="N64" i="62"/>
  <c r="N60" i="62"/>
  <c r="N59" i="62"/>
  <c r="N57" i="62"/>
  <c r="N54" i="62"/>
  <c r="N53" i="62"/>
  <c r="N51" i="62"/>
  <c r="N46" i="62"/>
  <c r="N45" i="62"/>
  <c r="N44" i="62"/>
  <c r="N42" i="62"/>
  <c r="N38" i="62"/>
  <c r="N36" i="62"/>
  <c r="N35" i="62"/>
  <c r="N34" i="62"/>
  <c r="N32" i="62"/>
  <c r="N28" i="62"/>
  <c r="N27" i="62"/>
  <c r="N24" i="62"/>
  <c r="N23" i="62"/>
  <c r="N21" i="62"/>
  <c r="N17" i="62"/>
  <c r="N16" i="62"/>
  <c r="N15" i="62"/>
  <c r="N12" i="62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N20" i="62" l="1"/>
  <c r="N29" i="62"/>
  <c r="N41" i="62"/>
  <c r="N52" i="62"/>
  <c r="N61" i="62"/>
  <c r="N72" i="62"/>
  <c r="N82" i="62"/>
  <c r="N94" i="62"/>
  <c r="N103" i="62"/>
  <c r="N115" i="62"/>
  <c r="N125" i="62"/>
  <c r="N134" i="62"/>
  <c r="N146" i="62"/>
  <c r="N156" i="62"/>
  <c r="N167" i="62"/>
  <c r="N176" i="62"/>
  <c r="N189" i="62"/>
  <c r="N199" i="62"/>
  <c r="N207" i="62"/>
  <c r="N217" i="62"/>
  <c r="N227" i="62"/>
  <c r="N239" i="62"/>
  <c r="N252" i="62"/>
  <c r="C16" i="88"/>
  <c r="N264" i="62"/>
  <c r="N258" i="62"/>
  <c r="N251" i="62"/>
  <c r="N244" i="62"/>
  <c r="N236" i="62"/>
  <c r="N230" i="62"/>
  <c r="N224" i="62"/>
  <c r="N218" i="62"/>
  <c r="N211" i="62"/>
  <c r="N257" i="62"/>
  <c r="N201" i="62"/>
  <c r="N196" i="62"/>
  <c r="N191" i="62"/>
  <c r="N183" i="62"/>
  <c r="N177" i="62"/>
  <c r="N171" i="62"/>
  <c r="N165" i="62"/>
  <c r="N159" i="62"/>
  <c r="N153" i="62"/>
  <c r="N147" i="62"/>
  <c r="N141" i="62"/>
  <c r="N135" i="62"/>
  <c r="N129" i="62"/>
  <c r="N123" i="62"/>
  <c r="N117" i="62"/>
  <c r="N110" i="62"/>
  <c r="N104" i="62"/>
  <c r="N98" i="62"/>
  <c r="N92" i="62"/>
  <c r="N86" i="62"/>
  <c r="N80" i="62"/>
  <c r="N74" i="62"/>
  <c r="N68" i="62"/>
  <c r="N62" i="62"/>
  <c r="N56" i="62"/>
  <c r="N50" i="62"/>
  <c r="N43" i="62"/>
  <c r="N37" i="62"/>
  <c r="N31" i="62"/>
  <c r="N25" i="62"/>
  <c r="N19" i="62"/>
  <c r="N13" i="62"/>
  <c r="N261" i="62"/>
  <c r="N253" i="62"/>
  <c r="N245" i="62"/>
  <c r="N235" i="62"/>
  <c r="N228" i="62"/>
  <c r="N221" i="62"/>
  <c r="N213" i="62"/>
  <c r="N206" i="62"/>
  <c r="N200" i="62"/>
  <c r="N194" i="62"/>
  <c r="N187" i="62"/>
  <c r="N179" i="62"/>
  <c r="N172" i="62"/>
  <c r="N164" i="62"/>
  <c r="N157" i="62"/>
  <c r="N150" i="62"/>
  <c r="N143" i="62"/>
  <c r="N136" i="62"/>
  <c r="N128" i="62"/>
  <c r="N121" i="62"/>
  <c r="N113" i="62"/>
  <c r="N106" i="62"/>
  <c r="N99" i="62"/>
  <c r="N91" i="62"/>
  <c r="N84" i="62"/>
  <c r="N77" i="62"/>
  <c r="N70" i="62"/>
  <c r="N63" i="62"/>
  <c r="N55" i="62"/>
  <c r="N47" i="62"/>
  <c r="N40" i="62"/>
  <c r="N33" i="62"/>
  <c r="N26" i="62"/>
  <c r="N18" i="62"/>
  <c r="N11" i="62"/>
  <c r="N14" i="62"/>
  <c r="N22" i="62"/>
  <c r="N30" i="62"/>
  <c r="N39" i="62"/>
  <c r="N49" i="62"/>
  <c r="N58" i="62"/>
  <c r="N66" i="62"/>
  <c r="N75" i="62"/>
  <c r="N83" i="62"/>
  <c r="N93" i="62"/>
  <c r="N101" i="62"/>
  <c r="N109" i="62"/>
  <c r="N119" i="62"/>
  <c r="N127" i="62"/>
  <c r="N137" i="62"/>
  <c r="N145" i="62"/>
  <c r="N154" i="62"/>
  <c r="N162" i="62"/>
  <c r="N170" i="62"/>
  <c r="N180" i="62"/>
  <c r="N190" i="62"/>
  <c r="N198" i="62"/>
  <c r="N204" i="62"/>
  <c r="N212" i="62"/>
  <c r="N222" i="62"/>
  <c r="N231" i="62"/>
  <c r="N240" i="62"/>
  <c r="N250" i="62"/>
  <c r="N260" i="62"/>
  <c r="R12" i="61"/>
  <c r="I10" i="81"/>
  <c r="J11" i="81" s="1"/>
  <c r="J11" i="58"/>
  <c r="J10" i="58" s="1"/>
  <c r="J10" i="81" l="1"/>
  <c r="K55" i="58"/>
  <c r="K56" i="58"/>
  <c r="R11" i="61"/>
  <c r="T12" i="61"/>
  <c r="C37" i="88"/>
  <c r="J12" i="81"/>
  <c r="J13" i="81"/>
  <c r="C11" i="88"/>
  <c r="C15" i="88" l="1"/>
  <c r="T371" i="61"/>
  <c r="T365" i="61"/>
  <c r="T359" i="61"/>
  <c r="T353" i="61"/>
  <c r="T347" i="61"/>
  <c r="T341" i="61"/>
  <c r="T335" i="61"/>
  <c r="T329" i="61"/>
  <c r="T323" i="61"/>
  <c r="T317" i="61"/>
  <c r="T311" i="61"/>
  <c r="T305" i="61"/>
  <c r="T299" i="61"/>
  <c r="T293" i="61"/>
  <c r="T287" i="61"/>
  <c r="T281" i="61"/>
  <c r="T275" i="61"/>
  <c r="T268" i="61"/>
  <c r="T262" i="61"/>
  <c r="T255" i="61"/>
  <c r="T248" i="61"/>
  <c r="T242" i="61"/>
  <c r="T236" i="61"/>
  <c r="T230" i="61"/>
  <c r="T224" i="61"/>
  <c r="T218" i="61"/>
  <c r="T212" i="61"/>
  <c r="T206" i="61"/>
  <c r="T200" i="61"/>
  <c r="T194" i="61"/>
  <c r="T188" i="61"/>
  <c r="T182" i="61"/>
  <c r="T176" i="61"/>
  <c r="T170" i="61"/>
  <c r="T163" i="61"/>
  <c r="T157" i="61"/>
  <c r="T151" i="61"/>
  <c r="T145" i="61"/>
  <c r="T139" i="61"/>
  <c r="T133" i="61"/>
  <c r="T127" i="61"/>
  <c r="T121" i="61"/>
  <c r="T368" i="61"/>
  <c r="T361" i="61"/>
  <c r="T354" i="61"/>
  <c r="T346" i="61"/>
  <c r="T339" i="61"/>
  <c r="T332" i="61"/>
  <c r="T325" i="61"/>
  <c r="T318" i="61"/>
  <c r="T310" i="61"/>
  <c r="T303" i="61"/>
  <c r="T296" i="61"/>
  <c r="T289" i="61"/>
  <c r="T282" i="61"/>
  <c r="T274" i="61"/>
  <c r="T266" i="61"/>
  <c r="T259" i="61"/>
  <c r="T251" i="61"/>
  <c r="T243" i="61"/>
  <c r="T235" i="61"/>
  <c r="T228" i="61"/>
  <c r="T221" i="61"/>
  <c r="T214" i="61"/>
  <c r="T207" i="61"/>
  <c r="T199" i="61"/>
  <c r="T192" i="61"/>
  <c r="T185" i="61"/>
  <c r="T178" i="61"/>
  <c r="T171" i="61"/>
  <c r="T162" i="61"/>
  <c r="T155" i="61"/>
  <c r="T148" i="61"/>
  <c r="T141" i="61"/>
  <c r="T134" i="61"/>
  <c r="T126" i="61"/>
  <c r="T119" i="61"/>
  <c r="T113" i="61"/>
  <c r="T107" i="61"/>
  <c r="T101" i="61"/>
  <c r="T95" i="61"/>
  <c r="T89" i="61"/>
  <c r="T83" i="61"/>
  <c r="T77" i="61"/>
  <c r="T71" i="61"/>
  <c r="T65" i="61"/>
  <c r="T59" i="61"/>
  <c r="T53" i="61"/>
  <c r="T47" i="61"/>
  <c r="T41" i="61"/>
  <c r="T35" i="61"/>
  <c r="T29" i="61"/>
  <c r="T370" i="61"/>
  <c r="T362" i="61"/>
  <c r="T352" i="61"/>
  <c r="T344" i="61"/>
  <c r="T336" i="61"/>
  <c r="T327" i="61"/>
  <c r="T319" i="61"/>
  <c r="T309" i="61"/>
  <c r="T301" i="61"/>
  <c r="T292" i="61"/>
  <c r="T284" i="61"/>
  <c r="T276" i="61"/>
  <c r="T265" i="61"/>
  <c r="T256" i="61"/>
  <c r="T246" i="61"/>
  <c r="T238" i="61"/>
  <c r="T229" i="61"/>
  <c r="T220" i="61"/>
  <c r="T211" i="61"/>
  <c r="T203" i="61"/>
  <c r="T195" i="61"/>
  <c r="T186" i="61"/>
  <c r="T177" i="61"/>
  <c r="T167" i="61"/>
  <c r="T159" i="61"/>
  <c r="T150" i="61"/>
  <c r="T142" i="61"/>
  <c r="T132" i="61"/>
  <c r="T124" i="61"/>
  <c r="T116" i="61"/>
  <c r="T109" i="61"/>
  <c r="T102" i="61"/>
  <c r="T94" i="61"/>
  <c r="T87" i="61"/>
  <c r="T80" i="61"/>
  <c r="T73" i="61"/>
  <c r="T66" i="61"/>
  <c r="T58" i="61"/>
  <c r="T51" i="61"/>
  <c r="T44" i="61"/>
  <c r="T37" i="61"/>
  <c r="T30" i="61"/>
  <c r="T23" i="61"/>
  <c r="T17" i="61"/>
  <c r="T374" i="61"/>
  <c r="T366" i="61"/>
  <c r="T357" i="61"/>
  <c r="T349" i="61"/>
  <c r="T340" i="61"/>
  <c r="T331" i="61"/>
  <c r="T322" i="61"/>
  <c r="T314" i="61"/>
  <c r="T306" i="61"/>
  <c r="T297" i="61"/>
  <c r="T288" i="61"/>
  <c r="T279" i="61"/>
  <c r="T270" i="61"/>
  <c r="T261" i="61"/>
  <c r="T252" i="61"/>
  <c r="T241" i="61"/>
  <c r="T233" i="61"/>
  <c r="T225" i="61"/>
  <c r="T216" i="61"/>
  <c r="T208" i="61"/>
  <c r="T198" i="61"/>
  <c r="T190" i="61"/>
  <c r="T181" i="61"/>
  <c r="T173" i="61"/>
  <c r="T164" i="61"/>
  <c r="T154" i="61"/>
  <c r="T146" i="61"/>
  <c r="T137" i="61"/>
  <c r="T129" i="61"/>
  <c r="T120" i="61"/>
  <c r="T112" i="61"/>
  <c r="T105" i="61"/>
  <c r="T98" i="61"/>
  <c r="T91" i="61"/>
  <c r="T84" i="61"/>
  <c r="T76" i="61"/>
  <c r="T69" i="61"/>
  <c r="T62" i="61"/>
  <c r="T55" i="61"/>
  <c r="T48" i="61"/>
  <c r="T40" i="61"/>
  <c r="T33" i="61"/>
  <c r="T26" i="61"/>
  <c r="T20" i="61"/>
  <c r="T14" i="61"/>
  <c r="T373" i="61"/>
  <c r="T364" i="61"/>
  <c r="T356" i="61"/>
  <c r="T348" i="61"/>
  <c r="T338" i="61"/>
  <c r="T330" i="61"/>
  <c r="T321" i="61"/>
  <c r="T313" i="61"/>
  <c r="T304" i="61"/>
  <c r="T295" i="61"/>
  <c r="T286" i="61"/>
  <c r="T278" i="61"/>
  <c r="T269" i="61"/>
  <c r="T260" i="61"/>
  <c r="T249" i="61"/>
  <c r="T240" i="61"/>
  <c r="T232" i="61"/>
  <c r="T223" i="61"/>
  <c r="T215" i="61"/>
  <c r="T205" i="61"/>
  <c r="T197" i="61"/>
  <c r="T189" i="61"/>
  <c r="T180" i="61"/>
  <c r="T172" i="61"/>
  <c r="T161" i="61"/>
  <c r="T153" i="61"/>
  <c r="T144" i="61"/>
  <c r="T136" i="61"/>
  <c r="T128" i="61"/>
  <c r="T118" i="61"/>
  <c r="T111" i="61"/>
  <c r="T104" i="61"/>
  <c r="T97" i="61"/>
  <c r="T90" i="61"/>
  <c r="T82" i="61"/>
  <c r="T75" i="61"/>
  <c r="T68" i="61"/>
  <c r="T61" i="61"/>
  <c r="T54" i="61"/>
  <c r="T46" i="61"/>
  <c r="T39" i="61"/>
  <c r="T32" i="61"/>
  <c r="T25" i="61"/>
  <c r="T19" i="61"/>
  <c r="T369" i="61"/>
  <c r="T360" i="61"/>
  <c r="T351" i="61"/>
  <c r="T343" i="61"/>
  <c r="T334" i="61"/>
  <c r="T326" i="61"/>
  <c r="T316" i="61"/>
  <c r="T308" i="61"/>
  <c r="T300" i="61"/>
  <c r="T291" i="61"/>
  <c r="T283" i="61"/>
  <c r="T273" i="61"/>
  <c r="T264" i="61"/>
  <c r="T254" i="61"/>
  <c r="T245" i="61"/>
  <c r="T237" i="61"/>
  <c r="T227" i="61"/>
  <c r="T219" i="61"/>
  <c r="T210" i="61"/>
  <c r="T202" i="61"/>
  <c r="T193" i="61"/>
  <c r="T184" i="61"/>
  <c r="T175" i="61"/>
  <c r="T166" i="61"/>
  <c r="T158" i="61"/>
  <c r="T149" i="61"/>
  <c r="T140" i="61"/>
  <c r="T131" i="61"/>
  <c r="T123" i="61"/>
  <c r="T115" i="61"/>
  <c r="T108" i="61"/>
  <c r="T100" i="61"/>
  <c r="T93" i="61"/>
  <c r="T86" i="61"/>
  <c r="T79" i="61"/>
  <c r="T72" i="61"/>
  <c r="T64" i="61"/>
  <c r="T57" i="61"/>
  <c r="T50" i="61"/>
  <c r="T43" i="61"/>
  <c r="T36" i="61"/>
  <c r="T28" i="61"/>
  <c r="T22" i="61"/>
  <c r="T16" i="61"/>
  <c r="T367" i="61"/>
  <c r="T358" i="61"/>
  <c r="T350" i="61"/>
  <c r="T342" i="61"/>
  <c r="T333" i="61"/>
  <c r="T324" i="61"/>
  <c r="T315" i="61"/>
  <c r="T307" i="61"/>
  <c r="T298" i="61"/>
  <c r="T290" i="61"/>
  <c r="T280" i="61"/>
  <c r="T271" i="61"/>
  <c r="T263" i="61"/>
  <c r="T253" i="61"/>
  <c r="T244" i="61"/>
  <c r="T234" i="61"/>
  <c r="T226" i="61"/>
  <c r="T217" i="61"/>
  <c r="T209" i="61"/>
  <c r="T201" i="61"/>
  <c r="T191" i="61"/>
  <c r="T183" i="61"/>
  <c r="T174" i="61"/>
  <c r="T165" i="61"/>
  <c r="T156" i="61"/>
  <c r="T147" i="61"/>
  <c r="T138" i="61"/>
  <c r="T130" i="61"/>
  <c r="T122" i="61"/>
  <c r="T114" i="61"/>
  <c r="T106" i="61"/>
  <c r="T99" i="61"/>
  <c r="T92" i="61"/>
  <c r="T85" i="61"/>
  <c r="T78" i="61"/>
  <c r="T70" i="61"/>
  <c r="T63" i="61"/>
  <c r="T56" i="61"/>
  <c r="T49" i="61"/>
  <c r="T42" i="61"/>
  <c r="T34" i="61"/>
  <c r="T27" i="61"/>
  <c r="T21" i="61"/>
  <c r="T15" i="61"/>
  <c r="T372" i="61"/>
  <c r="T363" i="61"/>
  <c r="T355" i="61"/>
  <c r="T345" i="61"/>
  <c r="T337" i="61"/>
  <c r="T328" i="61"/>
  <c r="T320" i="61"/>
  <c r="T312" i="61"/>
  <c r="T302" i="61"/>
  <c r="T294" i="61"/>
  <c r="T285" i="61"/>
  <c r="T277" i="61"/>
  <c r="T267" i="61"/>
  <c r="T257" i="61"/>
  <c r="T247" i="61"/>
  <c r="T239" i="61"/>
  <c r="T231" i="61"/>
  <c r="T222" i="61"/>
  <c r="T213" i="61"/>
  <c r="T204" i="61"/>
  <c r="T196" i="61"/>
  <c r="T187" i="61"/>
  <c r="T179" i="61"/>
  <c r="T169" i="61"/>
  <c r="T160" i="61"/>
  <c r="T152" i="61"/>
  <c r="T143" i="61"/>
  <c r="T135" i="61"/>
  <c r="T125" i="61"/>
  <c r="T117" i="61"/>
  <c r="T110" i="61"/>
  <c r="T103" i="61"/>
  <c r="T96" i="61"/>
  <c r="T88" i="61"/>
  <c r="T81" i="61"/>
  <c r="T74" i="61"/>
  <c r="T67" i="61"/>
  <c r="T60" i="61"/>
  <c r="T52" i="61"/>
  <c r="T45" i="61"/>
  <c r="T38" i="61"/>
  <c r="T31" i="61"/>
  <c r="T24" i="61"/>
  <c r="T18" i="61"/>
  <c r="T11" i="61"/>
  <c r="T13" i="61"/>
  <c r="K57" i="58"/>
  <c r="K49" i="58"/>
  <c r="K40" i="58"/>
  <c r="K31" i="58"/>
  <c r="K22" i="58"/>
  <c r="K12" i="58"/>
  <c r="K58" i="58"/>
  <c r="K46" i="58"/>
  <c r="K37" i="58"/>
  <c r="K28" i="58"/>
  <c r="K18" i="58"/>
  <c r="K52" i="58"/>
  <c r="K43" i="58"/>
  <c r="K34" i="58"/>
  <c r="K25" i="58"/>
  <c r="K15" i="58"/>
  <c r="K26" i="58"/>
  <c r="K44" i="58"/>
  <c r="K11" i="58"/>
  <c r="K30" i="58"/>
  <c r="K48" i="58"/>
  <c r="K19" i="58"/>
  <c r="K24" i="58"/>
  <c r="K41" i="58"/>
  <c r="K27" i="58"/>
  <c r="K45" i="58"/>
  <c r="K10" i="58"/>
  <c r="K29" i="58"/>
  <c r="K47" i="58"/>
  <c r="K14" i="58"/>
  <c r="K33" i="58"/>
  <c r="K51" i="58"/>
  <c r="K13" i="58"/>
  <c r="K32" i="58"/>
  <c r="K50" i="58"/>
  <c r="K17" i="58"/>
  <c r="K36" i="58"/>
  <c r="K16" i="58"/>
  <c r="K35" i="58"/>
  <c r="K53" i="58"/>
  <c r="K21" i="58"/>
  <c r="K39" i="58"/>
  <c r="K38" i="58"/>
  <c r="K59" i="58"/>
  <c r="K42" i="58"/>
  <c r="K23" i="58"/>
  <c r="C12" i="88" l="1"/>
  <c r="C10" i="88" l="1"/>
  <c r="C42" i="88" l="1"/>
  <c r="O188" i="62" s="1"/>
  <c r="N188" i="62"/>
  <c r="L55" i="58" l="1"/>
  <c r="K176" i="73"/>
  <c r="R329" i="78"/>
  <c r="R222" i="78"/>
  <c r="R327" i="78"/>
  <c r="R90" i="78"/>
  <c r="K351" i="76"/>
  <c r="R297" i="78"/>
  <c r="R325" i="78"/>
  <c r="K303" i="76"/>
  <c r="K194" i="76"/>
  <c r="K86" i="76"/>
  <c r="K167" i="73"/>
  <c r="K331" i="76"/>
  <c r="L14" i="74"/>
  <c r="U331" i="61"/>
  <c r="R272" i="78"/>
  <c r="R165" i="78"/>
  <c r="R173" i="78"/>
  <c r="R33" i="78"/>
  <c r="R276" i="78"/>
  <c r="R142" i="78"/>
  <c r="R246" i="78"/>
  <c r="R166" i="78"/>
  <c r="K345" i="76"/>
  <c r="R64" i="78"/>
  <c r="K328" i="76"/>
  <c r="K191" i="76"/>
  <c r="K62" i="76"/>
  <c r="K123" i="73"/>
  <c r="K181" i="76"/>
  <c r="O61" i="62"/>
  <c r="U33" i="61"/>
  <c r="K267" i="76"/>
  <c r="R210" i="78"/>
  <c r="R148" i="78"/>
  <c r="K339" i="76"/>
  <c r="R46" i="78"/>
  <c r="K364" i="76"/>
  <c r="K206" i="76"/>
  <c r="K77" i="76"/>
  <c r="K138" i="73"/>
  <c r="K228" i="76"/>
  <c r="N29" i="63"/>
  <c r="U57" i="61"/>
  <c r="K304" i="76"/>
  <c r="K115" i="73"/>
  <c r="R317" i="78"/>
  <c r="R155" i="78"/>
  <c r="R205" i="78"/>
  <c r="R74" i="78"/>
  <c r="K167" i="76"/>
  <c r="K161" i="73"/>
  <c r="K102" i="76"/>
  <c r="U96" i="61"/>
  <c r="K213" i="76"/>
  <c r="K82" i="73"/>
  <c r="S34" i="71"/>
  <c r="N13" i="63"/>
  <c r="O158" i="62"/>
  <c r="O36" i="62"/>
  <c r="U241" i="61"/>
  <c r="I13" i="80"/>
  <c r="R137" i="78"/>
  <c r="R169" i="78"/>
  <c r="R49" i="78"/>
  <c r="K161" i="76"/>
  <c r="K155" i="73"/>
  <c r="K84" i="76"/>
  <c r="U84" i="61"/>
  <c r="K202" i="76"/>
  <c r="K76" i="73"/>
  <c r="S32" i="71"/>
  <c r="O264" i="62"/>
  <c r="O155" i="62"/>
  <c r="O30" i="62"/>
  <c r="R287" i="78"/>
  <c r="R26" i="78"/>
  <c r="K318" i="76"/>
  <c r="K26" i="76"/>
  <c r="K165" i="73"/>
  <c r="K347" i="76"/>
  <c r="K49" i="73"/>
  <c r="N25" i="63"/>
  <c r="O76" i="62"/>
  <c r="U229" i="61"/>
  <c r="U54" i="61"/>
  <c r="R253" i="78"/>
  <c r="K160" i="73"/>
  <c r="O243" i="62"/>
  <c r="U282" i="61"/>
  <c r="L50" i="58"/>
  <c r="K153" i="76"/>
  <c r="K17" i="67"/>
  <c r="O40" i="62"/>
  <c r="U76" i="61"/>
  <c r="K338" i="76"/>
  <c r="K78" i="73"/>
  <c r="O177" i="62"/>
  <c r="U213" i="61"/>
  <c r="R286" i="78"/>
  <c r="K27" i="76"/>
  <c r="N18" i="63"/>
  <c r="U309" i="61"/>
  <c r="R120" i="78"/>
  <c r="K361" i="76"/>
  <c r="K155" i="76"/>
  <c r="R15" i="78"/>
  <c r="U78" i="61"/>
  <c r="K186" i="73"/>
  <c r="S25" i="71"/>
  <c r="O181" i="62"/>
  <c r="U346" i="61"/>
  <c r="U178" i="61"/>
  <c r="R36" i="59"/>
  <c r="K270" i="76"/>
  <c r="K12" i="73"/>
  <c r="O118" i="62"/>
  <c r="U152" i="61"/>
  <c r="R28" i="78"/>
  <c r="K86" i="73"/>
  <c r="O185" i="62"/>
  <c r="U221" i="61"/>
  <c r="I19" i="80"/>
  <c r="K78" i="76"/>
  <c r="N71" i="63"/>
  <c r="U360" i="61"/>
  <c r="U32" i="61"/>
  <c r="K160" i="76"/>
  <c r="K12" i="67"/>
  <c r="O35" i="62"/>
  <c r="R338" i="78"/>
  <c r="R223" i="78"/>
  <c r="K116" i="76"/>
  <c r="N22" i="63"/>
  <c r="K112" i="73"/>
  <c r="N19" i="63"/>
  <c r="U352" i="61"/>
  <c r="U87" i="61"/>
  <c r="K292" i="76"/>
  <c r="N40" i="63"/>
  <c r="U163" i="61"/>
  <c r="K211" i="76"/>
  <c r="O246" i="62"/>
  <c r="U119" i="61"/>
  <c r="K169" i="76"/>
  <c r="O222" i="62"/>
  <c r="U97" i="61"/>
  <c r="K85" i="76"/>
  <c r="O156" i="62"/>
  <c r="U82" i="61"/>
  <c r="K337" i="76"/>
  <c r="K65" i="73"/>
  <c r="O165" i="62"/>
  <c r="U194" i="61"/>
  <c r="R200" i="78"/>
  <c r="K181" i="73"/>
  <c r="K20" i="73"/>
  <c r="M40" i="72"/>
  <c r="U124" i="61"/>
  <c r="K354" i="76"/>
  <c r="K182" i="76"/>
  <c r="K18" i="76"/>
  <c r="K51" i="76"/>
  <c r="N66" i="63"/>
  <c r="O52" i="62"/>
  <c r="U138" i="61"/>
  <c r="R73" i="78"/>
  <c r="K14" i="67"/>
  <c r="U236" i="61"/>
  <c r="K320" i="76"/>
  <c r="K177" i="73"/>
  <c r="R311" i="78"/>
  <c r="R204" i="78"/>
  <c r="R273" i="78"/>
  <c r="R72" i="78"/>
  <c r="K333" i="76"/>
  <c r="R233" i="78"/>
  <c r="R182" i="78"/>
  <c r="K285" i="76"/>
  <c r="K176" i="76"/>
  <c r="K68" i="76"/>
  <c r="K132" i="73"/>
  <c r="K272" i="76"/>
  <c r="K137" i="73"/>
  <c r="L21" i="58"/>
  <c r="R254" i="78"/>
  <c r="R147" i="78"/>
  <c r="R123" i="78"/>
  <c r="R14" i="78"/>
  <c r="R241" i="78"/>
  <c r="I17" i="80"/>
  <c r="R216" i="78"/>
  <c r="R114" i="78"/>
  <c r="I20" i="80"/>
  <c r="K369" i="76"/>
  <c r="K300" i="76"/>
  <c r="K170" i="76"/>
  <c r="K41" i="76"/>
  <c r="R267" i="78"/>
  <c r="K120" i="76"/>
  <c r="U358" i="61"/>
  <c r="R331" i="78"/>
  <c r="I16" i="80"/>
  <c r="R180" i="78"/>
  <c r="R102" i="78"/>
  <c r="R319" i="78"/>
  <c r="K343" i="76"/>
  <c r="K315" i="76"/>
  <c r="K185" i="76"/>
  <c r="K56" i="76"/>
  <c r="K117" i="73"/>
  <c r="K156" i="76"/>
  <c r="O33" i="62"/>
  <c r="U24" i="61"/>
  <c r="K249" i="76"/>
  <c r="K97" i="73"/>
  <c r="R278" i="78"/>
  <c r="R96" i="78"/>
  <c r="R268" i="78"/>
  <c r="K346" i="76"/>
  <c r="K134" i="76"/>
  <c r="K129" i="73"/>
  <c r="K11" i="76"/>
  <c r="U45" i="61"/>
  <c r="K148" i="76"/>
  <c r="K55" i="73"/>
  <c r="S13" i="71"/>
  <c r="O247" i="62"/>
  <c r="O140" i="62"/>
  <c r="U370" i="61"/>
  <c r="U223" i="61"/>
  <c r="R314" i="78"/>
  <c r="R93" i="78"/>
  <c r="R264" i="78"/>
  <c r="K335" i="76"/>
  <c r="K131" i="76"/>
  <c r="K126" i="73"/>
  <c r="K183" i="73"/>
  <c r="U39" i="61"/>
  <c r="K130" i="76"/>
  <c r="K52" i="73"/>
  <c r="K19" i="67"/>
  <c r="O244" i="62"/>
  <c r="O137" i="62"/>
  <c r="U367" i="61"/>
  <c r="R243" i="78"/>
  <c r="K327" i="76"/>
  <c r="K276" i="76"/>
  <c r="K172" i="73"/>
  <c r="L13" i="65"/>
  <c r="K231" i="76"/>
  <c r="K19" i="73"/>
  <c r="O240" i="62"/>
  <c r="O45" i="62"/>
  <c r="U208" i="61"/>
  <c r="U15" i="61"/>
  <c r="R68" i="78"/>
  <c r="K90" i="73"/>
  <c r="O190" i="62"/>
  <c r="U225" i="61"/>
  <c r="R324" i="78"/>
  <c r="K70" i="76"/>
  <c r="N61" i="63"/>
  <c r="U350" i="61"/>
  <c r="U22" i="61"/>
  <c r="K274" i="76"/>
  <c r="K18" i="73"/>
  <c r="O124" i="62"/>
  <c r="U158" i="61"/>
  <c r="R116" i="78"/>
  <c r="K134" i="73"/>
  <c r="O213" i="62"/>
  <c r="R332" i="78"/>
  <c r="R66" i="78"/>
  <c r="R236" i="78"/>
  <c r="K113" i="76"/>
  <c r="K235" i="76"/>
  <c r="U12" i="61"/>
  <c r="K109" i="73"/>
  <c r="N76" i="63"/>
  <c r="O152" i="62"/>
  <c r="U292" i="61"/>
  <c r="U153" i="61"/>
  <c r="R17" i="59"/>
  <c r="K187" i="76"/>
  <c r="S24" i="71"/>
  <c r="O63" i="62"/>
  <c r="U98" i="61"/>
  <c r="K287" i="76"/>
  <c r="K28" i="73"/>
  <c r="O132" i="62"/>
  <c r="U166" i="61"/>
  <c r="R172" i="78"/>
  <c r="L16" i="74"/>
  <c r="N15" i="63"/>
  <c r="U306" i="61"/>
  <c r="R29" i="59"/>
  <c r="K81" i="76"/>
  <c r="N56" i="63"/>
  <c r="U345" i="61"/>
  <c r="R247" i="78"/>
  <c r="R82" i="78"/>
  <c r="K47" i="76"/>
  <c r="U129" i="61"/>
  <c r="K66" i="73"/>
  <c r="O221" i="62"/>
  <c r="U286" i="61"/>
  <c r="U27" i="61"/>
  <c r="K162" i="76"/>
  <c r="O205" i="62"/>
  <c r="U80" i="61"/>
  <c r="K99" i="76"/>
  <c r="O167" i="62"/>
  <c r="U40" i="61"/>
  <c r="K57" i="76"/>
  <c r="O142" i="62"/>
  <c r="U14" i="61"/>
  <c r="K162" i="73"/>
  <c r="O72" i="62"/>
  <c r="U28" i="61"/>
  <c r="K255" i="76"/>
  <c r="M55" i="72"/>
  <c r="O104" i="62"/>
  <c r="U139" i="61"/>
  <c r="R50" i="78"/>
  <c r="K105" i="73"/>
  <c r="N37" i="63"/>
  <c r="K12" i="81"/>
  <c r="R257" i="78"/>
  <c r="R238" i="78"/>
  <c r="R17" i="78"/>
  <c r="R154" i="78"/>
  <c r="K373" i="76"/>
  <c r="K158" i="76"/>
  <c r="K13" i="76"/>
  <c r="K217" i="76"/>
  <c r="O49" i="62"/>
  <c r="R237" i="78"/>
  <c r="R262" i="78"/>
  <c r="K366" i="76"/>
  <c r="R285" i="78"/>
  <c r="R192" i="78"/>
  <c r="R29" i="78"/>
  <c r="R342" i="78"/>
  <c r="K236" i="76"/>
  <c r="K19" i="76"/>
  <c r="K308" i="76"/>
  <c r="U319" i="61"/>
  <c r="R31" i="78"/>
  <c r="R156" i="78"/>
  <c r="R23" i="78"/>
  <c r="R292" i="78"/>
  <c r="K251" i="76"/>
  <c r="K35" i="76"/>
  <c r="K375" i="76"/>
  <c r="U349" i="61"/>
  <c r="R86" i="78"/>
  <c r="K79" i="73"/>
  <c r="R135" i="78"/>
  <c r="R118" i="78"/>
  <c r="K233" i="76"/>
  <c r="R248" i="78"/>
  <c r="U355" i="61"/>
  <c r="K76" i="76"/>
  <c r="M44" i="72"/>
  <c r="O227" i="62"/>
  <c r="O82" i="62"/>
  <c r="U205" i="61"/>
  <c r="R171" i="78"/>
  <c r="R100" i="78"/>
  <c r="K224" i="76"/>
  <c r="R193" i="78"/>
  <c r="U343" i="61"/>
  <c r="K69" i="76"/>
  <c r="M41" i="72"/>
  <c r="O224" i="62"/>
  <c r="O79" i="62"/>
  <c r="R189" i="78"/>
  <c r="R271" i="78"/>
  <c r="K120" i="73"/>
  <c r="U30" i="61"/>
  <c r="M38" i="72"/>
  <c r="O134" i="62"/>
  <c r="U184" i="61"/>
  <c r="L46" i="58"/>
  <c r="K32" i="73"/>
  <c r="O26" i="62"/>
  <c r="R217" i="78"/>
  <c r="K47" i="73"/>
  <c r="U296" i="61"/>
  <c r="R282" i="78"/>
  <c r="M12" i="72"/>
  <c r="U324" i="61"/>
  <c r="K365" i="76"/>
  <c r="S22" i="71"/>
  <c r="R263" i="78"/>
  <c r="R158" i="78"/>
  <c r="K59" i="76"/>
  <c r="O39" i="62"/>
  <c r="K73" i="73"/>
  <c r="O233" i="62"/>
  <c r="U267" i="61"/>
  <c r="U42" i="61"/>
  <c r="K108" i="76"/>
  <c r="O223" i="62"/>
  <c r="U44" i="61"/>
  <c r="K45" i="76"/>
  <c r="O77" i="62"/>
  <c r="R56" i="59"/>
  <c r="K114" i="73"/>
  <c r="O105" i="62"/>
  <c r="L18" i="58"/>
  <c r="K42" i="73"/>
  <c r="U291" i="61"/>
  <c r="R75" i="78"/>
  <c r="K169" i="73"/>
  <c r="K220" i="76"/>
  <c r="O184" i="62"/>
  <c r="U181" i="61"/>
  <c r="K42" i="76"/>
  <c r="U329" i="61"/>
  <c r="K163" i="73"/>
  <c r="U285" i="61"/>
  <c r="K118" i="73"/>
  <c r="U262" i="61"/>
  <c r="K53" i="73"/>
  <c r="U209" i="61"/>
  <c r="K168" i="76"/>
  <c r="N21" i="63"/>
  <c r="U85" i="61"/>
  <c r="K154" i="76"/>
  <c r="O126" i="62"/>
  <c r="U297" i="61"/>
  <c r="R209" i="78"/>
  <c r="K245" i="76"/>
  <c r="O24" i="62"/>
  <c r="K62" i="73"/>
  <c r="O178" i="62"/>
  <c r="U211" i="61"/>
  <c r="R310" i="78"/>
  <c r="N20" i="63"/>
  <c r="U73" i="61"/>
  <c r="K131" i="73"/>
  <c r="O66" i="62"/>
  <c r="L31" i="58"/>
  <c r="K107" i="73"/>
  <c r="O43" i="62"/>
  <c r="D17" i="88"/>
  <c r="K34" i="73"/>
  <c r="U338" i="61"/>
  <c r="R13" i="59"/>
  <c r="K151" i="76"/>
  <c r="S17" i="71"/>
  <c r="O38" i="62"/>
  <c r="U74" i="61"/>
  <c r="K305" i="76"/>
  <c r="M32" i="72"/>
  <c r="O115" i="62"/>
  <c r="K325" i="76"/>
  <c r="K127" i="76"/>
  <c r="K27" i="73"/>
  <c r="O73" i="62"/>
  <c r="R49" i="59"/>
  <c r="M17" i="72"/>
  <c r="U26" i="61"/>
  <c r="L15" i="66"/>
  <c r="R37" i="59"/>
  <c r="O195" i="62"/>
  <c r="R88" i="78"/>
  <c r="O127" i="62"/>
  <c r="I22" i="80"/>
  <c r="K45" i="73"/>
  <c r="U341" i="61"/>
  <c r="R143" i="78"/>
  <c r="O239" i="62"/>
  <c r="K59" i="73"/>
  <c r="U16" i="61"/>
  <c r="R346" i="78"/>
  <c r="U373" i="61"/>
  <c r="S28" i="71"/>
  <c r="U316" i="61"/>
  <c r="L28" i="58"/>
  <c r="O255" i="62"/>
  <c r="R242" i="78"/>
  <c r="O207" i="62"/>
  <c r="R167" i="78"/>
  <c r="O189" i="62"/>
  <c r="R79" i="78"/>
  <c r="O120" i="62"/>
  <c r="R249" i="78"/>
  <c r="K37" i="73"/>
  <c r="U330" i="61"/>
  <c r="R134" i="78"/>
  <c r="O197" i="62"/>
  <c r="R111" i="78"/>
  <c r="K74" i="76"/>
  <c r="K256" i="76"/>
  <c r="O236" i="62"/>
  <c r="U193" i="61"/>
  <c r="K204" i="76"/>
  <c r="U354" i="61"/>
  <c r="K136" i="76"/>
  <c r="U314" i="61"/>
  <c r="K90" i="76"/>
  <c r="U288" i="61"/>
  <c r="L16" i="75"/>
  <c r="U227" i="61"/>
  <c r="K147" i="76"/>
  <c r="O200" i="62"/>
  <c r="U67" i="61"/>
  <c r="K46" i="76"/>
  <c r="O71" i="62"/>
  <c r="U197" i="61"/>
  <c r="R99" i="78"/>
  <c r="K53" i="76"/>
  <c r="K238" i="76"/>
  <c r="K13" i="81"/>
  <c r="R240" i="78"/>
  <c r="R184" i="78"/>
  <c r="K371" i="76"/>
  <c r="R89" i="78"/>
  <c r="K321" i="76"/>
  <c r="K140" i="76"/>
  <c r="K185" i="73"/>
  <c r="K163" i="76"/>
  <c r="U364" i="61"/>
  <c r="R219" i="78"/>
  <c r="R227" i="78"/>
  <c r="K348" i="76"/>
  <c r="R229" i="78"/>
  <c r="R162" i="78"/>
  <c r="K377" i="76"/>
  <c r="R149" i="78"/>
  <c r="K215" i="76"/>
  <c r="L12" i="74"/>
  <c r="K246" i="76"/>
  <c r="U135" i="61"/>
  <c r="K322" i="76"/>
  <c r="R126" i="78"/>
  <c r="K363" i="76"/>
  <c r="R224" i="78"/>
  <c r="K227" i="76"/>
  <c r="L17" i="75"/>
  <c r="K290" i="76"/>
  <c r="U307" i="61"/>
  <c r="K378" i="76"/>
  <c r="K58" i="73"/>
  <c r="R255" i="78"/>
  <c r="R16" i="78"/>
  <c r="K200" i="76"/>
  <c r="R70" i="78"/>
  <c r="U172" i="61"/>
  <c r="K14" i="76"/>
  <c r="M25" i="72"/>
  <c r="O208" i="62"/>
  <c r="O64" i="62"/>
  <c r="U187" i="61"/>
  <c r="I15" i="80"/>
  <c r="K381" i="76"/>
  <c r="K197" i="76"/>
  <c r="R58" i="78"/>
  <c r="U141" i="61"/>
  <c r="L17" i="74"/>
  <c r="M22" i="72"/>
  <c r="O257" i="62"/>
  <c r="O58" i="62"/>
  <c r="R345" i="78"/>
  <c r="R103" i="78"/>
  <c r="R112" i="78"/>
  <c r="R197" i="78"/>
  <c r="K16" i="67"/>
  <c r="O109" i="62"/>
  <c r="U159" i="61"/>
  <c r="D18" i="88"/>
  <c r="M24" i="72"/>
  <c r="U336" i="61"/>
  <c r="R62" i="78"/>
  <c r="M39" i="72"/>
  <c r="U239" i="61"/>
  <c r="R122" i="78"/>
  <c r="O25" i="64"/>
  <c r="U269" i="61"/>
  <c r="K268" i="76"/>
  <c r="N75" i="63"/>
  <c r="R228" i="78"/>
  <c r="R179" i="78"/>
  <c r="K16" i="76"/>
  <c r="U313" i="61"/>
  <c r="K43" i="73"/>
  <c r="O248" i="62"/>
  <c r="U244" i="61"/>
  <c r="R55" i="59"/>
  <c r="K25" i="76"/>
  <c r="O171" i="62"/>
  <c r="R42" i="59"/>
  <c r="K151" i="73"/>
  <c r="O22" i="62"/>
  <c r="L39" i="58"/>
  <c r="K57" i="73"/>
  <c r="O51" i="62"/>
  <c r="R83" i="78"/>
  <c r="M33" i="72"/>
  <c r="U234" i="61"/>
  <c r="K357" i="76"/>
  <c r="R161" i="78"/>
  <c r="K58" i="76"/>
  <c r="O146" i="62"/>
  <c r="U144" i="61"/>
  <c r="K108" i="73"/>
  <c r="U243" i="61"/>
  <c r="K67" i="73"/>
  <c r="U203" i="61"/>
  <c r="K38" i="73"/>
  <c r="U177" i="61"/>
  <c r="M15" i="72"/>
  <c r="U143" i="61"/>
  <c r="K93" i="76"/>
  <c r="O217" i="62"/>
  <c r="U31" i="61"/>
  <c r="K67" i="76"/>
  <c r="U326" i="61"/>
  <c r="U131" i="61"/>
  <c r="R63" i="78"/>
  <c r="K110" i="76"/>
  <c r="U117" i="61"/>
  <c r="M53" i="72"/>
  <c r="O143" i="62"/>
  <c r="U175" i="61"/>
  <c r="K258" i="76"/>
  <c r="O241" i="62"/>
  <c r="R34" i="59"/>
  <c r="K54" i="73"/>
  <c r="U357" i="61"/>
  <c r="R328" i="78"/>
  <c r="K31" i="73"/>
  <c r="U335" i="61"/>
  <c r="R131" i="78"/>
  <c r="S35" i="71"/>
  <c r="U265" i="61"/>
  <c r="D16" i="88"/>
  <c r="K72" i="76"/>
  <c r="N70" i="63"/>
  <c r="U348" i="61"/>
  <c r="U20" i="61"/>
  <c r="K225" i="76"/>
  <c r="O252" i="62"/>
  <c r="R302" i="78"/>
  <c r="K312" i="76"/>
  <c r="O15" i="62"/>
  <c r="S37" i="71"/>
  <c r="U322" i="61"/>
  <c r="L40" i="58"/>
  <c r="O263" i="62"/>
  <c r="R274" i="78"/>
  <c r="O219" i="62"/>
  <c r="K334" i="76"/>
  <c r="O87" i="62"/>
  <c r="K247" i="76"/>
  <c r="O17" i="62"/>
  <c r="R139" i="78"/>
  <c r="M18" i="72"/>
  <c r="U268" i="61"/>
  <c r="K344" i="76"/>
  <c r="O23" i="62"/>
  <c r="N62" i="63"/>
  <c r="R296" i="78"/>
  <c r="K306" i="76"/>
  <c r="U51" i="61"/>
  <c r="N72" i="63"/>
  <c r="U254" i="61"/>
  <c r="R109" i="78"/>
  <c r="O147" i="62"/>
  <c r="R24" i="78"/>
  <c r="O102" i="62"/>
  <c r="K307" i="76"/>
  <c r="O80" i="62"/>
  <c r="K226" i="76"/>
  <c r="U374" i="61"/>
  <c r="R106" i="78"/>
  <c r="M11" i="72"/>
  <c r="U256" i="61"/>
  <c r="K340" i="76"/>
  <c r="U344" i="61"/>
  <c r="K324" i="76"/>
  <c r="K141" i="73"/>
  <c r="K21" i="76"/>
  <c r="K11" i="81"/>
  <c r="R150" i="78"/>
  <c r="R337" i="78"/>
  <c r="R110" i="78"/>
  <c r="K122" i="76"/>
  <c r="R124" i="78"/>
  <c r="R344" i="78"/>
  <c r="R129" i="78"/>
  <c r="K330" i="76"/>
  <c r="R281" i="78"/>
  <c r="R265" i="78"/>
  <c r="K279" i="76"/>
  <c r="K164" i="73"/>
  <c r="L53" i="58"/>
  <c r="R323" i="78"/>
  <c r="R78" i="78"/>
  <c r="R128" i="78"/>
  <c r="K119" i="76"/>
  <c r="K91" i="76"/>
  <c r="R289" i="78"/>
  <c r="K39" i="73"/>
  <c r="K342" i="76"/>
  <c r="K101" i="76"/>
  <c r="L47" i="58"/>
  <c r="K140" i="73"/>
  <c r="N63" i="63"/>
  <c r="U334" i="61"/>
  <c r="R266" i="78"/>
  <c r="R288" i="78"/>
  <c r="K29" i="76"/>
  <c r="R261" i="78"/>
  <c r="K30" i="73"/>
  <c r="O191" i="62"/>
  <c r="U277" i="61"/>
  <c r="K221" i="76"/>
  <c r="U337" i="61"/>
  <c r="O23" i="64"/>
  <c r="U274" i="61"/>
  <c r="K296" i="76"/>
  <c r="O136" i="62"/>
  <c r="K316" i="76"/>
  <c r="O150" i="62"/>
  <c r="K186" i="76"/>
  <c r="O69" i="62"/>
  <c r="K189" i="76"/>
  <c r="O54" i="62"/>
  <c r="R38" i="78"/>
  <c r="K73" i="76"/>
  <c r="M56" i="72"/>
  <c r="O70" i="62"/>
  <c r="L34" i="58"/>
  <c r="O18" i="64"/>
  <c r="L32" i="58"/>
  <c r="N43" i="63"/>
  <c r="R76" i="78"/>
  <c r="O210" i="62"/>
  <c r="K323" i="76"/>
  <c r="O145" i="62"/>
  <c r="R259" i="78"/>
  <c r="U18" i="61"/>
  <c r="O106" i="62"/>
  <c r="D11" i="88"/>
  <c r="R53" i="59"/>
  <c r="O84" i="62"/>
  <c r="S23" i="71"/>
  <c r="K341" i="76"/>
  <c r="R24" i="59"/>
  <c r="S27" i="71"/>
  <c r="R28" i="59"/>
  <c r="O133" i="62"/>
  <c r="R19" i="59"/>
  <c r="R203" i="78"/>
  <c r="R340" i="78"/>
  <c r="O258" i="62"/>
  <c r="U72" i="61"/>
  <c r="K101" i="73"/>
  <c r="D21" i="88"/>
  <c r="O226" i="62"/>
  <c r="R52" i="78"/>
  <c r="O204" i="62"/>
  <c r="K302" i="76"/>
  <c r="O138" i="62"/>
  <c r="R206" i="78"/>
  <c r="K56" i="73"/>
  <c r="U294" i="61"/>
  <c r="R160" i="78"/>
  <c r="O89" i="62"/>
  <c r="R20" i="78"/>
  <c r="U63" i="61"/>
  <c r="O199" i="62"/>
  <c r="R232" i="78"/>
  <c r="U275" i="61"/>
  <c r="O113" i="62"/>
  <c r="K11" i="73"/>
  <c r="K52" i="76"/>
  <c r="U64" i="61"/>
  <c r="N59" i="63"/>
  <c r="U13" i="61"/>
  <c r="M13" i="72"/>
  <c r="U77" i="61"/>
  <c r="K203" i="76"/>
  <c r="K91" i="73"/>
  <c r="U196" i="61"/>
  <c r="K64" i="73"/>
  <c r="K157" i="76"/>
  <c r="U83" i="61"/>
  <c r="U299" i="61"/>
  <c r="L14" i="66"/>
  <c r="K289" i="76"/>
  <c r="O130" i="62"/>
  <c r="K196" i="76"/>
  <c r="R284" i="78"/>
  <c r="K352" i="76"/>
  <c r="S19" i="71"/>
  <c r="U235" i="61"/>
  <c r="L13" i="74"/>
  <c r="U109" i="61"/>
  <c r="N50" i="63"/>
  <c r="R136" i="78"/>
  <c r="O32" i="62"/>
  <c r="K22" i="73"/>
  <c r="U46" i="61"/>
  <c r="K26" i="73"/>
  <c r="U230" i="61"/>
  <c r="K175" i="76"/>
  <c r="U260" i="61"/>
  <c r="U167" i="61"/>
  <c r="R121" i="78"/>
  <c r="U301" i="61"/>
  <c r="O230" i="62"/>
  <c r="U190" i="61"/>
  <c r="K183" i="76"/>
  <c r="U200" i="61"/>
  <c r="K111" i="73"/>
  <c r="U155" i="61"/>
  <c r="K89" i="73"/>
  <c r="U133" i="61"/>
  <c r="K14" i="73"/>
  <c r="U107" i="61"/>
  <c r="K126" i="76"/>
  <c r="O194" i="62"/>
  <c r="U56" i="61"/>
  <c r="K34" i="76"/>
  <c r="O60" i="62"/>
  <c r="U186" i="61"/>
  <c r="R42" i="78"/>
  <c r="K22" i="76"/>
  <c r="K166" i="76"/>
  <c r="O211" i="62"/>
  <c r="U169" i="61"/>
  <c r="K129" i="76"/>
  <c r="U300" i="61"/>
  <c r="K49" i="76"/>
  <c r="U259" i="61"/>
  <c r="L13" i="75"/>
  <c r="U122" i="61"/>
  <c r="M45" i="72"/>
  <c r="U100" i="61"/>
  <c r="K114" i="76"/>
  <c r="O183" i="62"/>
  <c r="U49" i="61"/>
  <c r="K12" i="76"/>
  <c r="O16" i="62"/>
  <c r="L14" i="75"/>
  <c r="K28" i="76"/>
  <c r="K205" i="76"/>
  <c r="U308" i="61"/>
  <c r="U99" i="61"/>
  <c r="U115" i="61"/>
  <c r="N73" i="63"/>
  <c r="M35" i="72"/>
  <c r="N30" i="63"/>
  <c r="U271" i="61"/>
  <c r="L15" i="58"/>
  <c r="N12" i="63"/>
  <c r="U366" i="61"/>
  <c r="U59" i="61"/>
  <c r="R270" i="78"/>
  <c r="K281" i="76"/>
  <c r="O34" i="62"/>
  <c r="K137" i="76"/>
  <c r="K244" i="76"/>
  <c r="K355" i="76"/>
  <c r="U351" i="61"/>
  <c r="L10" i="58"/>
  <c r="R293" i="78"/>
  <c r="K149" i="76"/>
  <c r="U102" i="61"/>
  <c r="R269" i="78"/>
  <c r="K294" i="76"/>
  <c r="K179" i="73"/>
  <c r="K195" i="76"/>
  <c r="R213" i="78"/>
  <c r="K38" i="76"/>
  <c r="R307" i="78"/>
  <c r="O237" i="62"/>
  <c r="U280" i="61"/>
  <c r="K291" i="76"/>
  <c r="K359" i="76"/>
  <c r="L20" i="65"/>
  <c r="R202" i="78"/>
  <c r="K125" i="76"/>
  <c r="O214" i="62"/>
  <c r="U132" i="61"/>
  <c r="U171" i="61"/>
  <c r="U185" i="61"/>
  <c r="K24" i="76"/>
  <c r="K61" i="73"/>
  <c r="R159" i="78"/>
  <c r="R98" i="78"/>
  <c r="N51" i="63"/>
  <c r="R214" i="78"/>
  <c r="U372" i="61"/>
  <c r="U332" i="61"/>
  <c r="K240" i="76"/>
  <c r="L11" i="74"/>
  <c r="U180" i="61"/>
  <c r="K16" i="73"/>
  <c r="U247" i="61"/>
  <c r="R178" i="78"/>
  <c r="L49" i="58"/>
  <c r="N67" i="63"/>
  <c r="R211" i="78"/>
  <c r="K317" i="76"/>
  <c r="R320" i="78"/>
  <c r="K44" i="76"/>
  <c r="O91" i="62"/>
  <c r="R33" i="59"/>
  <c r="K190" i="76"/>
  <c r="U266" i="61"/>
  <c r="U242" i="61"/>
  <c r="K64" i="76"/>
  <c r="U198" i="61"/>
  <c r="N14" i="63"/>
  <c r="K142" i="76"/>
  <c r="M58" i="72"/>
  <c r="K112" i="76"/>
  <c r="U257" i="61"/>
  <c r="R34" i="78"/>
  <c r="U228" i="61"/>
  <c r="S14" i="71"/>
  <c r="K310" i="76"/>
  <c r="K208" i="76"/>
  <c r="U315" i="61"/>
  <c r="K356" i="76"/>
  <c r="O251" i="62"/>
  <c r="U365" i="61"/>
  <c r="K15" i="73"/>
  <c r="U61" i="61"/>
  <c r="U245" i="61"/>
  <c r="U164" i="61"/>
  <c r="K145" i="73"/>
  <c r="U325" i="61"/>
  <c r="O169" i="62"/>
  <c r="L14" i="65"/>
  <c r="O59" i="62"/>
  <c r="K96" i="73"/>
  <c r="O206" i="62"/>
  <c r="N41" i="63"/>
  <c r="R47" i="59"/>
  <c r="M51" i="72"/>
  <c r="R260" i="78"/>
  <c r="K152" i="76"/>
  <c r="O112" i="62"/>
  <c r="U36" i="61"/>
  <c r="R15" i="59"/>
  <c r="N31" i="63"/>
  <c r="D20" i="88"/>
  <c r="R303" i="78"/>
  <c r="O192" i="62"/>
  <c r="L45" i="58"/>
  <c r="O20" i="62"/>
  <c r="R321" i="78"/>
  <c r="U41" i="61"/>
  <c r="U113" i="61"/>
  <c r="R27" i="78"/>
  <c r="K174" i="76"/>
  <c r="O88" i="62"/>
  <c r="R58" i="59"/>
  <c r="U55" i="61"/>
  <c r="S26" i="71"/>
  <c r="U11" i="61"/>
  <c r="R277" i="78"/>
  <c r="O180" i="62"/>
  <c r="K84" i="73"/>
  <c r="O13" i="62"/>
  <c r="L19" i="65"/>
  <c r="R38" i="59"/>
  <c r="K170" i="73"/>
  <c r="U110" i="61"/>
  <c r="U182" i="61"/>
  <c r="U89" i="61"/>
  <c r="K145" i="76"/>
  <c r="K153" i="73"/>
  <c r="U142" i="61"/>
  <c r="O12" i="62"/>
  <c r="O242" i="62"/>
  <c r="N55" i="63"/>
  <c r="R80" i="78"/>
  <c r="R185" i="78"/>
  <c r="O53" i="62"/>
  <c r="K198" i="76"/>
  <c r="U38" i="61"/>
  <c r="M14" i="72"/>
  <c r="R108" i="78"/>
  <c r="R140" i="78"/>
  <c r="K248" i="76"/>
  <c r="K32" i="76"/>
  <c r="K55" i="76"/>
  <c r="R290" i="78"/>
  <c r="R87" i="78"/>
  <c r="R309" i="78"/>
  <c r="K128" i="76"/>
  <c r="R37" i="78"/>
  <c r="U69" i="61"/>
  <c r="R322" i="78"/>
  <c r="K158" i="73"/>
  <c r="K141" i="76"/>
  <c r="R199" i="78"/>
  <c r="R146" i="78"/>
  <c r="K13" i="73"/>
  <c r="U261" i="61"/>
  <c r="K380" i="76"/>
  <c r="K192" i="76"/>
  <c r="K275" i="76"/>
  <c r="O97" i="62"/>
  <c r="R81" i="78"/>
  <c r="K80" i="76"/>
  <c r="O163" i="62"/>
  <c r="K54" i="76"/>
  <c r="K104" i="73"/>
  <c r="K139" i="73"/>
  <c r="U50" i="61"/>
  <c r="R298" i="78"/>
  <c r="K209" i="76"/>
  <c r="U199" i="61"/>
  <c r="R21" i="78"/>
  <c r="K124" i="76"/>
  <c r="U278" i="61"/>
  <c r="U195" i="61"/>
  <c r="K99" i="73"/>
  <c r="I10" i="80"/>
  <c r="R132" i="78"/>
  <c r="R283" i="78"/>
  <c r="R56" i="78"/>
  <c r="K104" i="76"/>
  <c r="R41" i="78"/>
  <c r="R326" i="78"/>
  <c r="R316" i="78"/>
  <c r="R330" i="78"/>
  <c r="R250" i="78"/>
  <c r="R212" i="78"/>
  <c r="K257" i="76"/>
  <c r="K144" i="73"/>
  <c r="D19" i="88"/>
  <c r="R299" i="78"/>
  <c r="R48" i="78"/>
  <c r="R67" i="78"/>
  <c r="K98" i="76"/>
  <c r="K30" i="76"/>
  <c r="R188" i="78"/>
  <c r="I21" i="80"/>
  <c r="R301" i="78"/>
  <c r="K71" i="76"/>
  <c r="N16" i="63"/>
  <c r="K103" i="73"/>
  <c r="N45" i="63"/>
  <c r="U298" i="61"/>
  <c r="R207" i="78"/>
  <c r="R170" i="78"/>
  <c r="L15" i="74"/>
  <c r="R119" i="78"/>
  <c r="M59" i="72"/>
  <c r="O172" i="62"/>
  <c r="R341" i="78"/>
  <c r="K179" i="76"/>
  <c r="U114" i="61"/>
  <c r="N57" i="63"/>
  <c r="U251" i="61"/>
  <c r="K216" i="76"/>
  <c r="O81" i="62"/>
  <c r="K232" i="76"/>
  <c r="O95" i="62"/>
  <c r="K111" i="76"/>
  <c r="O14" i="62"/>
  <c r="K106" i="76"/>
  <c r="U363" i="61"/>
  <c r="K309" i="76"/>
  <c r="K130" i="73"/>
  <c r="M31" i="72"/>
  <c r="O27" i="62"/>
  <c r="R315" i="78"/>
  <c r="N28" i="63"/>
  <c r="R163" i="78"/>
  <c r="O238" i="62"/>
  <c r="K329" i="76"/>
  <c r="O159" i="62"/>
  <c r="K243" i="76"/>
  <c r="O90" i="62"/>
  <c r="R12" i="78"/>
  <c r="R61" i="78"/>
  <c r="O55" i="62"/>
  <c r="R77" i="78"/>
  <c r="L12" i="58"/>
  <c r="U368" i="61"/>
  <c r="N53" i="63"/>
  <c r="K214" i="76"/>
  <c r="L17" i="58"/>
  <c r="O12" i="64"/>
  <c r="L16" i="58"/>
  <c r="U333" i="61"/>
  <c r="R12" i="59"/>
  <c r="K353" i="76"/>
  <c r="R44" i="78"/>
  <c r="O218" i="62"/>
  <c r="U21" i="61"/>
  <c r="M54" i="72"/>
  <c r="R113" i="78"/>
  <c r="O157" i="62"/>
  <c r="K278" i="76"/>
  <c r="O135" i="62"/>
  <c r="K193" i="76"/>
  <c r="O65" i="62"/>
  <c r="R55" i="78"/>
  <c r="M48" i="72"/>
  <c r="U237" i="61"/>
  <c r="R25" i="78"/>
  <c r="U290" i="61"/>
  <c r="R339" i="78"/>
  <c r="K326" i="76"/>
  <c r="O131" i="62"/>
  <c r="K241" i="76"/>
  <c r="U134" i="61"/>
  <c r="U339" i="61"/>
  <c r="O17" i="64"/>
  <c r="K81" i="73"/>
  <c r="R44" i="59"/>
  <c r="O235" i="62"/>
  <c r="L36" i="58"/>
  <c r="O179" i="62"/>
  <c r="U222" i="61"/>
  <c r="K89" i="76"/>
  <c r="K23" i="73"/>
  <c r="U150" i="61"/>
  <c r="S29" i="71"/>
  <c r="K184" i="73"/>
  <c r="R25" i="59"/>
  <c r="U188" i="61"/>
  <c r="O245" i="62"/>
  <c r="K180" i="76"/>
  <c r="O57" i="62"/>
  <c r="K88" i="76"/>
  <c r="R144" i="78"/>
  <c r="K148" i="73"/>
  <c r="N54" i="63"/>
  <c r="U126" i="61"/>
  <c r="K51" i="73"/>
  <c r="R22" i="59"/>
  <c r="O193" i="62"/>
  <c r="K252" i="76"/>
  <c r="U151" i="61"/>
  <c r="L12" i="65"/>
  <c r="L58" i="58"/>
  <c r="K15" i="67"/>
  <c r="U157" i="61"/>
  <c r="K128" i="73"/>
  <c r="U52" i="61"/>
  <c r="L25" i="58"/>
  <c r="K282" i="76"/>
  <c r="R252" i="78"/>
  <c r="O166" i="62"/>
  <c r="U111" i="61"/>
  <c r="K44" i="73"/>
  <c r="U91" i="61"/>
  <c r="M46" i="72"/>
  <c r="U47" i="61"/>
  <c r="M23" i="72"/>
  <c r="U25" i="61"/>
  <c r="O20" i="64"/>
  <c r="U35" i="61"/>
  <c r="K17" i="76"/>
  <c r="O111" i="62"/>
  <c r="R35" i="59"/>
  <c r="K116" i="73"/>
  <c r="U215" i="61"/>
  <c r="R31" i="59"/>
  <c r="R258" i="78"/>
  <c r="R304" i="78"/>
  <c r="K157" i="73"/>
  <c r="O160" i="62"/>
  <c r="U105" i="61"/>
  <c r="K156" i="73"/>
  <c r="U189" i="61"/>
  <c r="K93" i="73"/>
  <c r="U148" i="61"/>
  <c r="K71" i="73"/>
  <c r="R41" i="59"/>
  <c r="N38" i="63"/>
  <c r="R62" i="59"/>
  <c r="K173" i="73"/>
  <c r="O86" i="62"/>
  <c r="L57" i="58"/>
  <c r="K87" i="73"/>
  <c r="U204" i="61"/>
  <c r="K159" i="76"/>
  <c r="U246" i="61"/>
  <c r="O249" i="62"/>
  <c r="L33" i="58"/>
  <c r="K124" i="73"/>
  <c r="M26" i="72"/>
  <c r="K332" i="76"/>
  <c r="U37" i="61"/>
  <c r="R51" i="59"/>
  <c r="N17" i="63"/>
  <c r="M28" i="72"/>
  <c r="I12" i="80"/>
  <c r="R218" i="78"/>
  <c r="R225" i="78"/>
  <c r="O164" i="62"/>
  <c r="O28" i="62"/>
  <c r="U95" i="61"/>
  <c r="R65" i="78"/>
  <c r="O11" i="62"/>
  <c r="O24" i="64"/>
  <c r="L43" i="58"/>
  <c r="D10" i="88"/>
  <c r="L56" i="58"/>
  <c r="R130" i="78"/>
  <c r="R194" i="78"/>
  <c r="K266" i="76"/>
  <c r="K50" i="76"/>
  <c r="K109" i="76"/>
  <c r="R308" i="78"/>
  <c r="R105" i="78"/>
  <c r="R187" i="78"/>
  <c r="R138" i="78"/>
  <c r="I14" i="80"/>
  <c r="R152" i="78"/>
  <c r="R176" i="78"/>
  <c r="K154" i="73"/>
  <c r="R313" i="78"/>
  <c r="K33" i="73"/>
  <c r="R45" i="78"/>
  <c r="K283" i="76"/>
  <c r="O119" i="62"/>
  <c r="K123" i="76"/>
  <c r="K133" i="76"/>
  <c r="K180" i="73"/>
  <c r="U104" i="61"/>
  <c r="K254" i="76"/>
  <c r="U220" i="61"/>
  <c r="K207" i="76"/>
  <c r="U249" i="61"/>
  <c r="K269" i="76"/>
  <c r="K24" i="73"/>
  <c r="O62" i="62"/>
  <c r="O50" i="62"/>
  <c r="U160" i="61"/>
  <c r="K177" i="76"/>
  <c r="O110" i="62"/>
  <c r="K144" i="76"/>
  <c r="K314" i="76"/>
  <c r="U183" i="61"/>
  <c r="K218" i="76"/>
  <c r="K79" i="76"/>
  <c r="U317" i="61"/>
  <c r="O141" i="62"/>
  <c r="R195" i="78"/>
  <c r="U60" i="61"/>
  <c r="K115" i="76"/>
  <c r="K43" i="76"/>
  <c r="R196" i="78"/>
  <c r="U48" i="61"/>
  <c r="R226" i="78"/>
  <c r="U43" i="61"/>
  <c r="R22" i="78"/>
  <c r="M21" i="72"/>
  <c r="K70" i="73"/>
  <c r="O11" i="64"/>
  <c r="O262" i="62"/>
  <c r="K95" i="73"/>
  <c r="K11" i="67"/>
  <c r="K46" i="73"/>
  <c r="M43" i="72"/>
  <c r="O250" i="62"/>
  <c r="L37" i="58"/>
  <c r="R306" i="78"/>
  <c r="O201" i="62"/>
  <c r="L11" i="58"/>
  <c r="S15" i="71"/>
  <c r="K239" i="76"/>
  <c r="N33" i="63"/>
  <c r="U201" i="61"/>
  <c r="R275" i="78"/>
  <c r="R133" i="78"/>
  <c r="R125" i="78"/>
  <c r="R234" i="78"/>
  <c r="K273" i="76"/>
  <c r="L41" i="58"/>
  <c r="R174" i="78"/>
  <c r="L11" i="75"/>
  <c r="O175" i="62"/>
  <c r="K260" i="76"/>
  <c r="O13" i="64"/>
  <c r="K40" i="76"/>
  <c r="U93" i="61"/>
  <c r="U116" i="61"/>
  <c r="U130" i="61"/>
  <c r="M52" i="72"/>
  <c r="K311" i="76"/>
  <c r="O261" i="62"/>
  <c r="U318" i="61"/>
  <c r="K165" i="76"/>
  <c r="R54" i="78"/>
  <c r="R336" i="78"/>
  <c r="R69" i="78"/>
  <c r="R85" i="78"/>
  <c r="R239" i="78"/>
  <c r="K164" i="76"/>
  <c r="K87" i="76"/>
  <c r="K301" i="76"/>
  <c r="O122" i="62"/>
  <c r="K95" i="76"/>
  <c r="N60" i="63"/>
  <c r="K264" i="76"/>
  <c r="R43" i="59"/>
  <c r="O259" i="62"/>
  <c r="R48" i="59"/>
  <c r="K152" i="73"/>
  <c r="U120" i="61"/>
  <c r="M20" i="72"/>
  <c r="U140" i="61"/>
  <c r="R245" i="78"/>
  <c r="N69" i="63"/>
  <c r="O44" i="62"/>
  <c r="K295" i="76"/>
  <c r="U273" i="61"/>
  <c r="U248" i="61"/>
  <c r="O96" i="62"/>
  <c r="K210" i="76"/>
  <c r="U238" i="61"/>
  <c r="U145" i="61"/>
  <c r="U29" i="61"/>
  <c r="R60" i="59"/>
  <c r="U17" i="61"/>
  <c r="O93" i="62"/>
  <c r="K98" i="73"/>
  <c r="R91" i="78"/>
  <c r="U66" i="61"/>
  <c r="K35" i="73"/>
  <c r="L59" i="58"/>
  <c r="K142" i="73"/>
  <c r="K68" i="73"/>
  <c r="R318" i="78"/>
  <c r="O67" i="62"/>
  <c r="U19" i="61"/>
  <c r="N64" i="63"/>
  <c r="R32" i="59"/>
  <c r="L26" i="58"/>
  <c r="K173" i="76"/>
  <c r="U304" i="61"/>
  <c r="U218" i="61"/>
  <c r="L19" i="58"/>
  <c r="K172" i="76"/>
  <c r="K102" i="73"/>
  <c r="K284" i="76"/>
  <c r="U23" i="61"/>
  <c r="K119" i="73"/>
  <c r="U232" i="61"/>
  <c r="U347" i="61"/>
  <c r="U303" i="61"/>
  <c r="U281" i="61"/>
  <c r="U216" i="61"/>
  <c r="N34" i="63"/>
  <c r="K171" i="76"/>
  <c r="U362" i="61"/>
  <c r="K146" i="76"/>
  <c r="N36" i="63"/>
  <c r="K358" i="76"/>
  <c r="K261" i="76"/>
  <c r="K219" i="76"/>
  <c r="K110" i="73"/>
  <c r="K222" i="76"/>
  <c r="U121" i="61"/>
  <c r="O231" i="62"/>
  <c r="U293" i="61"/>
  <c r="K48" i="73"/>
  <c r="K50" i="73"/>
  <c r="R52" i="59"/>
  <c r="K80" i="73"/>
  <c r="L24" i="58"/>
  <c r="U88" i="61"/>
  <c r="O98" i="62"/>
  <c r="R280" i="78"/>
  <c r="U284" i="61"/>
  <c r="U179" i="61"/>
  <c r="K299" i="76"/>
  <c r="O101" i="62"/>
  <c r="O123" i="62"/>
  <c r="R141" i="78"/>
  <c r="M47" i="72"/>
  <c r="R27" i="59"/>
  <c r="R127" i="78"/>
  <c r="K376" i="76"/>
  <c r="R215" i="78"/>
  <c r="O144" i="62"/>
  <c r="D12" i="88"/>
  <c r="L23" i="58"/>
  <c r="N65" i="63"/>
  <c r="N23" i="63"/>
  <c r="O117" i="62"/>
  <c r="M37" i="72"/>
  <c r="K379" i="76"/>
  <c r="U224" i="61"/>
  <c r="R295" i="78"/>
  <c r="K97" i="76"/>
  <c r="R45" i="59"/>
  <c r="O173" i="62"/>
  <c r="U75" i="61"/>
  <c r="M29" i="72"/>
  <c r="K250" i="76"/>
  <c r="K174" i="73"/>
  <c r="L35" i="58"/>
  <c r="R335" i="78"/>
  <c r="R291" i="78"/>
  <c r="R235" i="78"/>
  <c r="R10" i="78"/>
  <c r="L29" i="58"/>
  <c r="U328" i="61"/>
  <c r="L12" i="66"/>
  <c r="O162" i="62"/>
  <c r="K136" i="73"/>
  <c r="U112" i="61"/>
  <c r="K253" i="76"/>
  <c r="R39" i="59"/>
  <c r="L30" i="58"/>
  <c r="L12" i="75"/>
  <c r="R151" i="78"/>
  <c r="M16" i="72"/>
  <c r="S36" i="71"/>
  <c r="N49" i="63"/>
  <c r="R16" i="59"/>
  <c r="R198" i="78"/>
  <c r="O154" i="62"/>
  <c r="K132" i="76"/>
  <c r="U176" i="61"/>
  <c r="O107" i="62"/>
  <c r="K237" i="76"/>
  <c r="U321" i="61"/>
  <c r="N52" i="63"/>
  <c r="S31" i="71"/>
  <c r="L22" i="58"/>
  <c r="K127" i="73"/>
  <c r="U327" i="61"/>
  <c r="U279" i="61"/>
  <c r="S16" i="71"/>
  <c r="K265" i="76"/>
  <c r="K223" i="76"/>
  <c r="R18" i="78"/>
  <c r="U219" i="61"/>
  <c r="R231" i="78"/>
  <c r="U270" i="61"/>
  <c r="O139" i="62"/>
  <c r="U302" i="61"/>
  <c r="L15" i="65"/>
  <c r="O161" i="62"/>
  <c r="K150" i="73"/>
  <c r="L11" i="66"/>
  <c r="L27" i="58"/>
  <c r="O26" i="64"/>
  <c r="K313" i="76"/>
  <c r="D13" i="88"/>
  <c r="K175" i="73"/>
  <c r="N42" i="63"/>
  <c r="R305" i="78"/>
  <c r="R220" i="78"/>
  <c r="R95" i="78"/>
  <c r="K286" i="76"/>
  <c r="U147" i="61"/>
  <c r="U295" i="61"/>
  <c r="K88" i="73"/>
  <c r="O108" i="62"/>
  <c r="K72" i="73"/>
  <c r="U58" i="61"/>
  <c r="O198" i="62"/>
  <c r="R11" i="59"/>
  <c r="R181" i="78"/>
  <c r="K121" i="73"/>
  <c r="R71" i="78"/>
  <c r="K20" i="76"/>
  <c r="N68" i="63"/>
  <c r="O225" i="62"/>
  <c r="K113" i="73"/>
  <c r="R191" i="78"/>
  <c r="O254" i="62"/>
  <c r="K159" i="73"/>
  <c r="U161" i="61"/>
  <c r="K94" i="76"/>
  <c r="K75" i="76"/>
  <c r="K74" i="73"/>
  <c r="O228" i="62"/>
  <c r="M50" i="72"/>
  <c r="M57" i="72"/>
  <c r="O170" i="62"/>
  <c r="U323" i="61"/>
  <c r="R175" i="78"/>
  <c r="N48" i="63"/>
  <c r="K103" i="76"/>
  <c r="K61" i="76"/>
  <c r="K259" i="76"/>
  <c r="U146" i="61"/>
  <c r="R334" i="78"/>
  <c r="R164" i="78"/>
  <c r="U226" i="61"/>
  <c r="O29" i="62"/>
  <c r="U231" i="61"/>
  <c r="O256" i="62"/>
  <c r="K121" i="76"/>
  <c r="U173" i="61"/>
  <c r="O149" i="62"/>
  <c r="R21" i="59"/>
  <c r="R30" i="78"/>
  <c r="U264" i="61"/>
  <c r="K349" i="76"/>
  <c r="O56" i="62"/>
  <c r="R186" i="78"/>
  <c r="R201" i="78"/>
  <c r="K48" i="76"/>
  <c r="U123" i="61"/>
  <c r="K297" i="76"/>
  <c r="K336" i="76"/>
  <c r="K133" i="73"/>
  <c r="U361" i="61"/>
  <c r="N35" i="63"/>
  <c r="K374" i="76"/>
  <c r="U263" i="61"/>
  <c r="M49" i="72"/>
  <c r="S12" i="71"/>
  <c r="O232" i="62"/>
  <c r="U359" i="61"/>
  <c r="R50" i="59"/>
  <c r="U340" i="61"/>
  <c r="O37" i="62"/>
  <c r="U170" i="61"/>
  <c r="U136" i="61"/>
  <c r="K63" i="76"/>
  <c r="K92" i="76"/>
  <c r="U202" i="61"/>
  <c r="U206" i="61"/>
  <c r="K201" i="76"/>
  <c r="R117" i="78"/>
  <c r="O196" i="62"/>
  <c r="K143" i="73"/>
  <c r="U92" i="61"/>
  <c r="R145" i="78"/>
  <c r="O116" i="62"/>
  <c r="U174" i="61"/>
  <c r="R343" i="78"/>
  <c r="I24" i="80"/>
  <c r="K135" i="73"/>
  <c r="O21" i="62"/>
  <c r="O174" i="62"/>
  <c r="O83" i="62"/>
  <c r="R59" i="78"/>
  <c r="S20" i="71"/>
  <c r="M34" i="72"/>
  <c r="L42" i="58"/>
  <c r="I23" i="80"/>
  <c r="R190" i="78"/>
  <c r="U287" i="61"/>
  <c r="U162" i="61"/>
  <c r="K117" i="76"/>
  <c r="K75" i="73"/>
  <c r="O75" i="62"/>
  <c r="R14" i="59"/>
  <c r="U149" i="61"/>
  <c r="U34" i="61"/>
  <c r="U353" i="61"/>
  <c r="R168" i="78"/>
  <c r="R183" i="78"/>
  <c r="R60" i="78"/>
  <c r="K171" i="73"/>
  <c r="U90" i="61"/>
  <c r="K263" i="76"/>
  <c r="R294" i="78"/>
  <c r="K100" i="73"/>
  <c r="U310" i="61"/>
  <c r="R61" i="59"/>
  <c r="I11" i="80"/>
  <c r="S18" i="71"/>
  <c r="K13" i="67"/>
  <c r="R94" i="78"/>
  <c r="U305" i="61"/>
  <c r="O260" i="62"/>
  <c r="U283" i="61"/>
  <c r="U311" i="61"/>
  <c r="U79" i="61"/>
  <c r="O148" i="62"/>
  <c r="K182" i="73"/>
  <c r="U156" i="61"/>
  <c r="U68" i="61"/>
  <c r="K60" i="76"/>
  <c r="K360" i="76"/>
  <c r="O125" i="62"/>
  <c r="M42" i="72"/>
  <c r="R54" i="59"/>
  <c r="K288" i="76"/>
  <c r="O99" i="62"/>
  <c r="R47" i="78"/>
  <c r="R101" i="78"/>
  <c r="O41" i="62"/>
  <c r="U289" i="61"/>
  <c r="O92" i="62"/>
  <c r="O25" i="62"/>
  <c r="L17" i="66"/>
  <c r="O203" i="62"/>
  <c r="K242" i="76"/>
  <c r="R279" i="78"/>
  <c r="R43" i="78"/>
  <c r="K135" i="76"/>
  <c r="U212" i="61"/>
  <c r="K96" i="76"/>
  <c r="O220" i="62"/>
  <c r="O85" i="62"/>
  <c r="L44" i="58"/>
  <c r="O151" i="62"/>
  <c r="K372" i="76"/>
  <c r="K118" i="76"/>
  <c r="U240" i="61"/>
  <c r="R36" i="78"/>
  <c r="R244" i="78"/>
  <c r="R51" i="78"/>
  <c r="R19" i="78"/>
  <c r="R115" i="78"/>
  <c r="K143" i="76"/>
  <c r="K33" i="76"/>
  <c r="K199" i="76"/>
  <c r="O100" i="62"/>
  <c r="K65" i="76"/>
  <c r="N39" i="63"/>
  <c r="K138" i="76"/>
  <c r="R23" i="59"/>
  <c r="O202" i="62"/>
  <c r="L38" i="58"/>
  <c r="R300" i="78"/>
  <c r="U81" i="61"/>
  <c r="L18" i="65"/>
  <c r="U86" i="61"/>
  <c r="K188" i="76"/>
  <c r="U214" i="61"/>
  <c r="K362" i="76"/>
  <c r="U342" i="61"/>
  <c r="R97" i="78"/>
  <c r="K229" i="76"/>
  <c r="R153" i="78"/>
  <c r="K106" i="73"/>
  <c r="L52" i="58"/>
  <c r="K82" i="76"/>
  <c r="K36" i="76"/>
  <c r="K146" i="73"/>
  <c r="K234" i="76"/>
  <c r="U128" i="61"/>
  <c r="N24" i="63"/>
  <c r="K94" i="73"/>
  <c r="K83" i="73"/>
  <c r="U94" i="61"/>
  <c r="N11" i="63"/>
  <c r="O68" i="62"/>
  <c r="U106" i="61"/>
  <c r="K66" i="76"/>
  <c r="R46" i="59"/>
  <c r="O22" i="64"/>
  <c r="L48" i="58"/>
  <c r="K125" i="73"/>
  <c r="K41" i="73"/>
  <c r="R256" i="78"/>
  <c r="R30" i="59"/>
  <c r="M30" i="72"/>
  <c r="O187" i="62"/>
  <c r="R221" i="78"/>
  <c r="U312" i="61"/>
  <c r="O18" i="62"/>
  <c r="O46" i="62"/>
  <c r="K18" i="67"/>
  <c r="U70" i="61"/>
  <c r="U217" i="61"/>
  <c r="R35" i="78"/>
  <c r="K107" i="76"/>
  <c r="R57" i="78"/>
  <c r="U165" i="61"/>
  <c r="K122" i="73"/>
  <c r="R18" i="59"/>
  <c r="K184" i="76"/>
  <c r="O253" i="62"/>
  <c r="M27" i="72"/>
  <c r="K29" i="73"/>
  <c r="K150" i="76"/>
  <c r="S11" i="71"/>
  <c r="K178" i="73"/>
  <c r="O19" i="64"/>
  <c r="U253" i="61"/>
  <c r="K293" i="76"/>
  <c r="K31" i="76"/>
  <c r="K85" i="73"/>
  <c r="N27" i="63"/>
  <c r="O31" i="62"/>
  <c r="R312" i="78"/>
  <c r="L14" i="58"/>
  <c r="K139" i="76"/>
  <c r="U233" i="61"/>
  <c r="U108" i="61"/>
  <c r="O182" i="62"/>
  <c r="U371" i="61"/>
  <c r="K262" i="76"/>
  <c r="K92" i="73"/>
  <c r="O176" i="62"/>
  <c r="K10" i="81"/>
  <c r="U276" i="61"/>
  <c r="K350" i="76"/>
  <c r="K83" i="76"/>
  <c r="R11" i="78"/>
  <c r="O103" i="62"/>
  <c r="N47" i="63"/>
  <c r="K105" i="76"/>
  <c r="K37" i="76"/>
  <c r="O14" i="64"/>
  <c r="N44" i="63"/>
  <c r="L16" i="66"/>
  <c r="N46" i="63"/>
  <c r="D15" i="88"/>
  <c r="O19" i="62"/>
  <c r="U103" i="61"/>
  <c r="U252" i="61"/>
  <c r="U210" i="61"/>
  <c r="O168" i="62"/>
  <c r="R40" i="78"/>
  <c r="U118" i="61"/>
  <c r="L11" i="65"/>
  <c r="K368" i="76"/>
  <c r="K166" i="73"/>
  <c r="O15" i="64"/>
  <c r="O74" i="62"/>
  <c r="U191" i="61"/>
  <c r="R39" i="78"/>
  <c r="L15" i="75"/>
  <c r="K77" i="73"/>
  <c r="L51" i="58"/>
  <c r="K230" i="76"/>
  <c r="R84" i="78"/>
  <c r="R208" i="78"/>
  <c r="L13" i="66"/>
  <c r="R230" i="78"/>
  <c r="U62" i="61"/>
  <c r="O128" i="62"/>
  <c r="U125" i="61"/>
  <c r="M19" i="72"/>
  <c r="R333" i="78"/>
  <c r="K147" i="73"/>
  <c r="U192" i="61"/>
  <c r="O209" i="62"/>
  <c r="K178" i="76"/>
  <c r="K100" i="76"/>
  <c r="U255" i="61"/>
  <c r="U154" i="61"/>
  <c r="O234" i="62"/>
  <c r="K277" i="76"/>
  <c r="O212" i="62"/>
  <c r="O215" i="62"/>
  <c r="O153" i="62"/>
  <c r="K17" i="73"/>
  <c r="R92" i="78"/>
  <c r="R20" i="59"/>
  <c r="K298" i="76"/>
  <c r="O78" i="62"/>
  <c r="K36" i="73"/>
  <c r="O121" i="62"/>
  <c r="U369" i="61"/>
  <c r="K212" i="76"/>
  <c r="R107" i="78"/>
  <c r="O16" i="64"/>
  <c r="R53" i="78"/>
  <c r="O229" i="62"/>
  <c r="O94" i="62"/>
  <c r="U207" i="61"/>
  <c r="R177" i="78"/>
  <c r="O129" i="62"/>
  <c r="U356" i="61"/>
  <c r="R157" i="78"/>
  <c r="U101" i="61"/>
  <c r="U71" i="61"/>
  <c r="K168" i="73"/>
  <c r="K15" i="76"/>
  <c r="K149" i="73"/>
  <c r="U127" i="61"/>
  <c r="U53" i="61"/>
  <c r="O42" i="62"/>
  <c r="U65" i="61"/>
  <c r="K39" i="76"/>
  <c r="K319" i="76"/>
  <c r="O47" i="62"/>
  <c r="U320" i="61"/>
  <c r="K280" i="76"/>
  <c r="L17" i="65"/>
  <c r="R104" i="78"/>
  <c r="R13" i="78"/>
  <c r="L13" i="58"/>
  <c r="U137" i="61"/>
  <c r="N58" i="63"/>
  <c r="R57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30630]}"/>
    <s v="{[Medida].[Medida].&amp;[2]}"/>
    <s v="{[Keren].[Keren].[All]}"/>
    <s v="{[Cheshbon KM].[Hie Peilut].[Peilut 7].&amp;[Kod_Peilut_L7_707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5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</valueMetadata>
</metadata>
</file>

<file path=xl/sharedStrings.xml><?xml version="1.0" encoding="utf-8"?>
<sst xmlns="http://schemas.openxmlformats.org/spreadsheetml/2006/main" count="11216" uniqueCount="3124">
  <si>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</si>
  <si>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</si>
  <si>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</si>
  <si>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</si>
  <si>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</si>
  <si>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</si>
  <si>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</si>
  <si>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</si>
  <si>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</si>
  <si>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</si>
  <si>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</si>
  <si>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</si>
  <si>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</si>
  <si>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</si>
  <si>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</si>
  <si>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</si>
  <si>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</si>
  <si>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</si>
  <si>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</si>
  <si>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</si>
  <si>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</si>
  <si>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</si>
  <si>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</si>
  <si>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</si>
  <si>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</si>
  <si>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</si>
  <si>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</si>
  <si>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</si>
  <si>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</si>
  <si>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</si>
  <si>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</si>
  <si>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</si>
  <si>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</si>
  <si>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</si>
  <si>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</si>
  <si>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</si>
  <si>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</si>
  <si>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</si>
  <si>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</si>
  <si>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</si>
  <si>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</si>
  <si>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</si>
  <si>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</si>
  <si>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</si>
  <si>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</si>
  <si>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</si>
  <si>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</si>
  <si>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</si>
  <si>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</si>
  <si>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</si>
  <si>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</si>
  <si>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</si>
  <si>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</si>
  <si>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</si>
  <si>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</si>
  <si>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</si>
  <si>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</si>
  <si>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</si>
  <si>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</si>
  <si>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</si>
  <si>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</si>
  <si>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</si>
  <si>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</si>
  <si>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</si>
  <si>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</si>
  <si>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</si>
  <si>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</si>
  <si>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</si>
  <si>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</si>
  <si>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</si>
  <si>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</si>
  <si>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</si>
  <si>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</si>
  <si>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</si>
  <si>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</si>
  <si>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</si>
  <si>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</si>
  <si>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</si>
  <si>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</si>
  <si>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</si>
  <si>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</si>
  <si>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</si>
  <si>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</si>
  <si>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</si>
  <si>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</si>
  <si>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</si>
  <si>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</si>
  <si>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</si>
  <si>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</si>
  <si>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</si>
  <si>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</si>
  <si>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</si>
  <si>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</si>
  <si>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</si>
  <si>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</si>
  <si>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</si>
  <si>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</si>
  <si>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</si>
  <si>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</si>
  <si>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</si>
  <si>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</si>
  <si>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</si>
  <si>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</si>
  <si>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</si>
  <si>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</si>
  <si>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</si>
  <si>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</si>
  <si>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</si>
  <si>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</si>
  <si>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</si>
  <si>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</si>
  <si>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</si>
  <si>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</si>
  <si>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</si>
  <si>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</si>
  <si>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</si>
  <si>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</si>
  <si>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</si>
  <si>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</si>
  <si>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</si>
  <si>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</si>
  <si>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</si>
  <si>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</si>
  <si>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</si>
  <si>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</si>
  <si>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</si>
  <si>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</si>
  <si>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</si>
  <si>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</si>
  <si>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</si>
  <si>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</si>
  <si>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</si>
  <si>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</si>
  <si>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</si>
  <si>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</si>
  <si>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</si>
  <si>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</si>
  <si>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</si>
  <si>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</si>
  <si>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</si>
  <si>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</si>
  <si>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</si>
  <si>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</si>
  <si>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</si>
  <si>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</si>
  <si>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</si>
  <si>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</si>
  <si>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</si>
  <si>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</si>
  <si>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</si>
  <si>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</si>
  <si>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</si>
  <si>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</si>
  <si>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</si>
  <si>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</si>
  <si>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</si>
  <si>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</si>
  <si>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</si>
  <si>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</si>
  <si>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</si>
  <si>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</si>
  <si>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</si>
  <si>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</si>
  <si>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</si>
  <si>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</si>
  <si>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</si>
  <si>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</si>
  <si>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</si>
  <si>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</si>
  <si>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</si>
  <si>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</si>
  <si>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</si>
  <si>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</si>
  <si>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</si>
  <si>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</si>
  <si>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</si>
  <si>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</si>
  <si>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</si>
  <si>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</si>
  <si>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</si>
  <si>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</si>
  <si>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</si>
  <si>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</si>
  <si>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</si>
  <si>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</si>
  <si>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</si>
  <si>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</si>
  <si>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</si>
  <si>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</si>
  <si>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</si>
  <si>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</si>
  <si>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</si>
  <si>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</si>
  <si>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</si>
  <si>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</si>
  <si>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</si>
  <si>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</si>
  <si>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</si>
  <si>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</si>
  <si>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</si>
  <si>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</si>
  <si>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</si>
  <si>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</si>
  <si>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</si>
  <si>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</si>
  <si>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</si>
  <si>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</si>
  <si>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</si>
  <si>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</si>
  <si>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</si>
  <si>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</si>
  <si>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</si>
  <si>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</si>
  <si>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</si>
  <si>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</si>
  <si>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</si>
  <si>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</si>
  <si>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</si>
  <si>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</si>
  <si>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</si>
  <si>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</si>
  <si>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</si>
  <si>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</si>
  <si>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</si>
  <si>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</si>
  <si>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</si>
  <si>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</si>
  <si>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</si>
  <si>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</si>
  <si>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</si>
  <si>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</si>
  <si>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</si>
  <si>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</si>
  <si>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</si>
  <si>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</si>
  <si>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</si>
  <si>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</si>
  <si>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</si>
  <si>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</si>
  <si>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</si>
  <si>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</si>
  <si>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</si>
  <si>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</si>
  <si>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</si>
  <si>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</si>
  <si>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</si>
  <si>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</si>
  <si>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</si>
  <si>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</si>
  <si>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</si>
  <si>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</si>
  <si>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</si>
  <si>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</si>
  <si>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</si>
  <si>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</si>
  <si>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</si>
  <si>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</si>
  <si>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</si>
  <si>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</si>
  <si>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</si>
  <si>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</si>
  <si>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</si>
  <si>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</si>
  <si>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</si>
  <si>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</si>
  <si>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</si>
  <si>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</si>
  <si>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</si>
  <si>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</si>
  <si>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</si>
  <si>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</si>
  <si>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</si>
  <si>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</si>
  <si>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</si>
  <si>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</si>
  <si>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</si>
  <si>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</si>
  <si>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</si>
  <si>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</si>
  <si>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</si>
  <si>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</si>
  <si>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</si>
  <si>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</si>
  <si>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</si>
  <si>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</si>
  <si>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</si>
  <si>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</si>
  <si>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</si>
  <si>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</si>
  <si>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</si>
  <si>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</si>
  <si>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</si>
  <si>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</si>
  <si>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</si>
  <si>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</si>
  <si>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</si>
  <si>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</si>
  <si>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</si>
  <si>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</si>
  <si>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</si>
  <si>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</si>
  <si>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</si>
  <si>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</si>
  <si>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</si>
  <si>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</si>
  <si>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</si>
  <si>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</si>
  <si>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</si>
  <si>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</si>
  <si>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</si>
  <si>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</si>
  <si>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</si>
  <si>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</si>
  <si>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</si>
  <si>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</si>
  <si>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</si>
  <si>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</si>
  <si>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</si>
  <si>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</si>
  <si>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</si>
  <si>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</si>
  <si>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</si>
  <si>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</si>
  <si>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</si>
  <si>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</si>
  <si>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</si>
  <si>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</si>
  <si>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</si>
  <si>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</si>
  <si>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</si>
  <si>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</si>
  <si>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</si>
  <si>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</si>
  <si>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</si>
  <si>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</si>
  <si>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</si>
  <si>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</si>
  <si>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</si>
  <si>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</si>
  <si>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</si>
  <si>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</si>
  <si>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</si>
  <si>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</si>
  <si>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</si>
  <si>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</si>
  <si>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</si>
  <si>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</si>
  <si>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</si>
  <si>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</si>
  <si>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</si>
  <si>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</si>
  <si>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</si>
  <si>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</si>
  <si>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</si>
  <si>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</si>
  <si>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</si>
  <si>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</si>
  <si>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</si>
  <si>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</si>
  <si>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</si>
  <si>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</si>
  <si>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</si>
  <si>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</si>
  <si>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</si>
  <si>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</si>
  <si>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</si>
  <si>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</si>
  <si>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</si>
  <si>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</si>
  <si>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</si>
  <si>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</si>
  <si>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</si>
  <si>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</si>
  <si>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</si>
  <si>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</si>
  <si>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</si>
  <si>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</si>
  <si>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</si>
  <si>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</si>
  <si>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</si>
  <si>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</si>
  <si>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</si>
  <si>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</si>
  <si>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</si>
  <si>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</si>
  <si>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</si>
  <si>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</si>
  <si>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</si>
  <si>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</si>
  <si>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</si>
  <si>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</si>
  <si>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</si>
  <si>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</si>
  <si>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</si>
  <si>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</si>
  <si>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</si>
  <si>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</si>
  <si>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</si>
  <si>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</si>
  <si>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</si>
  <si>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</si>
  <si>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</si>
  <si>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</si>
  <si>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</si>
  <si>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</si>
  <si>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</si>
  <si>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</si>
  <si>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</si>
  <si>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</si>
  <si>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</si>
  <si>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</si>
  <si>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</si>
  <si>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</si>
  <si>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</si>
  <si>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</si>
  <si>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</si>
  <si>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</si>
  <si>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</si>
  <si>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</si>
  <si>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</si>
  <si>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</si>
  <si>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</si>
  <si>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</si>
  <si>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</si>
  <si>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</si>
  <si>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</si>
  <si>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</si>
  <si>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</si>
  <si>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</si>
  <si>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</si>
  <si>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</si>
  <si>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</si>
  <si>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</si>
  <si>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</si>
  <si>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</si>
  <si>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</si>
  <si>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</si>
  <si>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</si>
  <si>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</si>
  <si>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</si>
  <si>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</si>
  <si>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</si>
  <si>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</si>
  <si>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</si>
  <si>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</si>
  <si>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</si>
  <si>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</si>
  <si>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</si>
  <si>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</si>
  <si>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</si>
  <si>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</si>
  <si>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</si>
  <si>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</si>
  <si>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</si>
  <si>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</si>
  <si>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</si>
  <si>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</si>
  <si>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</si>
  <si>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</si>
  <si>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</si>
  <si>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</si>
  <si>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</si>
  <si>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</si>
  <si>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</si>
  <si>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</si>
  <si>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</si>
  <si>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</si>
  <si>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</si>
  <si>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</si>
  <si>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</si>
  <si>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</si>
  <si>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</si>
  <si>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</si>
  <si>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</si>
  <si>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</si>
  <si>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</si>
  <si>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</si>
  <si>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</si>
  <si>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</si>
  <si>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</si>
  <si>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</si>
  <si>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</si>
  <si>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</si>
  <si>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</si>
  <si>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</si>
  <si>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</si>
  <si>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</si>
  <si>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</si>
  <si>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</si>
  <si>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</si>
  <si>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</si>
  <si>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</si>
  <si>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</si>
  <si>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</si>
  <si>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</si>
  <si>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</si>
  <si>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</si>
  <si>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</si>
  <si>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</si>
  <si>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</si>
  <si>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</si>
  <si>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</si>
  <si>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</si>
  <si>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</si>
  <si>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</si>
  <si>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</si>
  <si>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</si>
  <si>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</si>
  <si>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</si>
  <si>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</si>
  <si>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</si>
  <si>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</si>
  <si>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</si>
  <si>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</si>
  <si>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</si>
  <si>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</si>
  <si>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</si>
  <si>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</si>
  <si>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</si>
  <si>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</si>
  <si>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</si>
  <si>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</si>
  <si>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</si>
  <si>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</si>
  <si>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</si>
  <si>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</si>
  <si>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</si>
  <si>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</si>
  <si>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</si>
  <si>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</si>
  <si>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</si>
  <si>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</si>
  <si>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</si>
  <si>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</si>
  <si>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</si>
  <si>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</si>
  <si>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</si>
  <si>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</si>
  <si>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</si>
  <si>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</si>
  <si>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</si>
  <si>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</si>
  <si>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</si>
  <si>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</si>
  <si>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</si>
  <si>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</si>
  <si>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</si>
  <si>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</si>
  <si>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</si>
  <si>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</si>
  <si>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</si>
  <si>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</si>
  <si>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</si>
  <si>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</si>
  <si>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</si>
  <si>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</si>
  <si>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</si>
  <si>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</si>
  <si>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</si>
  <si>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</si>
  <si>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</si>
  <si>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</si>
  <si>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</si>
  <si>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</si>
  <si>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</si>
  <si>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</si>
  <si>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</si>
  <si>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</si>
  <si>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</si>
  <si>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</si>
  <si>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</si>
  <si>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</si>
  <si>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</si>
  <si>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</si>
  <si>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</si>
  <si>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</si>
  <si>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</si>
  <si>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</si>
  <si>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</si>
  <si>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</si>
  <si>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</si>
  <si>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</si>
  <si>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</si>
  <si>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</si>
  <si>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</si>
  <si>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</si>
  <si>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</si>
  <si>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</si>
  <si>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</si>
  <si>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</si>
  <si>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</si>
  <si>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</si>
  <si>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</si>
  <si>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</si>
  <si>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</si>
  <si>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</si>
  <si>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</si>
  <si>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</si>
  <si>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</si>
  <si>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</si>
  <si>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</si>
  <si>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</si>
  <si>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</si>
  <si>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</si>
  <si>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</si>
  <si>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</si>
  <si>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</si>
  <si>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</si>
  <si>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</si>
  <si>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</si>
  <si>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</si>
  <si>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</si>
  <si>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</si>
  <si>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</si>
  <si>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</si>
  <si>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</si>
  <si>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</si>
  <si>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</si>
  <si>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</si>
  <si>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</si>
  <si>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</si>
  <si>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</si>
  <si>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</si>
  <si>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</si>
  <si>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</si>
  <si>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</si>
  <si>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</si>
  <si>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</si>
  <si>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</si>
  <si>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</si>
  <si>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</si>
  <si>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</si>
  <si>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</si>
  <si>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</si>
  <si>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</si>
  <si>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</si>
  <si>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</si>
  <si>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</si>
  <si>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</si>
  <si>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</si>
  <si>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</si>
  <si>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</si>
  <si>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</si>
  <si>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</si>
  <si>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</si>
  <si>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</si>
  <si>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</si>
  <si>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</si>
  <si>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</si>
  <si>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</si>
  <si>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</si>
  <si>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</si>
  <si>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</si>
  <si>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</si>
  <si>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</si>
  <si>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</si>
  <si>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</si>
  <si>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</si>
  <si>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</si>
  <si>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</si>
  <si>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</si>
  <si>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</si>
  <si>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</si>
  <si>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</si>
  <si>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</si>
  <si>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</si>
  <si>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</si>
  <si>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</si>
  <si>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</si>
  <si>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</si>
  <si>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</si>
  <si>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</si>
  <si>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</si>
  <si>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</si>
  <si>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</si>
  <si>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</si>
  <si>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</si>
  <si>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</si>
  <si>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</si>
  <si>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</si>
  <si>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</si>
  <si>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</si>
  <si>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</si>
  <si>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</si>
  <si>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</si>
  <si>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</si>
  <si>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</si>
  <si>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</si>
  <si>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</si>
  <si>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</si>
  <si>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</si>
  <si>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</si>
  <si>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</si>
  <si>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</si>
  <si>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</si>
  <si>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</si>
  <si>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</si>
  <si>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</si>
  <si>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</si>
  <si>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</si>
  <si>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</si>
  <si>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</si>
  <si>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</si>
  <si>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</si>
  <si>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</si>
  <si>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</si>
  <si>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</si>
  <si>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</si>
  <si>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</si>
  <si>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</si>
  <si>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</si>
  <si>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</si>
  <si>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</si>
  <si>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</si>
  <si>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</si>
  <si>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</si>
  <si>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</si>
  <si>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</si>
  <si>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</si>
  <si>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</si>
  <si>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</si>
  <si>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</si>
  <si>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</si>
  <si>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</si>
  <si>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</si>
  <si>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</si>
  <si>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</si>
  <si>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</si>
  <si>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</si>
  <si>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</si>
  <si>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</si>
  <si>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</si>
  <si>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</si>
  <si>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</si>
  <si>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</si>
  <si>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</si>
  <si>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</si>
  <si>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</si>
  <si>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</si>
  <si>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</si>
  <si>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</si>
  <si>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</si>
  <si>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</si>
  <si>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</si>
  <si>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</si>
  <si>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</si>
  <si>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</si>
  <si>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</si>
  <si>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</si>
  <si>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</si>
  <si>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</si>
  <si>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</si>
  <si>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</si>
  <si>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</si>
  <si>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</si>
  <si>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</si>
  <si>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</si>
  <si>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</si>
  <si>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</si>
  <si>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</si>
  <si>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</si>
  <si>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</si>
  <si>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</si>
  <si>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</si>
  <si>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</si>
  <si>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</si>
  <si>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</si>
  <si>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</si>
  <si>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</si>
  <si>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</si>
  <si>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</si>
  <si>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</si>
  <si>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</si>
  <si>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</si>
  <si>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</si>
  <si>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</si>
  <si>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</si>
  <si>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</si>
  <si>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</si>
  <si>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</si>
  <si>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</si>
  <si>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</si>
  <si>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</si>
  <si>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</si>
  <si>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</si>
  <si>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</si>
  <si>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</si>
  <si>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</si>
  <si>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</si>
  <si>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</si>
  <si>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</si>
  <si>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</si>
  <si>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</si>
  <si>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</si>
  <si>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</si>
  <si>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</si>
  <si>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</si>
  <si>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</si>
  <si>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</si>
  <si>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</si>
  <si>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</si>
  <si>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</si>
  <si>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</si>
  <si>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</si>
  <si>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</si>
  <si>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</si>
  <si>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</si>
  <si>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</si>
  <si>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</si>
  <si>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</si>
  <si>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</si>
  <si>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</si>
  <si>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</si>
  <si>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</si>
  <si>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</si>
  <si>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</si>
  <si>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</si>
  <si>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</si>
  <si>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</si>
  <si>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</si>
  <si>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</si>
  <si>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</si>
  <si>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</si>
  <si>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</si>
  <si>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</si>
  <si>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</si>
  <si>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</si>
  <si>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</si>
  <si>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</si>
  <si>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</si>
  <si>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</si>
  <si>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</si>
  <si>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</si>
  <si>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</si>
  <si>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</si>
  <si>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</si>
  <si>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</si>
  <si>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</si>
  <si>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</si>
  <si>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</si>
  <si>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</si>
  <si>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</si>
  <si>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</si>
  <si>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</si>
  <si>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</si>
  <si>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</si>
  <si>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</si>
  <si>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</si>
  <si>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</si>
  <si>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</si>
  <si>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</si>
  <si>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</si>
  <si>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</si>
  <si>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</si>
  <si>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</si>
  <si>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</si>
  <si>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</si>
  <si>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</si>
  <si>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</si>
  <si>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</si>
  <si>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</si>
  <si>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</si>
  <si>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</si>
  <si>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</si>
  <si>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</si>
  <si>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</si>
  <si>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</si>
  <si>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</si>
  <si>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</si>
  <si>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</si>
  <si>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</si>
  <si>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</si>
  <si>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</si>
  <si>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</si>
  <si>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</si>
  <si>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</si>
  <si>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</si>
  <si>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</si>
  <si>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</si>
  <si>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</si>
  <si>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</si>
  <si>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</si>
  <si>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</si>
  <si>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</si>
  <si>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</si>
  <si>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</si>
  <si>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</si>
  <si>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</si>
  <si>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</si>
  <si>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</si>
  <si>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</si>
  <si>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</si>
  <si>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</si>
  <si>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</si>
  <si>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</si>
  <si>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</si>
  <si>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</si>
  <si>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</si>
  <si>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</si>
  <si>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</si>
  <si>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</si>
  <si>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</si>
  <si>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</si>
  <si>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</si>
  <si>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</si>
  <si>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</si>
  <si>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</si>
  <si>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</si>
  <si>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</si>
  <si>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</si>
  <si>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</si>
  <si>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</si>
  <si>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</si>
  <si>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</si>
  <si>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</si>
  <si>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</si>
  <si>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</si>
  <si>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</si>
  <si>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</si>
  <si>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</si>
  <si>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</si>
  <si>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</si>
  <si>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</si>
  <si>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</si>
  <si>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</si>
  <si>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</si>
  <si>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</si>
  <si>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</si>
  <si>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</si>
  <si>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</si>
  <si>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</si>
  <si>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</si>
  <si>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</si>
  <si>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</si>
  <si>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</si>
  <si>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</si>
  <si>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</si>
  <si>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</si>
  <si>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</si>
  <si>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</si>
  <si>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</si>
  <si>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</si>
  <si>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</si>
  <si>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</si>
  <si>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</si>
  <si>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</si>
  <si>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</si>
  <si>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</si>
  <si>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</si>
  <si>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</si>
  <si>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</si>
  <si>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</si>
  <si>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</si>
  <si>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</si>
  <si>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</si>
  <si>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</si>
  <si>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</si>
  <si>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</si>
  <si>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</si>
  <si>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</si>
  <si>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</si>
  <si>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</si>
  <si>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</si>
  <si>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</si>
  <si>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</si>
  <si>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</si>
  <si>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</si>
  <si>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</si>
  <si>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</si>
  <si>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</si>
  <si>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</si>
  <si>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</si>
  <si>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</si>
  <si>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</si>
  <si>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</si>
  <si>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</si>
  <si>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</si>
  <si>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</si>
  <si>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</si>
  <si>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</si>
  <si>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</si>
  <si>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</si>
  <si>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</si>
  <si>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</si>
  <si>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</si>
  <si>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</si>
  <si>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</si>
  <si>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</si>
  <si>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</si>
  <si>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</si>
  <si>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</si>
  <si>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</si>
  <si>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</si>
  <si>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</si>
  <si>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</si>
  <si>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</si>
  <si>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</si>
  <si>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</si>
  <si>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</si>
  <si>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</si>
  <si>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</si>
  <si>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</si>
  <si>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</si>
  <si>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</si>
  <si>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</si>
  <si>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</si>
  <si>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</si>
  <si>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</si>
  <si>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</si>
  <si>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</si>
  <si>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</si>
  <si>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</si>
  <si>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</si>
  <si>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</si>
  <si>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</si>
  <si>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</si>
  <si>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</si>
  <si>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</si>
  <si>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</si>
  <si>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</si>
  <si>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</si>
  <si>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</si>
  <si>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</si>
  <si>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</si>
  <si>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</si>
  <si>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</si>
  <si>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</si>
  <si>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</si>
  <si>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</si>
  <si>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</si>
  <si>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</si>
  <si>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</si>
  <si>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</si>
  <si>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</si>
  <si>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</si>
  <si>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</si>
  <si>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</si>
  <si>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</si>
  <si>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</si>
  <si>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</si>
  <si>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</si>
  <si>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</si>
  <si>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</si>
  <si>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</si>
  <si>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</si>
  <si>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</si>
  <si>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</si>
  <si>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</si>
  <si>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</si>
  <si>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</si>
  <si>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</si>
  <si>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</si>
  <si>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</si>
  <si>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</si>
  <si>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</si>
  <si>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</si>
  <si>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</si>
  <si>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</si>
  <si>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</si>
  <si>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</si>
  <si>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</si>
  <si>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</si>
  <si>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</si>
  <si>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</si>
  <si>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</si>
  <si>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</si>
  <si>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</si>
  <si>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</si>
  <si>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</si>
  <si>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</si>
  <si>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</si>
  <si>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</si>
  <si>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</si>
  <si>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</si>
  <si>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</si>
  <si>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</si>
  <si>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</si>
  <si>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</si>
  <si>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</si>
  <si>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</si>
  <si>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</si>
  <si>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</si>
  <si>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</si>
  <si>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</si>
  <si>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</si>
  <si>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</si>
  <si>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</si>
  <si>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</si>
  <si>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</si>
  <si>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</si>
  <si>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</si>
  <si>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</si>
  <si>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</si>
  <si>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</si>
  <si>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</si>
  <si>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</si>
  <si>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</si>
  <si>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</si>
  <si>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</si>
  <si>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</si>
  <si>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</si>
  <si>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</si>
  <si>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</si>
  <si>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</si>
  <si>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</si>
  <si>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</si>
  <si>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</si>
  <si>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</si>
  <si>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</si>
  <si>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</si>
  <si>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</si>
  <si>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</si>
  <si>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</si>
  <si>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</si>
  <si>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</si>
  <si>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</si>
  <si>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</si>
  <si>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</si>
  <si>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</si>
  <si>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</si>
  <si>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</si>
  <si>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</si>
  <si>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</si>
  <si>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</si>
  <si>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</si>
  <si>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</si>
  <si>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</si>
  <si>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</si>
  <si>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</si>
  <si>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</si>
  <si>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</si>
  <si>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</si>
  <si>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</si>
  <si>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</si>
  <si>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</si>
  <si>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</si>
  <si>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</si>
  <si>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</si>
  <si>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</si>
  <si>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</si>
  <si>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</si>
  <si>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</si>
  <si>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</si>
  <si>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</si>
  <si>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</si>
  <si>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</si>
  <si>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</si>
  <si>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</si>
  <si>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</si>
  <si>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</si>
  <si>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</si>
  <si>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</si>
  <si>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</si>
  <si>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</si>
  <si>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</si>
  <si>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</si>
  <si>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</si>
  <si>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</si>
  <si>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</si>
  <si>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</si>
  <si>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</si>
  <si>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</si>
  <si>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</si>
  <si>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</si>
  <si>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</si>
  <si>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</si>
  <si>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</si>
  <si>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</si>
  <si>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</si>
  <si>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</si>
  <si>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</si>
  <si>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</si>
  <si>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</si>
  <si>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</si>
  <si>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</si>
  <si>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</si>
  <si>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</si>
  <si>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</si>
  <si>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</si>
  <si>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</si>
  <si>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</si>
  <si>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</si>
  <si>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</si>
  <si>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</si>
  <si>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</si>
  <si>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</si>
  <si>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</si>
  <si>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</si>
  <si>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</si>
  <si>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</si>
  <si>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</si>
  <si>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</si>
  <si>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</si>
  <si>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</si>
  <si>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</si>
  <si>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</si>
  <si>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</si>
  <si>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</si>
  <si>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</si>
  <si>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</si>
  <si>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</si>
  <si>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</si>
  <si>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</si>
  <si>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</si>
  <si>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</si>
  <si>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</si>
  <si>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</si>
  <si>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</si>
  <si>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</si>
  <si>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</si>
  <si>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</si>
  <si>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</si>
  <si>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</si>
  <si>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</si>
  <si>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</si>
  <si>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</si>
  <si>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</si>
  <si>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</si>
  <si>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</si>
  <si>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</si>
  <si>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</si>
  <si>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</si>
  <si>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</si>
  <si>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</si>
  <si>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</si>
  <si>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</si>
  <si>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</si>
  <si>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</si>
  <si>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</si>
  <si>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</si>
  <si>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</si>
  <si>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</si>
  <si>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</si>
  <si>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</si>
  <si>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</si>
  <si>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</si>
  <si>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</si>
  <si>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</si>
  <si>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</si>
  <si>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</si>
  <si>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</si>
  <si>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</si>
  <si>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</si>
  <si>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</si>
  <si>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</si>
  <si>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</si>
  <si>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</si>
  <si>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</si>
  <si>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</si>
  <si>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</si>
  <si>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</si>
  <si>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</si>
  <si>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</si>
  <si>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</si>
  <si>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</si>
  <si>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</si>
  <si>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</si>
  <si>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</si>
  <si>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</si>
  <si>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</si>
  <si>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</si>
  <si>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</si>
  <si>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</si>
  <si>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</si>
  <si>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</si>
  <si>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</si>
  <si>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</si>
  <si>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</si>
  <si>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</si>
  <si>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</si>
  <si>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</si>
  <si>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</si>
  <si>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</si>
  <si>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</si>
  <si>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</si>
  <si>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</si>
  <si>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</si>
  <si>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</si>
  <si>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</si>
  <si>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</si>
  <si>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</si>
  <si>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</si>
  <si>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</si>
  <si>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</si>
  <si>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</si>
  <si>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</si>
  <si>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</si>
  <si>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</si>
  <si>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</si>
  <si>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</si>
  <si>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</si>
  <si>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</si>
  <si>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</si>
  <si>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</si>
  <si>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</si>
  <si>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</si>
  <si>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</si>
  <si>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</si>
  <si>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</si>
  <si>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</si>
  <si>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</si>
  <si>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</si>
  <si>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</si>
  <si>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</si>
  <si>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</si>
  <si>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</si>
  <si>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</si>
  <si>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</si>
  <si>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</si>
  <si>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</si>
  <si>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</si>
  <si>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</si>
  <si>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</si>
  <si>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</si>
  <si>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</si>
  <si>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</si>
  <si>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</si>
  <si>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</si>
  <si>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</si>
  <si>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</si>
  <si>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</si>
  <si>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</si>
  <si>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</si>
  <si>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</si>
  <si>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</si>
  <si>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</si>
  <si>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</si>
  <si>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</si>
  <si>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</si>
  <si>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</si>
  <si>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</si>
  <si>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</si>
  <si>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</si>
  <si>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</si>
  <si>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</si>
  <si>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</si>
  <si>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</si>
  <si>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</si>
  <si>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</si>
  <si>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</si>
  <si>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</si>
  <si>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</si>
  <si>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</si>
  <si>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</si>
  <si>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</si>
  <si>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</si>
  <si>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</si>
  <si>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</si>
  <si>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</si>
  <si>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</si>
  <si>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</si>
  <si>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</si>
  <si>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</si>
  <si>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</si>
  <si>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</si>
  <si>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</si>
  <si>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</si>
  <si>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</si>
  <si>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</si>
  <si>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</si>
  <si>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</si>
  <si>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</si>
  <si>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</si>
  <si>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</si>
  <si>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</si>
  <si>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</si>
  <si>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</si>
  <si>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</si>
  <si>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</si>
  <si>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</si>
  <si>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</si>
  <si>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</si>
  <si>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</si>
  <si>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</si>
  <si>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</si>
  <si>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</si>
  <si>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</si>
  <si>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</si>
  <si>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</si>
  <si>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</si>
  <si>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</si>
  <si>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</si>
  <si>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</si>
  <si>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</si>
  <si>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</si>
  <si>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</si>
  <si>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</si>
  <si>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</si>
  <si>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</si>
  <si>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</si>
  <si>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</si>
  <si>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</si>
  <si>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</si>
  <si>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</si>
  <si>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</si>
  <si>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</si>
  <si>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</si>
  <si>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</si>
  <si>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</si>
  <si>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</si>
  <si>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</si>
  <si>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</si>
  <si>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</si>
  <si>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</si>
  <si>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</si>
  <si>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</si>
  <si>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</si>
  <si>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</si>
  <si>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</si>
  <si>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</si>
  <si>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</si>
  <si>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</si>
  <si>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</si>
  <si>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</si>
  <si>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</si>
  <si>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</si>
  <si>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</si>
  <si>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</si>
  <si>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</si>
  <si>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</si>
  <si>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</si>
  <si>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</si>
  <si>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</si>
  <si>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</si>
  <si>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</si>
  <si>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</si>
  <si>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</si>
  <si>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</si>
  <si>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</si>
  <si>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</si>
  <si>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</si>
  <si>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</si>
  <si>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</si>
  <si>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</si>
  <si>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</si>
  <si>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</si>
  <si>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</si>
  <si>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</si>
  <si>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</si>
  <si>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</si>
  <si>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</si>
  <si>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</si>
  <si>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</si>
  <si>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</si>
  <si>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</si>
  <si>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</si>
  <si>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</si>
  <si>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</si>
  <si>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</si>
  <si>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</si>
  <si>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</si>
  <si>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</si>
  <si>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</si>
  <si>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</si>
  <si>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</si>
  <si>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</si>
  <si>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</si>
  <si>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</si>
  <si>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</si>
  <si>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</si>
  <si>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</si>
  <si>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</si>
  <si>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</si>
  <si>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</si>
  <si>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</si>
  <si>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</si>
  <si>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</si>
  <si>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</si>
  <si>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</si>
  <si>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</si>
  <si>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</si>
  <si>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</si>
  <si>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</si>
  <si>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</si>
  <si>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</si>
  <si>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</si>
  <si>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</si>
  <si>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</si>
  <si>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</si>
  <si>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</si>
  <si>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</si>
  <si>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</si>
  <si>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</si>
  <si>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</si>
  <si>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</si>
  <si>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</si>
  <si>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</si>
  <si>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</si>
  <si>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</si>
  <si>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</si>
  <si>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</si>
  <si>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</si>
  <si>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</si>
  <si>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</si>
  <si>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</si>
  <si>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</si>
  <si>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</si>
  <si>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</si>
  <si>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</si>
  <si>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</si>
  <si>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</si>
  <si>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</si>
  <si>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</si>
  <si>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</si>
  <si>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</si>
  <si>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</si>
  <si>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</si>
  <si>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</si>
  <si>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</si>
  <si>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</si>
  <si>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</si>
  <si>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</si>
  <si>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</si>
  <si>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</si>
  <si>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</si>
  <si>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</si>
  <si>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</si>
  <si>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</si>
  <si>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</si>
  <si>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</si>
  <si>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</si>
  <si>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</si>
  <si>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</si>
  <si>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</si>
  <si>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</si>
  <si>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</si>
  <si>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</si>
  <si>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</si>
  <si>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</si>
  <si>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</si>
  <si>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</si>
  <si>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</si>
  <si>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</si>
  <si>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</si>
  <si>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</si>
  <si>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</si>
  <si>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</si>
  <si>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</si>
  <si>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</si>
  <si>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</si>
  <si>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</si>
  <si>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</si>
  <si>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</si>
  <si>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</si>
  <si>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</si>
  <si>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</si>
  <si>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</si>
  <si>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</si>
  <si>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</si>
  <si>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</si>
  <si>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</si>
  <si>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</si>
  <si>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</si>
  <si>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</si>
  <si>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</si>
  <si>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</si>
  <si>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</si>
  <si>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</si>
  <si>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</si>
  <si>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</si>
  <si>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</si>
  <si>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</si>
  <si>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</si>
  <si>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</si>
  <si>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</si>
  <si>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</si>
  <si>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</si>
  <si>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</si>
  <si>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</si>
  <si>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</si>
  <si>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</si>
  <si>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</si>
  <si>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</si>
  <si>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</si>
  <si>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</si>
  <si>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</si>
  <si>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</si>
  <si>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</si>
  <si>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</si>
  <si>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</si>
  <si>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</si>
  <si>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</si>
  <si>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</si>
  <si>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</si>
  <si>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</si>
  <si>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</si>
  <si>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</si>
  <si>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</si>
  <si>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</si>
  <si>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</si>
  <si>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</si>
  <si>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</si>
  <si>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</si>
  <si>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</si>
  <si>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</si>
  <si>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</si>
  <si>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</si>
  <si>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</si>
  <si>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</si>
  <si>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</si>
  <si>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</si>
  <si>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</si>
  <si>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</si>
  <si>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</si>
  <si>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</si>
  <si>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</si>
  <si>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</si>
  <si>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</si>
  <si>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</si>
  <si>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</si>
  <si>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</si>
  <si>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</si>
  <si>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</si>
  <si>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</si>
  <si>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</si>
  <si>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</si>
  <si>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</si>
  <si>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</si>
  <si>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</si>
  <si>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</si>
  <si>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</si>
  <si>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</si>
  <si>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</si>
  <si>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</si>
  <si>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</si>
  <si>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</si>
  <si>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</si>
  <si>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</si>
  <si>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</si>
  <si>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</si>
  <si>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</si>
  <si>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</si>
  <si>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</si>
  <si>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</si>
  <si>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</si>
  <si>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</si>
  <si>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</si>
  <si>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</si>
  <si>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</si>
  <si>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</si>
  <si>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</si>
  <si>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</si>
  <si>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</si>
  <si>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</si>
  <si>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</si>
  <si>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</si>
  <si>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</si>
  <si>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</si>
  <si>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</si>
  <si>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</si>
  <si>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</si>
  <si>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</si>
  <si>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</si>
  <si>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</si>
  <si>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</si>
  <si>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</si>
  <si>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</si>
  <si>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</si>
  <si>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</si>
  <si>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</si>
  <si>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</si>
  <si>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</si>
  <si>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</si>
  <si>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</si>
  <si>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</si>
  <si>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</si>
  <si>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</si>
  <si>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</si>
  <si>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</si>
  <si>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</si>
  <si>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</si>
  <si>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</si>
  <si>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</si>
  <si>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</si>
  <si>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</si>
  <si>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</si>
  <si>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</si>
  <si>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</si>
  <si>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</si>
  <si>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</si>
  <si>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</si>
  <si>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</si>
  <si>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</si>
  <si>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</si>
  <si>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</si>
  <si>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</si>
  <si>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</si>
  <si>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</si>
  <si>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</si>
  <si>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</si>
  <si>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</si>
  <si>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</si>
  <si>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</si>
  <si>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</si>
  <si>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</si>
  <si>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</si>
  <si>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</si>
  <si>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</si>
  <si>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</si>
  <si>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</si>
  <si>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</si>
  <si>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</si>
  <si>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</si>
  <si>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</si>
  <si>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</si>
  <si>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</si>
  <si>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</si>
  <si>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</si>
  <si>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</si>
  <si>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</si>
  <si>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</si>
  <si>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</si>
  <si>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</si>
  <si>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</si>
  <si>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</si>
  <si>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</si>
  <si>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</si>
  <si>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</si>
  <si>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</si>
  <si>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</si>
  <si>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</si>
  <si>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</si>
  <si>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</si>
  <si>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</si>
  <si>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</si>
  <si>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</si>
  <si>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</si>
  <si>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</si>
  <si>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</si>
  <si>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</si>
  <si>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</si>
  <si>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</si>
  <si>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</si>
  <si>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</si>
  <si>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</si>
  <si>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</si>
  <si>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</si>
  <si>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</si>
  <si>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</si>
  <si>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</si>
  <si>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</si>
  <si>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</si>
  <si>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</si>
  <si>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</si>
  <si>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</si>
  <si>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</si>
  <si>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</si>
  <si>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</si>
  <si>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</si>
  <si>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</si>
  <si>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</si>
  <si>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</si>
  <si>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</si>
  <si>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</si>
  <si>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</si>
  <si>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</si>
  <si>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</si>
  <si>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</si>
  <si>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</si>
  <si>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</si>
  <si>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</si>
  <si>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</si>
  <si>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</si>
  <si>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</si>
  <si>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</si>
  <si>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</si>
  <si>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</si>
  <si>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</si>
  <si>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</si>
  <si>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</si>
  <si>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</si>
  <si>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</si>
  <si>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</si>
  <si>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</si>
  <si>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</si>
  <si>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</si>
  <si>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</si>
  <si>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</si>
  <si>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</si>
  <si>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</si>
  <si>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</si>
  <si>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</si>
  <si>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</si>
  <si>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</si>
  <si>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</si>
  <si>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</si>
  <si>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</si>
  <si>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</si>
  <si>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</si>
  <si>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</si>
  <si>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</si>
  <si>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</si>
  <si>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</si>
  <si>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</si>
  <si>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</si>
  <si>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</si>
  <si>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</si>
  <si>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</si>
  <si>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</si>
  <si>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</si>
  <si>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</si>
  <si>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</si>
  <si>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</si>
  <si>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</si>
  <si>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</si>
  <si>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</si>
  <si>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</si>
  <si>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</si>
  <si>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</si>
  <si>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</si>
  <si>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</si>
  <si>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</si>
  <si>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</si>
  <si>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</si>
  <si>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</si>
  <si>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</si>
  <si>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</si>
  <si>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</si>
  <si>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</si>
  <si>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</si>
  <si>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</si>
  <si>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</si>
  <si>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</si>
  <si>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</si>
  <si>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</si>
  <si>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</si>
  <si>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</si>
  <si>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</si>
  <si>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</si>
  <si>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</si>
  <si>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 MAKEFET*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</si>
  <si>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</si>
  <si>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</si>
  <si>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</si>
  <si>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</si>
  <si>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</si>
  <si>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</si>
  <si>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</si>
  <si>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</si>
  <si>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</si>
  <si>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</si>
  <si>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</si>
  <si>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</si>
  <si>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OPC Power Ventures LP</t>
  </si>
  <si>
    <t>ORDH</t>
  </si>
  <si>
    <t>ReLog*</t>
  </si>
  <si>
    <t>SPVNI 2 Next 2021 LP</t>
  </si>
  <si>
    <t>Sunbit</t>
  </si>
  <si>
    <t>USBT INVESTOR HOLDCO 2 LP*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</si>
  <si>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</si>
  <si>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</si>
  <si>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</si>
  <si>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</si>
  <si>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</si>
  <si>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</si>
  <si>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</si>
  <si>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</si>
  <si>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</si>
  <si>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</si>
  <si>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</si>
  <si>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</si>
  <si>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</si>
  <si>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</si>
  <si>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</si>
  <si>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</si>
  <si>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</si>
  <si>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</si>
  <si>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</si>
  <si>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</si>
  <si>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</si>
  <si>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</si>
  <si>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</si>
  <si>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</si>
  <si>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Yesodot Gimmel</t>
  </si>
  <si>
    <t>Yesodot Senior Co Invest</t>
  </si>
  <si>
    <t>סה"כ קרנות השקעה בחו"ל</t>
  </si>
  <si>
    <t>Andreessen Horowitz Fund VIII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</si>
  <si>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</si>
  <si>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</si>
  <si>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</si>
  <si>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</si>
  <si>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</si>
  <si>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</si>
  <si>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</si>
  <si>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</si>
  <si>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Annex II GmbH &amp; Co. KG</t>
  </si>
  <si>
    <t>Point Nine VI</t>
  </si>
  <si>
    <t>Spark Capital Growth Fund IV</t>
  </si>
  <si>
    <t>Spark Capital VII</t>
  </si>
  <si>
    <t>Strategic Investors Fund X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</si>
  <si>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</si>
  <si>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</si>
  <si>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</si>
  <si>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</si>
  <si>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</si>
  <si>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</si>
  <si>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Blackstone Real Estate Partners IX.F L.P</t>
  </si>
  <si>
    <t>Electra America Multifamily III</t>
  </si>
  <si>
    <t>ELECTRA AMERICA PRINCIPAL HOSPITALITY</t>
  </si>
  <si>
    <t>Faropoint III FEEDER 6</t>
  </si>
  <si>
    <t>Accelmed Partners II</t>
  </si>
  <si>
    <t>ACE V*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</si>
  <si>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</si>
  <si>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</si>
  <si>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</si>
  <si>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</si>
  <si>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</si>
  <si>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</si>
  <si>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</si>
  <si>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</si>
  <si>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</si>
  <si>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</si>
  <si>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</si>
  <si>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</si>
  <si>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</si>
  <si>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</si>
  <si>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</si>
  <si>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</si>
  <si>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</si>
  <si>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</si>
  <si>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DEXKO CO INVEST LP</t>
  </si>
  <si>
    <t>Boom Co invest B LP</t>
  </si>
  <si>
    <t>Brookfield Capital Partners Fund VI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</si>
  <si>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</si>
  <si>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</si>
  <si>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</si>
  <si>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</si>
  <si>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</si>
  <si>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</si>
  <si>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</si>
  <si>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</si>
  <si>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</si>
  <si>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</si>
  <si>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</si>
  <si>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Crescent Direct Lending III</t>
  </si>
  <si>
    <t>CVC Capital partners VIII</t>
  </si>
  <si>
    <t>DIRECT LENDING FUND IV (EUR) SLP</t>
  </si>
  <si>
    <t>EIP Renewables invest SCS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</si>
  <si>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</si>
  <si>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</si>
  <si>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</si>
  <si>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</si>
  <si>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</si>
  <si>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</si>
  <si>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</si>
  <si>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</si>
  <si>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</si>
  <si>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</si>
  <si>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</si>
  <si>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</si>
  <si>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</si>
  <si>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</si>
  <si>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</si>
  <si>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Havea*</t>
  </si>
  <si>
    <t>ICG Real Estate Debt VI</t>
  </si>
  <si>
    <t>IFM GLOBAL INFRASTRUCTURE C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</si>
  <si>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</si>
  <si>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</si>
  <si>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</si>
  <si>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</si>
  <si>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</si>
  <si>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</si>
  <si>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</si>
  <si>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</si>
  <si>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</si>
  <si>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</si>
  <si>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</si>
  <si>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</si>
  <si>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</si>
  <si>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</si>
  <si>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</si>
  <si>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</si>
  <si>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</si>
  <si>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</si>
  <si>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</si>
  <si>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</si>
  <si>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</si>
  <si>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</si>
  <si>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</si>
  <si>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</si>
  <si>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</si>
  <si>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</si>
  <si>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</si>
  <si>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</si>
  <si>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</si>
  <si>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</si>
  <si>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</si>
  <si>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</si>
  <si>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</si>
  <si>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PCSIII LP</t>
  </si>
  <si>
    <t>PERMIRA VII L.P.2 SCSP</t>
  </si>
  <si>
    <t>Permira VIII   2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</si>
  <si>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</si>
  <si>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</si>
  <si>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</si>
  <si>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</si>
  <si>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</si>
  <si>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QUMRA OPPORTUNITY FUND I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</si>
  <si>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</si>
  <si>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</si>
  <si>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</si>
  <si>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</si>
  <si>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</si>
  <si>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</si>
  <si>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</si>
  <si>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</si>
  <si>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Thoma Bravo Fund XIII</t>
  </si>
  <si>
    <t>Thoma Bravo Fund XIV A</t>
  </si>
  <si>
    <t>Thor Investment Trust 1</t>
  </si>
  <si>
    <t>Tikehau Direct Lending V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</si>
  <si>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</si>
  <si>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</si>
  <si>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</si>
  <si>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</si>
  <si>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</si>
  <si>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</si>
  <si>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</si>
  <si>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</si>
  <si>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</si>
  <si>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</si>
  <si>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</si>
  <si>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</si>
  <si>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</si>
  <si>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</si>
  <si>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</si>
  <si>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</si>
  <si>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</si>
  <si>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</si>
  <si>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</si>
  <si>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</si>
  <si>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</si>
  <si>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</si>
  <si>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</si>
  <si>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</si>
  <si>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</si>
  <si>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</si>
  <si>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</si>
  <si>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</si>
  <si>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</si>
  <si>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</si>
  <si>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</si>
  <si>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</si>
  <si>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</si>
  <si>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</si>
  <si>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</si>
  <si>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</si>
  <si>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</si>
  <si>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</si>
  <si>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</si>
  <si>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</si>
  <si>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</si>
  <si>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</si>
  <si>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</si>
  <si>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</si>
  <si>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</si>
  <si>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</si>
  <si>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</si>
  <si>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</si>
  <si>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</si>
  <si>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</si>
  <si>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</si>
  <si>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</si>
  <si>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</si>
  <si>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</si>
  <si>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</si>
  <si>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</si>
  <si>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</si>
  <si>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</si>
  <si>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</si>
  <si>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</si>
  <si>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</si>
  <si>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</si>
  <si>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</si>
  <si>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</si>
  <si>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</si>
  <si>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</si>
  <si>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</si>
  <si>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</si>
  <si>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</si>
  <si>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</si>
  <si>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</si>
  <si>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</si>
  <si>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</si>
  <si>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</si>
  <si>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</si>
  <si>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</si>
  <si>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</si>
  <si>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</si>
  <si>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</si>
  <si>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</si>
  <si>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</si>
  <si>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</si>
  <si>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</si>
  <si>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</si>
  <si>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</si>
  <si>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</si>
  <si>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</si>
  <si>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</si>
  <si>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</si>
  <si>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</si>
  <si>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</si>
  <si>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</si>
  <si>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</si>
  <si>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</si>
  <si>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</si>
  <si>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</si>
  <si>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</si>
  <si>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</si>
  <si>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</si>
  <si>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</si>
  <si>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</si>
  <si>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</si>
  <si>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</si>
  <si>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</si>
  <si>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</si>
  <si>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</si>
  <si>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</si>
  <si>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</si>
  <si>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</si>
  <si>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</si>
  <si>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</si>
  <si>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</si>
  <si>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</si>
  <si>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</si>
  <si>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</si>
  <si>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</si>
  <si>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</si>
  <si>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</si>
  <si>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</si>
  <si>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</si>
  <si>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</si>
  <si>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</si>
  <si>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</si>
  <si>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</si>
  <si>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</si>
  <si>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</si>
  <si>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</si>
  <si>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</si>
  <si>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</si>
  <si>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</si>
  <si>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</si>
  <si>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</si>
  <si>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</si>
  <si>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</si>
  <si>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</si>
  <si>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</si>
  <si>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</si>
  <si>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</si>
  <si>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</si>
  <si>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</si>
  <si>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</si>
  <si>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</si>
  <si>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</si>
  <si>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</si>
  <si>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</si>
  <si>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</si>
  <si>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</si>
  <si>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</si>
  <si>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</si>
  <si>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</si>
  <si>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</si>
  <si>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</si>
  <si>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</si>
  <si>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</si>
  <si>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</si>
  <si>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</si>
  <si>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</si>
  <si>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</si>
  <si>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</si>
  <si>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</si>
  <si>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</si>
  <si>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</si>
  <si>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</si>
  <si>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</si>
  <si>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</si>
  <si>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</si>
  <si>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</si>
  <si>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</si>
  <si>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</si>
  <si>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</si>
  <si>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</si>
  <si>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</si>
  <si>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</si>
  <si>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</si>
  <si>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</si>
  <si>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</si>
  <si>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</si>
  <si>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</si>
  <si>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</si>
  <si>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</si>
  <si>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</si>
  <si>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</si>
  <si>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</si>
  <si>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</si>
  <si>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</si>
  <si>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</si>
  <si>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04-12-23 (12) -265</t>
  </si>
  <si>
    <t>10001378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</si>
  <si>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</si>
  <si>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</si>
  <si>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</si>
  <si>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</si>
  <si>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</si>
  <si>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</si>
  <si>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</si>
  <si>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</si>
  <si>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</si>
  <si>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</si>
  <si>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</si>
  <si>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</si>
  <si>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</si>
  <si>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</si>
  <si>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</si>
  <si>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</si>
  <si>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</si>
  <si>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</si>
  <si>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</si>
  <si>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</si>
  <si>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</si>
  <si>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</si>
  <si>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</si>
  <si>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</si>
  <si>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</si>
  <si>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</si>
  <si>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</si>
  <si>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</si>
  <si>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</si>
  <si>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</si>
  <si>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</si>
  <si>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</si>
  <si>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</si>
  <si>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</si>
  <si>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</si>
  <si>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</si>
  <si>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</si>
  <si>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</si>
  <si>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</si>
  <si>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</si>
  <si>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</si>
  <si>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</si>
  <si>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</si>
  <si>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</si>
  <si>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</si>
  <si>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</si>
  <si>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</si>
  <si>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</si>
  <si>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</si>
  <si>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</si>
  <si>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</si>
  <si>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</si>
  <si>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</si>
  <si>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</si>
  <si>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</si>
  <si>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</si>
  <si>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</si>
  <si>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</si>
  <si>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</si>
  <si>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</si>
  <si>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</si>
  <si>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</si>
  <si>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</si>
  <si>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</si>
  <si>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</si>
  <si>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</si>
  <si>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</si>
  <si>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</si>
  <si>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</si>
  <si>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</si>
  <si>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</si>
  <si>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</si>
  <si>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</si>
  <si>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</si>
  <si>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</si>
  <si>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</si>
  <si>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</si>
  <si>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</si>
  <si>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</si>
  <si>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</si>
  <si>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</si>
  <si>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</si>
  <si>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</si>
  <si>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</si>
  <si>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</si>
  <si>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</si>
  <si>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</si>
  <si>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</si>
  <si>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</si>
  <si>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</si>
  <si>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</si>
  <si>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</si>
  <si>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</si>
  <si>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</si>
  <si>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</si>
  <si>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</si>
  <si>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</si>
  <si>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</si>
  <si>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</si>
  <si>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</si>
  <si>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</si>
  <si>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</si>
  <si>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</si>
  <si>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</si>
  <si>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</si>
  <si>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</si>
  <si>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</si>
  <si>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</si>
  <si>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</si>
  <si>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</si>
  <si>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</si>
  <si>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</si>
  <si>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</si>
  <si>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</si>
  <si>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</si>
  <si>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</si>
  <si>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04-12-23 (12) -390</t>
  </si>
  <si>
    <t>10001370</t>
  </si>
  <si>
    <t>+ILS/-USD 3.621 05-12-23 (20) -373</t>
  </si>
  <si>
    <t>10000940</t>
  </si>
  <si>
    <t>+ILS/-USD 3.6223 04-12-23 (10) -377</t>
  </si>
  <si>
    <t>10001368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</si>
  <si>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</si>
  <si>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</si>
  <si>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</si>
  <si>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</si>
  <si>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</si>
  <si>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</si>
  <si>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</si>
  <si>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</si>
  <si>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</si>
  <si>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</si>
  <si>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</si>
  <si>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</si>
  <si>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</si>
  <si>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</si>
  <si>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</si>
  <si>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</si>
  <si>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</si>
  <si>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</si>
  <si>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</si>
  <si>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</si>
  <si>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</si>
  <si>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</si>
  <si>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</si>
  <si>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</si>
  <si>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</si>
  <si>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</si>
  <si>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</si>
  <si>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</si>
  <si>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</si>
  <si>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</si>
  <si>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</si>
  <si>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</si>
  <si>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</si>
  <si>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</si>
  <si>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</si>
  <si>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</si>
  <si>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3.6427 04-12-23 (10) -233</t>
  </si>
  <si>
    <t>10001382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</si>
  <si>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</si>
  <si>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</si>
  <si>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</si>
  <si>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</si>
  <si>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</si>
  <si>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</si>
  <si>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</si>
  <si>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</si>
  <si>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</si>
  <si>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</si>
  <si>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</si>
  <si>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</si>
  <si>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</si>
  <si>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</si>
  <si>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</si>
  <si>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</si>
  <si>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</si>
  <si>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</si>
  <si>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</si>
  <si>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</si>
  <si>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</si>
  <si>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</si>
  <si>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</si>
  <si>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</si>
  <si>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</si>
  <si>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</si>
  <si>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</si>
  <si>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</si>
  <si>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</si>
  <si>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</si>
  <si>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</si>
  <si>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</si>
  <si>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</si>
  <si>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</si>
  <si>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</si>
  <si>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</si>
  <si>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</si>
  <si>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</si>
  <si>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</si>
  <si>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</si>
  <si>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</si>
  <si>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</si>
  <si>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</si>
  <si>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</si>
  <si>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</si>
  <si>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</si>
  <si>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</si>
  <si>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</si>
  <si>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</si>
  <si>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</si>
  <si>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</si>
  <si>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</si>
  <si>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</si>
  <si>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</si>
  <si>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</si>
  <si>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</si>
  <si>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</si>
  <si>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</si>
  <si>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</si>
  <si>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</si>
  <si>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</si>
  <si>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</si>
  <si>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</si>
  <si>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</si>
  <si>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</si>
  <si>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</si>
  <si>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</si>
  <si>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</si>
  <si>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</si>
  <si>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</si>
  <si>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</si>
  <si>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</si>
  <si>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</si>
  <si>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</si>
  <si>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</si>
  <si>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</si>
  <si>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</si>
  <si>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</si>
  <si>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</si>
  <si>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</si>
  <si>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</si>
  <si>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</si>
  <si>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</si>
  <si>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</si>
  <si>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</si>
  <si>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</si>
  <si>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</si>
  <si>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</si>
  <si>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</si>
  <si>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</si>
  <si>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</si>
  <si>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</si>
  <si>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</si>
  <si>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</si>
  <si>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</si>
  <si>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</si>
  <si>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</si>
  <si>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</si>
  <si>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</si>
  <si>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</si>
  <si>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</si>
  <si>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</si>
  <si>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</si>
  <si>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</si>
  <si>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10001371</t>
  </si>
  <si>
    <t>+USD/-ILS 3.608 22-11-23 (11) -315</t>
  </si>
  <si>
    <t>10003686</t>
  </si>
  <si>
    <t>+USD/-ILS 3.6092 27-11-23 (11) -338</t>
  </si>
  <si>
    <t>10003687</t>
  </si>
  <si>
    <t>+USD/-ILS 3.634 04-12-23 (10) -305</t>
  </si>
  <si>
    <t>10001373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</si>
  <si>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</si>
  <si>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</si>
  <si>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</si>
  <si>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</si>
  <si>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</si>
  <si>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</si>
  <si>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</si>
  <si>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</si>
  <si>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</si>
  <si>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</si>
  <si>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</si>
  <si>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</si>
  <si>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</si>
  <si>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</si>
  <si>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</si>
  <si>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</si>
  <si>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</si>
  <si>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</si>
  <si>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</si>
  <si>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</si>
  <si>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</si>
  <si>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</si>
  <si>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</si>
  <si>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</si>
  <si>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</si>
  <si>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</si>
  <si>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</si>
  <si>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</si>
  <si>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</si>
  <si>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</si>
  <si>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</si>
  <si>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</si>
  <si>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</si>
  <si>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</si>
  <si>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</si>
  <si>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</si>
  <si>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</si>
  <si>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</si>
  <si>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</si>
  <si>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</si>
  <si>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</si>
  <si>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</si>
  <si>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</si>
  <si>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</si>
  <si>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</si>
  <si>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</si>
  <si>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</si>
  <si>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</si>
  <si>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</si>
  <si>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</si>
  <si>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</si>
  <si>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</si>
  <si>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</si>
  <si>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</si>
  <si>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</si>
  <si>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</si>
  <si>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</si>
  <si>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</si>
  <si>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</si>
  <si>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</si>
  <si>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</si>
  <si>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</si>
  <si>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</si>
  <si>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</si>
  <si>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</si>
  <si>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</si>
  <si>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</si>
  <si>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</si>
  <si>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0.70025 24-07-23 (12) +37.5</t>
  </si>
  <si>
    <t>10001346</t>
  </si>
  <si>
    <t>+USD/-AUD 0.7006 24-07-23 (10) +39</t>
  </si>
  <si>
    <t>10001344</t>
  </si>
  <si>
    <t>+USD/-CAD 1.3307 24-07-23 (10) -25</t>
  </si>
  <si>
    <t>10003443</t>
  </si>
  <si>
    <t>10001342</t>
  </si>
  <si>
    <t>+USD/-CAD 1.33072 24-07-23 (12) -24.8</t>
  </si>
  <si>
    <t>10003447</t>
  </si>
  <si>
    <t>+USD/-CAD 1.33122 24-07-23 (11) -24.8</t>
  </si>
  <si>
    <t>10003445</t>
  </si>
  <si>
    <t>+USD/-EUR 1.06517 07-08-23 (10) +86.7</t>
  </si>
  <si>
    <t>10001356</t>
  </si>
  <si>
    <t>+USD/-EUR 1.0657 07-08-23 (12) +87</t>
  </si>
  <si>
    <t>10001358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</si>
  <si>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</si>
  <si>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</si>
  <si>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</si>
  <si>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</si>
  <si>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</si>
  <si>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</si>
  <si>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</si>
  <si>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</si>
  <si>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</si>
  <si>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</si>
  <si>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</si>
  <si>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</si>
  <si>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</si>
  <si>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</si>
  <si>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</si>
  <si>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</si>
  <si>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</si>
  <si>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</si>
  <si>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</si>
  <si>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</si>
  <si>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</si>
  <si>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</si>
  <si>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1.08435 11-09-23 (12) +53.5</t>
  </si>
  <si>
    <t>10001375</t>
  </si>
  <si>
    <t>+USD/-EUR 1.09355 03-07-23 (10) +0</t>
  </si>
  <si>
    <t>10003871</t>
  </si>
  <si>
    <t>+USD/-EUR 1.0944 07-08-23 (12) +78</t>
  </si>
  <si>
    <t>10001364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</si>
  <si>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</si>
  <si>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</si>
  <si>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</si>
  <si>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</si>
  <si>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</si>
  <si>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</si>
  <si>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</si>
  <si>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</si>
  <si>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</si>
  <si>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</si>
  <si>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</si>
  <si>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</si>
  <si>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</si>
  <si>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</si>
  <si>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</si>
  <si>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</si>
  <si>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</si>
  <si>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</si>
  <si>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</si>
  <si>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</si>
  <si>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</si>
  <si>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</si>
  <si>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</si>
  <si>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</si>
  <si>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</si>
  <si>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</si>
  <si>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</si>
  <si>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</si>
  <si>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</si>
  <si>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</si>
  <si>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</si>
  <si>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</si>
  <si>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</si>
  <si>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</si>
  <si>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</si>
  <si>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10001340</t>
  </si>
  <si>
    <t>10003427</t>
  </si>
  <si>
    <t>+USD/-GBP 1.21697 10-07-23 (10) +39.7</t>
  </si>
  <si>
    <t>10001338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</si>
  <si>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</si>
  <si>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</si>
  <si>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</si>
  <si>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</si>
  <si>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</si>
  <si>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</si>
  <si>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</si>
  <si>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</si>
  <si>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</si>
  <si>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</si>
  <si>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</si>
  <si>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</si>
  <si>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129.50167 24-07-23 (10) -303.5</t>
  </si>
  <si>
    <t>10001348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</si>
  <si>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</si>
  <si>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</si>
  <si>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</si>
  <si>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</si>
  <si>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</si>
  <si>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</si>
  <si>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</si>
  <si>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</si>
  <si>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</si>
  <si>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</si>
  <si>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</si>
  <si>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</si>
  <si>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</si>
  <si>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</si>
  <si>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</si>
  <si>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</si>
  <si>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</si>
  <si>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</si>
  <si>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</si>
  <si>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</si>
  <si>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</si>
  <si>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</si>
  <si>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</si>
  <si>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</si>
  <si>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</si>
  <si>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</si>
  <si>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</si>
  <si>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</si>
  <si>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</si>
  <si>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</si>
  <si>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</si>
  <si>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</si>
  <si>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</si>
  <si>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</si>
  <si>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</si>
  <si>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</si>
  <si>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</si>
  <si>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</si>
  <si>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</si>
  <si>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</si>
  <si>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</si>
  <si>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</si>
  <si>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</si>
  <si>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</si>
  <si>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</si>
  <si>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</si>
  <si>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</si>
  <si>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</si>
  <si>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</si>
  <si>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</si>
  <si>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</si>
  <si>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</si>
  <si>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</si>
  <si>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</si>
  <si>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</si>
  <si>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</si>
  <si>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</si>
  <si>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</si>
  <si>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</si>
  <si>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</si>
  <si>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</si>
  <si>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</si>
  <si>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</si>
  <si>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</si>
  <si>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</si>
  <si>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</si>
  <si>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</si>
  <si>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</si>
  <si>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</si>
  <si>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</si>
  <si>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</si>
  <si>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</si>
  <si>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</si>
  <si>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</si>
  <si>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</si>
  <si>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</si>
  <si>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</si>
  <si>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</si>
  <si>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</si>
  <si>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</si>
  <si>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</si>
  <si>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</si>
  <si>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</si>
  <si>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</si>
  <si>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</si>
  <si>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</si>
  <si>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</si>
  <si>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</si>
  <si>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</si>
  <si>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</si>
  <si>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</si>
  <si>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</si>
  <si>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</si>
  <si>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</si>
  <si>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</si>
  <si>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</si>
  <si>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</si>
  <si>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</si>
  <si>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</si>
  <si>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</si>
  <si>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</si>
  <si>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</si>
  <si>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</si>
  <si>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</si>
  <si>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</si>
  <si>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</si>
  <si>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</si>
  <si>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</si>
  <si>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</si>
  <si>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</si>
  <si>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</si>
  <si>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</si>
  <si>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</si>
  <si>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</si>
  <si>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</si>
  <si>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</si>
  <si>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</si>
  <si>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</si>
  <si>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</si>
  <si>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</si>
  <si>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</si>
  <si>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</si>
  <si>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</si>
  <si>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</si>
  <si>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</si>
  <si>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</si>
  <si>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</si>
  <si>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</si>
  <si>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</si>
  <si>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</si>
  <si>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</si>
  <si>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</si>
  <si>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</si>
  <si>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</si>
  <si>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</si>
  <si>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</si>
  <si>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</si>
  <si>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</si>
  <si>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</si>
  <si>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</si>
  <si>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</si>
  <si>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</si>
  <si>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</si>
  <si>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</si>
  <si>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</si>
  <si>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</si>
  <si>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</si>
  <si>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</si>
  <si>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</si>
  <si>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</si>
  <si>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</si>
  <si>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</si>
  <si>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</si>
  <si>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</si>
  <si>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</si>
  <si>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</si>
  <si>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</si>
  <si>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</si>
  <si>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</si>
  <si>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</si>
  <si>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</si>
  <si>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</si>
  <si>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</si>
  <si>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</si>
  <si>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</si>
  <si>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</si>
  <si>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</si>
  <si>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</si>
  <si>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</si>
  <si>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</si>
  <si>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</si>
  <si>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</si>
  <si>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</si>
  <si>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</si>
  <si>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</si>
  <si>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</si>
  <si>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</si>
  <si>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</si>
  <si>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</si>
  <si>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</si>
  <si>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</si>
  <si>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</si>
  <si>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</si>
  <si>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</si>
  <si>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</si>
  <si>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</si>
  <si>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</si>
  <si>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</si>
  <si>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</si>
  <si>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</si>
  <si>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</si>
  <si>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</si>
  <si>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</si>
  <si>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</si>
  <si>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</si>
  <si>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</si>
  <si>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</si>
  <si>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</si>
  <si>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</si>
  <si>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</si>
  <si>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</si>
  <si>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</si>
  <si>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</si>
  <si>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</si>
  <si>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</si>
  <si>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</si>
  <si>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</si>
  <si>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</si>
  <si>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</si>
  <si>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</si>
  <si>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</si>
  <si>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</si>
  <si>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</si>
  <si>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</si>
  <si>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</si>
  <si>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</si>
  <si>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</si>
  <si>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</si>
  <si>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</si>
  <si>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</si>
  <si>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</si>
  <si>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</si>
  <si>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</si>
  <si>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</si>
  <si>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</si>
  <si>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</si>
  <si>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</si>
  <si>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</si>
  <si>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</si>
  <si>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</si>
  <si>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</si>
  <si>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</si>
  <si>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</si>
  <si>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</si>
  <si>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678656789</t>
  </si>
  <si>
    <t>832354784</t>
  </si>
  <si>
    <t>639365183</t>
  </si>
  <si>
    <t>73418986</t>
  </si>
  <si>
    <t>994989391</t>
  </si>
  <si>
    <t>827063002</t>
  </si>
  <si>
    <t>475297026</t>
  </si>
  <si>
    <t>789653265</t>
  </si>
  <si>
    <t>541163725</t>
  </si>
  <si>
    <t>508309</t>
  </si>
  <si>
    <t>6532656</t>
  </si>
  <si>
    <t>4387518</t>
  </si>
  <si>
    <t>5445464</t>
  </si>
  <si>
    <t>471490882</t>
  </si>
  <si>
    <t>352539621</t>
  </si>
  <si>
    <t>464740</t>
  </si>
  <si>
    <t>491862</t>
  </si>
  <si>
    <t>782254311</t>
  </si>
  <si>
    <t>491863</t>
  </si>
  <si>
    <t>491864</t>
  </si>
  <si>
    <t>67634000</t>
  </si>
  <si>
    <t>469140</t>
  </si>
  <si>
    <t>223783102</t>
  </si>
  <si>
    <t>6089291</t>
  </si>
  <si>
    <t>6149893</t>
  </si>
  <si>
    <t>363421443</t>
  </si>
  <si>
    <t>6593625</t>
  </si>
  <si>
    <t>475042</t>
  </si>
  <si>
    <t>6353575</t>
  </si>
  <si>
    <t>2901359</t>
  </si>
  <si>
    <t>7270954</t>
  </si>
  <si>
    <t>6081474</t>
  </si>
  <si>
    <t>95004024</t>
  </si>
  <si>
    <t>20186141840</t>
  </si>
  <si>
    <t>263434490</t>
  </si>
  <si>
    <t>11024289</t>
  </si>
  <si>
    <t>507568012</t>
  </si>
  <si>
    <t>843234769</t>
  </si>
  <si>
    <t>841959304</t>
  </si>
  <si>
    <t>852619352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</si>
  <si>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</si>
  <si>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</si>
  <si>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</si>
  <si>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</si>
  <si>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</si>
  <si>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</si>
  <si>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</si>
  <si>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</si>
  <si>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</si>
  <si>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</si>
  <si>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</si>
  <si>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</si>
  <si>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</si>
  <si>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</si>
  <si>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</si>
  <si>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</si>
  <si>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</si>
  <si>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</si>
  <si>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</si>
  <si>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</si>
  <si>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</si>
  <si>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</si>
  <si>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</si>
  <si>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</si>
  <si>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</si>
  <si>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</si>
  <si>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</si>
  <si>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</si>
  <si>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</si>
  <si>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Cobra Investments L.P</t>
  </si>
  <si>
    <t>Greenfield Partners Panorays LP</t>
  </si>
  <si>
    <t>Qumra MS LP Minute Media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</si>
  <si>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</si>
  <si>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</si>
  <si>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</si>
  <si>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</si>
  <si>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</si>
  <si>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</si>
  <si>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</si>
  <si>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</si>
  <si>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</si>
  <si>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</si>
  <si>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</si>
  <si>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</si>
  <si>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</si>
  <si>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</si>
  <si>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</si>
  <si>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</si>
  <si>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</si>
  <si>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</si>
  <si>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</si>
  <si>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</si>
  <si>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V</t>
  </si>
  <si>
    <t>ARES EUROPEAN CREDIT INVESTMENTS VIII (M), L.P.</t>
  </si>
  <si>
    <t>Ares Private Credit Solutions II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</si>
  <si>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</si>
  <si>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</si>
  <si>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</si>
  <si>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</si>
  <si>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</si>
  <si>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Blackstone Real Estate Partners IX</t>
  </si>
  <si>
    <t>CDR XII</t>
  </si>
  <si>
    <t>Clayton Dubilier and Rice XI L.P</t>
  </si>
  <si>
    <t>Copenhagen infrastructure Energy Transition Fund I</t>
  </si>
  <si>
    <t>Copenhagen Infrastructure Partners IV</t>
  </si>
  <si>
    <t>CVC Capital Partners IX (A) L.P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</si>
  <si>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</si>
  <si>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</si>
  <si>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</si>
  <si>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</si>
  <si>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</si>
  <si>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</si>
  <si>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</si>
  <si>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</si>
  <si>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</si>
  <si>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</si>
  <si>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</si>
  <si>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Fund III LP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</si>
  <si>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</si>
  <si>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</si>
  <si>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</si>
  <si>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</si>
  <si>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</si>
  <si>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</si>
  <si>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</si>
  <si>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</si>
  <si>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</si>
  <si>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</si>
  <si>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</si>
  <si>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</si>
  <si>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</si>
  <si>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</si>
  <si>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</si>
  <si>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</si>
  <si>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</si>
  <si>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</si>
  <si>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</si>
  <si>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MICL SONNEDIX SOLAR CIV L.P.</t>
  </si>
  <si>
    <t>MIE III Co-Investment Fund II S.L.P</t>
  </si>
  <si>
    <t>Monarch Capital Partners V</t>
  </si>
  <si>
    <t>Monarch Opportunistic Real Estate Fund</t>
  </si>
  <si>
    <t>Pantheon Global Co-Investment Opportunities Fund V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</si>
  <si>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</si>
  <si>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</si>
  <si>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</si>
  <si>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</si>
  <si>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</si>
  <si>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</si>
  <si>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X Cayman LP</t>
  </si>
  <si>
    <t>Thoma Bravo Fund XIV L.P.</t>
  </si>
  <si>
    <t>Vintage Co-Invest III</t>
  </si>
  <si>
    <t>Vintage Fund of Funds VI (Access, LP)</t>
  </si>
  <si>
    <t>Walton Street Real Estate Debt Fund II</t>
  </si>
  <si>
    <t>Warburg Pincus China-Southeast Asia II, L.P</t>
  </si>
  <si>
    <t>Whitehorse Liquidity Partners IV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</si>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</sst>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409"/>
  <sheetViews>
    <sheetView rightToLeft="1" tabSelected="1" zoomScale="85" zoomScaleNormal="85" workbookViewId="0">
      <selection activeCell="H11" sqref="H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46" t="s" vm="1">
        <v>230</v>
      </c>
    </row>
    <row r="2" spans="1:4">
      <c r="B2" s="46" t="s">
        <v>144</v>
      </c>
      <c r="C2" s="46" t="s">
        <v>231</v>
      </c>
    </row>
    <row r="3" spans="1:4">
      <c r="B3" s="46" t="s">
        <v>146</v>
      </c>
      <c r="C3" s="46" t="s">
        <v>232</v>
      </c>
    </row>
    <row r="4" spans="1:4">
      <c r="B4" s="46" t="s">
        <v>147</v>
      </c>
      <c r="C4" s="46">
        <v>9453</v>
      </c>
    </row>
    <row r="6" spans="1:4" ht="26.25" customHeight="1">
      <c r="B6" s="134" t="s">
        <v>159</v>
      </c>
      <c r="C6" s="135"/>
      <c r="D6" s="136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f>C11+C12+C23+C33+C35+C37</f>
        <v>685038.29588709364</v>
      </c>
      <c r="D10" s="69">
        <f>C10/$C$42</f>
        <v>1</v>
      </c>
    </row>
    <row r="11" spans="1:4">
      <c r="A11" s="42" t="s">
        <v>124</v>
      </c>
      <c r="B11" s="27" t="s">
        <v>160</v>
      </c>
      <c r="C11" s="68">
        <f>מזומנים!J10</f>
        <v>111324.23488805862</v>
      </c>
      <c r="D11" s="69">
        <f t="shared" ref="D11:D13" si="0">C11/$C$42</f>
        <v>0.16250804598288737</v>
      </c>
    </row>
    <row r="12" spans="1:4">
      <c r="B12" s="27" t="s">
        <v>161</v>
      </c>
      <c r="C12" s="68">
        <f>SUM(C13:C21)</f>
        <v>427154.45760296506</v>
      </c>
      <c r="D12" s="69">
        <f t="shared" si="0"/>
        <v>0.62354828944244545</v>
      </c>
    </row>
    <row r="13" spans="1:4">
      <c r="A13" s="44" t="s">
        <v>124</v>
      </c>
      <c r="B13" s="28" t="s">
        <v>69</v>
      </c>
      <c r="C13" s="68" vm="2">
        <v>49377.063028238001</v>
      </c>
      <c r="D13" s="69">
        <f t="shared" si="0"/>
        <v>7.2079273997809029E-2</v>
      </c>
    </row>
    <row r="14" spans="1:4">
      <c r="A14" s="44" t="s">
        <v>124</v>
      </c>
      <c r="B14" s="28" t="s">
        <v>70</v>
      </c>
      <c r="C14" s="68" t="s" vm="3">
        <v>2676</v>
      </c>
      <c r="D14" s="69" t="s" vm="4">
        <v>2676</v>
      </c>
    </row>
    <row r="15" spans="1:4">
      <c r="A15" s="44" t="s">
        <v>124</v>
      </c>
      <c r="B15" s="28" t="s">
        <v>71</v>
      </c>
      <c r="C15" s="68">
        <f>'אג"ח קונצרני'!R11</f>
        <v>134957.75736327798</v>
      </c>
      <c r="D15" s="69">
        <f t="shared" ref="D15:D21" si="1">C15/$C$42</f>
        <v>0.19700760990086516</v>
      </c>
    </row>
    <row r="16" spans="1:4">
      <c r="A16" s="44" t="s">
        <v>124</v>
      </c>
      <c r="B16" s="28" t="s">
        <v>72</v>
      </c>
      <c r="C16" s="68">
        <f>מניות!L11</f>
        <v>122092.73060140402</v>
      </c>
      <c r="D16" s="69">
        <f t="shared" si="1"/>
        <v>0.17822759885752001</v>
      </c>
    </row>
    <row r="17" spans="1:4">
      <c r="A17" s="44" t="s">
        <v>124</v>
      </c>
      <c r="B17" s="28" t="s">
        <v>222</v>
      </c>
      <c r="C17" s="68" vm="5">
        <v>105706.38385107002</v>
      </c>
      <c r="D17" s="69">
        <f t="shared" si="1"/>
        <v>0.15430726206946579</v>
      </c>
    </row>
    <row r="18" spans="1:4">
      <c r="A18" s="44" t="s">
        <v>124</v>
      </c>
      <c r="B18" s="28" t="s">
        <v>73</v>
      </c>
      <c r="C18" s="68" vm="6">
        <v>12682.270493939001</v>
      </c>
      <c r="D18" s="69">
        <f t="shared" si="1"/>
        <v>1.8513228486760777E-2</v>
      </c>
    </row>
    <row r="19" spans="1:4">
      <c r="A19" s="44" t="s">
        <v>124</v>
      </c>
      <c r="B19" s="28" t="s">
        <v>74</v>
      </c>
      <c r="C19" s="68" vm="7">
        <v>16.389284663000002</v>
      </c>
      <c r="D19" s="69">
        <f t="shared" si="1"/>
        <v>2.3924625471889302E-5</v>
      </c>
    </row>
    <row r="20" spans="1:4">
      <c r="A20" s="44" t="s">
        <v>124</v>
      </c>
      <c r="B20" s="28" t="s">
        <v>75</v>
      </c>
      <c r="C20" s="68" vm="8">
        <v>138.99184686900003</v>
      </c>
      <c r="D20" s="69">
        <f t="shared" si="1"/>
        <v>2.0289646243647132E-4</v>
      </c>
    </row>
    <row r="21" spans="1:4">
      <c r="A21" s="44" t="s">
        <v>124</v>
      </c>
      <c r="B21" s="28" t="s">
        <v>76</v>
      </c>
      <c r="C21" s="68" vm="9">
        <v>2182.8711335040007</v>
      </c>
      <c r="D21" s="69">
        <f t="shared" si="1"/>
        <v>3.1864950421162676E-3</v>
      </c>
    </row>
    <row r="22" spans="1:4">
      <c r="A22" s="44" t="s">
        <v>124</v>
      </c>
      <c r="B22" s="28" t="s">
        <v>77</v>
      </c>
      <c r="C22" s="68" t="s" vm="10">
        <v>2676</v>
      </c>
      <c r="D22" s="69" t="s" vm="11">
        <v>2676</v>
      </c>
    </row>
    <row r="23" spans="1:4">
      <c r="B23" s="27" t="s">
        <v>162</v>
      </c>
      <c r="C23" s="68">
        <f>SUM(C24:C31)</f>
        <v>76624.059196782007</v>
      </c>
      <c r="D23" s="69" vm="12">
        <v>0.11189406093889684</v>
      </c>
    </row>
    <row r="24" spans="1:4">
      <c r="A24" s="44" t="s">
        <v>124</v>
      </c>
      <c r="B24" s="28" t="s">
        <v>78</v>
      </c>
      <c r="C24" s="68" t="s" vm="13">
        <v>2676</v>
      </c>
      <c r="D24" s="69" t="s" vm="14">
        <v>2676</v>
      </c>
    </row>
    <row r="25" spans="1:4">
      <c r="A25" s="44" t="s">
        <v>124</v>
      </c>
      <c r="B25" s="28" t="s">
        <v>79</v>
      </c>
      <c r="C25" s="68" t="s" vm="15">
        <v>2676</v>
      </c>
      <c r="D25" s="69" t="s" vm="16">
        <v>2676</v>
      </c>
    </row>
    <row r="26" spans="1:4">
      <c r="A26" s="44" t="s">
        <v>124</v>
      </c>
      <c r="B26" s="28" t="s">
        <v>71</v>
      </c>
      <c r="C26" s="68" vm="17">
        <v>5943.1396603430003</v>
      </c>
      <c r="D26" s="69" vm="18">
        <v>8.6787627579866244E-3</v>
      </c>
    </row>
    <row r="27" spans="1:4">
      <c r="A27" s="44" t="s">
        <v>124</v>
      </c>
      <c r="B27" s="28" t="s">
        <v>80</v>
      </c>
      <c r="C27" s="68">
        <f>'לא סחיר - מניות'!J11</f>
        <v>12224.078954293002</v>
      </c>
      <c r="D27" s="69" vm="19">
        <v>1.7850814088572725E-2</v>
      </c>
    </row>
    <row r="28" spans="1:4">
      <c r="A28" s="44" t="s">
        <v>124</v>
      </c>
      <c r="B28" s="28" t="s">
        <v>81</v>
      </c>
      <c r="C28" s="68" vm="20">
        <v>60851.231904436012</v>
      </c>
      <c r="D28" s="69" vm="21">
        <v>8.8861012093285965E-2</v>
      </c>
    </row>
    <row r="29" spans="1:4">
      <c r="A29" s="44" t="s">
        <v>124</v>
      </c>
      <c r="B29" s="28" t="s">
        <v>82</v>
      </c>
      <c r="C29" s="68" vm="22">
        <v>0.68499984500000022</v>
      </c>
      <c r="D29" s="69" vm="23">
        <v>1.0003048024736316E-6</v>
      </c>
    </row>
    <row r="30" spans="1:4">
      <c r="A30" s="44" t="s">
        <v>124</v>
      </c>
      <c r="B30" s="28" t="s">
        <v>185</v>
      </c>
      <c r="C30" s="68" vm="24">
        <v>-2.7357320510000007</v>
      </c>
      <c r="D30" s="69" vm="25">
        <v>-3.9949876322911268E-6</v>
      </c>
    </row>
    <row r="31" spans="1:4">
      <c r="A31" s="44" t="s">
        <v>124</v>
      </c>
      <c r="B31" s="28" t="s">
        <v>105</v>
      </c>
      <c r="C31" s="68" vm="26">
        <v>-2392.3405900840016</v>
      </c>
      <c r="D31" s="69" vm="27">
        <v>-3.4935333181186751E-3</v>
      </c>
    </row>
    <row r="32" spans="1:4">
      <c r="A32" s="44" t="s">
        <v>124</v>
      </c>
      <c r="B32" s="28" t="s">
        <v>83</v>
      </c>
      <c r="C32" s="68" t="s" vm="28">
        <v>2676</v>
      </c>
      <c r="D32" s="69" t="s" vm="29">
        <v>2676</v>
      </c>
    </row>
    <row r="33" spans="1:4">
      <c r="A33" s="44" t="s">
        <v>124</v>
      </c>
      <c r="B33" s="27" t="s">
        <v>163</v>
      </c>
      <c r="C33" s="68">
        <f>הלוואות!P10</f>
        <v>63986.561609944016</v>
      </c>
      <c r="D33" s="69" vm="30">
        <v>9.3439531905590276E-2</v>
      </c>
    </row>
    <row r="34" spans="1:4">
      <c r="A34" s="44" t="s">
        <v>124</v>
      </c>
      <c r="B34" s="27" t="s">
        <v>164</v>
      </c>
      <c r="C34" s="68" t="s" vm="31">
        <v>2676</v>
      </c>
      <c r="D34" s="69" t="s" vm="32">
        <v>2676</v>
      </c>
    </row>
    <row r="35" spans="1:4">
      <c r="A35" s="44" t="s">
        <v>124</v>
      </c>
      <c r="B35" s="27" t="s">
        <v>165</v>
      </c>
      <c r="C35" s="68" vm="33">
        <v>6035.3577900000009</v>
      </c>
      <c r="D35" s="69" vm="34">
        <v>8.8134288292921349E-3</v>
      </c>
    </row>
    <row r="36" spans="1:4">
      <c r="A36" s="44" t="s">
        <v>124</v>
      </c>
      <c r="B36" s="45" t="s">
        <v>166</v>
      </c>
      <c r="C36" s="68" t="s" vm="35">
        <v>2676</v>
      </c>
      <c r="D36" s="69" t="s" vm="36">
        <v>2676</v>
      </c>
    </row>
    <row r="37" spans="1:4">
      <c r="A37" s="44" t="s">
        <v>124</v>
      </c>
      <c r="B37" s="27" t="s">
        <v>167</v>
      </c>
      <c r="C37" s="68">
        <f>'השקעות אחרות '!I10</f>
        <v>-86.375200656000004</v>
      </c>
      <c r="D37" s="69">
        <v>0</v>
      </c>
    </row>
    <row r="38" spans="1:4">
      <c r="A38" s="44"/>
      <c r="B38" s="55" t="s">
        <v>169</v>
      </c>
      <c r="C38" s="68">
        <v>0</v>
      </c>
      <c r="D38" s="69">
        <v>0</v>
      </c>
    </row>
    <row r="39" spans="1:4">
      <c r="A39" s="44" t="s">
        <v>124</v>
      </c>
      <c r="B39" s="56" t="s">
        <v>170</v>
      </c>
      <c r="C39" s="68" t="s" vm="37">
        <v>2676</v>
      </c>
      <c r="D39" s="69" t="s" vm="38">
        <v>2676</v>
      </c>
    </row>
    <row r="40" spans="1:4">
      <c r="A40" s="44" t="s">
        <v>124</v>
      </c>
      <c r="B40" s="56" t="s">
        <v>207</v>
      </c>
      <c r="C40" s="68" t="s" vm="39">
        <v>2676</v>
      </c>
      <c r="D40" s="69" t="s" vm="40">
        <v>2676</v>
      </c>
    </row>
    <row r="41" spans="1:4">
      <c r="A41" s="44" t="s">
        <v>124</v>
      </c>
      <c r="B41" s="56" t="s">
        <v>171</v>
      </c>
      <c r="C41" s="68" t="s" vm="41">
        <v>2676</v>
      </c>
      <c r="D41" s="69" t="s" vm="42">
        <v>2676</v>
      </c>
    </row>
    <row r="42" spans="1:4">
      <c r="B42" s="56" t="s">
        <v>84</v>
      </c>
      <c r="C42" s="68">
        <f>C10</f>
        <v>685038.29588709364</v>
      </c>
      <c r="D42" s="69" vm="43">
        <v>1.0000027823255939</v>
      </c>
    </row>
    <row r="43" spans="1:4">
      <c r="A43" s="44" t="s">
        <v>124</v>
      </c>
      <c r="B43" s="56" t="s">
        <v>168</v>
      </c>
      <c r="C43" s="68">
        <f>'יתרת התחייבות להשקעה'!C10</f>
        <v>54627.46754090811</v>
      </c>
      <c r="D43" s="69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70" t="s">
        <v>135</v>
      </c>
      <c r="D47" s="71" vm="44">
        <v>2.4517000000000002</v>
      </c>
    </row>
    <row r="48" spans="1:4">
      <c r="C48" s="70" t="s">
        <v>142</v>
      </c>
      <c r="D48" s="71">
        <v>0.77297511855767032</v>
      </c>
    </row>
    <row r="49" spans="2:4">
      <c r="C49" s="70" t="s">
        <v>139</v>
      </c>
      <c r="D49" s="71" vm="45">
        <v>2.7898000000000001</v>
      </c>
    </row>
    <row r="50" spans="2:4">
      <c r="B50" s="11"/>
      <c r="C50" s="70" t="s">
        <v>2677</v>
      </c>
      <c r="D50" s="71" vm="46">
        <v>4.1134000000000004</v>
      </c>
    </row>
    <row r="51" spans="2:4">
      <c r="C51" s="70" t="s">
        <v>133</v>
      </c>
      <c r="D51" s="71" vm="47">
        <v>4.0185000000000004</v>
      </c>
    </row>
    <row r="52" spans="2:4">
      <c r="C52" s="70" t="s">
        <v>134</v>
      </c>
      <c r="D52" s="71" vm="48">
        <v>4.6707000000000001</v>
      </c>
    </row>
    <row r="53" spans="2:4">
      <c r="C53" s="70" t="s">
        <v>136</v>
      </c>
      <c r="D53" s="71">
        <v>0.47218570936331505</v>
      </c>
    </row>
    <row r="54" spans="2:4">
      <c r="C54" s="70" t="s">
        <v>140</v>
      </c>
      <c r="D54" s="71">
        <v>2.5581999999999997E-2</v>
      </c>
    </row>
    <row r="55" spans="2:4">
      <c r="C55" s="70" t="s">
        <v>141</v>
      </c>
      <c r="D55" s="71">
        <v>0.21595372753643494</v>
      </c>
    </row>
    <row r="56" spans="2:4">
      <c r="C56" s="70" t="s">
        <v>138</v>
      </c>
      <c r="D56" s="71" vm="49">
        <v>0.53959999999999997</v>
      </c>
    </row>
    <row r="57" spans="2:4">
      <c r="C57" s="70" t="s">
        <v>2678</v>
      </c>
      <c r="D57" s="71">
        <v>2.2710600000000003</v>
      </c>
    </row>
    <row r="58" spans="2:4">
      <c r="C58" s="70" t="s">
        <v>137</v>
      </c>
      <c r="D58" s="71" vm="50">
        <v>0.34089999999999998</v>
      </c>
    </row>
    <row r="59" spans="2:4">
      <c r="C59" s="70" t="s">
        <v>131</v>
      </c>
      <c r="D59" s="71" vm="51">
        <v>3.7</v>
      </c>
    </row>
    <row r="60" spans="2:4">
      <c r="C60" s="70" t="s">
        <v>143</v>
      </c>
      <c r="D60" s="71" vm="52">
        <v>0.1968</v>
      </c>
    </row>
    <row r="61" spans="2:4">
      <c r="C61" s="70" t="s">
        <v>2679</v>
      </c>
      <c r="D61" s="71" vm="53">
        <v>0.34370000000000001</v>
      </c>
    </row>
    <row r="62" spans="2:4">
      <c r="C62" s="70" t="s">
        <v>2680</v>
      </c>
      <c r="D62" s="71">
        <v>4.1426504901763202E-2</v>
      </c>
    </row>
    <row r="63" spans="2:4">
      <c r="C63" s="70" t="s">
        <v>2681</v>
      </c>
      <c r="D63" s="71">
        <v>0.51008450859561327</v>
      </c>
    </row>
    <row r="64" spans="2:4">
      <c r="C64" s="70" t="s">
        <v>132</v>
      </c>
      <c r="D64" s="71">
        <v>1</v>
      </c>
    </row>
    <row r="65" spans="3:4" s="8" customFormat="1">
      <c r="C65" s="72"/>
      <c r="D65" s="72"/>
    </row>
    <row r="66" spans="3:4" s="8" customFormat="1">
      <c r="C66" s="72"/>
      <c r="D66" s="72"/>
    </row>
    <row r="67" spans="3:4" s="8" customFormat="1">
      <c r="C67" s="73"/>
      <c r="D67" s="73"/>
    </row>
    <row r="68" spans="3:4" s="8" customFormat="1"/>
    <row r="69" spans="3:4" s="8" customFormat="1"/>
    <row r="70" spans="3:4" s="8" customFormat="1"/>
    <row r="71" spans="3:4" s="8" customFormat="1"/>
    <row r="72" spans="3:4" s="8" customFormat="1"/>
    <row r="73" spans="3:4" s="8" customFormat="1"/>
    <row r="74" spans="3:4" s="8" customFormat="1"/>
    <row r="75" spans="3:4" s="8" customFormat="1"/>
    <row r="76" spans="3:4" s="8" customFormat="1"/>
    <row r="77" spans="3:4" s="8" customFormat="1"/>
    <row r="78" spans="3:4" s="8" customFormat="1"/>
    <row r="79" spans="3:4" s="8" customFormat="1"/>
    <row r="80" spans="3:4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9.28515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145</v>
      </c>
      <c r="C1" s="46" t="s" vm="1">
        <v>230</v>
      </c>
    </row>
    <row r="2" spans="2:13">
      <c r="B2" s="46" t="s">
        <v>144</v>
      </c>
      <c r="C2" s="46" t="s">
        <v>231</v>
      </c>
    </row>
    <row r="3" spans="2:13">
      <c r="B3" s="46" t="s">
        <v>146</v>
      </c>
      <c r="C3" s="46" t="s">
        <v>232</v>
      </c>
    </row>
    <row r="4" spans="2:13">
      <c r="B4" s="46" t="s">
        <v>147</v>
      </c>
      <c r="C4" s="46">
        <v>9453</v>
      </c>
    </row>
    <row r="6" spans="2:13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3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3"/>
    </row>
    <row r="8" spans="2:13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59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51</v>
      </c>
      <c r="C11" s="80"/>
      <c r="D11" s="81"/>
      <c r="E11" s="81"/>
      <c r="F11" s="81"/>
      <c r="G11" s="77"/>
      <c r="H11" s="103"/>
      <c r="I11" s="77">
        <v>138.99184686900003</v>
      </c>
      <c r="J11" s="83"/>
      <c r="K11" s="83">
        <f>IFERROR(I11/$I$11,0)</f>
        <v>1</v>
      </c>
      <c r="L11" s="83">
        <f>I11/'סכום נכסי הקרן'!$C$42</f>
        <v>2.0289646243647132E-4</v>
      </c>
    </row>
    <row r="12" spans="2:13">
      <c r="B12" s="115" t="s">
        <v>198</v>
      </c>
      <c r="C12" s="87"/>
      <c r="D12" s="88"/>
      <c r="E12" s="88"/>
      <c r="F12" s="88"/>
      <c r="G12" s="90"/>
      <c r="H12" s="105"/>
      <c r="I12" s="90">
        <v>138.99184686900003</v>
      </c>
      <c r="J12" s="91"/>
      <c r="K12" s="91">
        <f t="shared" ref="K12:K17" si="0">IFERROR(I12/$I$11,0)</f>
        <v>1</v>
      </c>
      <c r="L12" s="91">
        <f>I12/'סכום נכסי הקרן'!$C$42</f>
        <v>2.0289646243647132E-4</v>
      </c>
    </row>
    <row r="13" spans="2:13">
      <c r="B13" s="84" t="s">
        <v>191</v>
      </c>
      <c r="C13" s="80"/>
      <c r="D13" s="81"/>
      <c r="E13" s="81"/>
      <c r="F13" s="81"/>
      <c r="G13" s="77"/>
      <c r="H13" s="103"/>
      <c r="I13" s="77">
        <v>138.99184686900003</v>
      </c>
      <c r="J13" s="83"/>
      <c r="K13" s="83">
        <f t="shared" si="0"/>
        <v>1</v>
      </c>
      <c r="L13" s="83">
        <f>I13/'סכום נכסי הקרן'!$C$42</f>
        <v>2.0289646243647132E-4</v>
      </c>
    </row>
    <row r="14" spans="2:13">
      <c r="B14" s="85" t="s">
        <v>1724</v>
      </c>
      <c r="C14" s="87" t="s">
        <v>1725</v>
      </c>
      <c r="D14" s="88" t="s">
        <v>119</v>
      </c>
      <c r="E14" s="88" t="s">
        <v>534</v>
      </c>
      <c r="F14" s="88" t="s">
        <v>132</v>
      </c>
      <c r="G14" s="90">
        <v>6.5392220000000005</v>
      </c>
      <c r="H14" s="105">
        <v>1110200</v>
      </c>
      <c r="I14" s="90">
        <v>72.598446252000002</v>
      </c>
      <c r="J14" s="91"/>
      <c r="K14" s="91">
        <f t="shared" si="0"/>
        <v>0.5223216173278431</v>
      </c>
      <c r="L14" s="91">
        <f>I14/'סכום נכסי הקרן'!$C$42</f>
        <v>1.0597720840991567E-4</v>
      </c>
    </row>
    <row r="15" spans="2:13">
      <c r="B15" s="85" t="s">
        <v>1726</v>
      </c>
      <c r="C15" s="87" t="s">
        <v>1727</v>
      </c>
      <c r="D15" s="88" t="s">
        <v>119</v>
      </c>
      <c r="E15" s="88" t="s">
        <v>534</v>
      </c>
      <c r="F15" s="88" t="s">
        <v>132</v>
      </c>
      <c r="G15" s="90">
        <v>-6.5392220000000005</v>
      </c>
      <c r="H15" s="105">
        <v>764000</v>
      </c>
      <c r="I15" s="90">
        <v>-49.959658563000005</v>
      </c>
      <c r="J15" s="91"/>
      <c r="K15" s="91">
        <f t="shared" si="0"/>
        <v>-0.35944308740704078</v>
      </c>
      <c r="L15" s="91">
        <f>I15/'סכום נכסי הקרן'!$C$42</f>
        <v>-7.2929730882131935E-5</v>
      </c>
    </row>
    <row r="16" spans="2:13">
      <c r="B16" s="85" t="s">
        <v>1728</v>
      </c>
      <c r="C16" s="87" t="s">
        <v>1729</v>
      </c>
      <c r="D16" s="88" t="s">
        <v>119</v>
      </c>
      <c r="E16" s="88" t="s">
        <v>534</v>
      </c>
      <c r="F16" s="88" t="s">
        <v>132</v>
      </c>
      <c r="G16" s="90">
        <v>60.130780000000016</v>
      </c>
      <c r="H16" s="105">
        <v>193500</v>
      </c>
      <c r="I16" s="90">
        <v>116.35305930000003</v>
      </c>
      <c r="J16" s="91"/>
      <c r="K16" s="91">
        <f t="shared" si="0"/>
        <v>0.83712147094255762</v>
      </c>
      <c r="L16" s="91">
        <f>I16/'סכום נכסי הקרן'!$C$42</f>
        <v>1.6984898508386027E-4</v>
      </c>
    </row>
    <row r="17" spans="2:12">
      <c r="B17" s="85" t="s">
        <v>1730</v>
      </c>
      <c r="C17" s="87" t="s">
        <v>1731</v>
      </c>
      <c r="D17" s="88" t="s">
        <v>119</v>
      </c>
      <c r="E17" s="88" t="s">
        <v>534</v>
      </c>
      <c r="F17" s="88" t="s">
        <v>132</v>
      </c>
      <c r="G17" s="90">
        <v>-60.130780000000016</v>
      </c>
      <c r="H17" s="105">
        <v>0.01</v>
      </c>
      <c r="I17" s="90">
        <v>-1.2000000000000002E-7</v>
      </c>
      <c r="J17" s="91"/>
      <c r="K17" s="91">
        <f t="shared" si="0"/>
        <v>-8.6335999343256551E-10</v>
      </c>
      <c r="L17" s="91">
        <f>I17/'סכום נכסי הקרן'!$C$42</f>
        <v>-1.7517268847664265E-13</v>
      </c>
    </row>
    <row r="18" spans="2:12">
      <c r="B18" s="92"/>
      <c r="C18" s="87"/>
      <c r="D18" s="87"/>
      <c r="E18" s="87"/>
      <c r="F18" s="87"/>
      <c r="G18" s="90"/>
      <c r="H18" s="105"/>
      <c r="I18" s="87"/>
      <c r="J18" s="87"/>
      <c r="K18" s="91"/>
      <c r="L18" s="87"/>
    </row>
    <row r="19" spans="2:12">
      <c r="B19" s="115"/>
      <c r="C19" s="87"/>
      <c r="D19" s="87"/>
      <c r="E19" s="87"/>
      <c r="F19" s="87"/>
      <c r="G19" s="90"/>
      <c r="H19" s="105"/>
      <c r="I19" s="87"/>
      <c r="J19" s="87"/>
      <c r="K19" s="91"/>
      <c r="L19" s="87"/>
    </row>
    <row r="20" spans="2:12">
      <c r="B20" s="84"/>
      <c r="C20" s="80"/>
      <c r="D20" s="80"/>
      <c r="E20" s="80"/>
      <c r="F20" s="80"/>
      <c r="G20" s="77"/>
      <c r="H20" s="103"/>
      <c r="I20" s="80"/>
      <c r="J20" s="80"/>
      <c r="K20" s="83"/>
      <c r="L20" s="80"/>
    </row>
    <row r="21" spans="2:12">
      <c r="B21" s="85"/>
      <c r="C21" s="87"/>
      <c r="D21" s="88"/>
      <c r="E21" s="88"/>
      <c r="F21" s="88"/>
      <c r="G21" s="90"/>
      <c r="H21" s="105"/>
      <c r="I21" s="90"/>
      <c r="J21" s="91"/>
      <c r="K21" s="91"/>
      <c r="L21" s="91"/>
    </row>
    <row r="22" spans="2:12">
      <c r="B22" s="85"/>
      <c r="C22" s="87"/>
      <c r="D22" s="88"/>
      <c r="E22" s="88"/>
      <c r="F22" s="88"/>
      <c r="G22" s="90"/>
      <c r="H22" s="105"/>
      <c r="I22" s="90"/>
      <c r="J22" s="91"/>
      <c r="K22" s="91"/>
      <c r="L22" s="91"/>
    </row>
    <row r="23" spans="2:12">
      <c r="B23" s="92"/>
      <c r="C23" s="87"/>
      <c r="D23" s="87"/>
      <c r="E23" s="87"/>
      <c r="F23" s="87"/>
      <c r="G23" s="90"/>
      <c r="H23" s="105"/>
      <c r="I23" s="87"/>
      <c r="J23" s="87"/>
      <c r="K23" s="91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2" t="s">
        <v>221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2" t="s">
        <v>111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2" t="s">
        <v>204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2" t="s">
        <v>212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2:12"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2:12">
      <c r="B125" s="96"/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2:12">
      <c r="B126" s="96"/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2:12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12">
      <c r="B128" s="96"/>
      <c r="C128" s="97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2: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2: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2: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2: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2: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2: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2: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2: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2: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2: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2: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2: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2: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2: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2: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2: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2: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2: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2: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2: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2: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2: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</row>
    <row r="154" spans="2: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2: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2: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2: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2: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2: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pans="2: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2: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</row>
    <row r="163" spans="2: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</row>
    <row r="164" spans="2: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2: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2: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2: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</row>
    <row r="168" spans="2: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</row>
    <row r="169" spans="2: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</row>
    <row r="170" spans="2: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2: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2: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2: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2: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2: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</row>
    <row r="176" spans="2: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</row>
    <row r="177" spans="2: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</row>
    <row r="178" spans="2: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</row>
    <row r="179" spans="2: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</row>
    <row r="180" spans="2: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</row>
    <row r="181" spans="2: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</row>
    <row r="182" spans="2: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</row>
    <row r="183" spans="2: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</row>
    <row r="184" spans="2: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2: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</row>
    <row r="186" spans="2: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</row>
    <row r="187" spans="2: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2: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2: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2: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</row>
    <row r="191" spans="2: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2: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</row>
    <row r="193" spans="2: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</row>
    <row r="194" spans="2: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2: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</row>
    <row r="196" spans="2: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</row>
    <row r="197" spans="2: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2: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2: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pans="2: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2: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2: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2: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</row>
    <row r="205" spans="2: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2: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</row>
    <row r="207" spans="2: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2: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2: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2: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2: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2: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2: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2: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2: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2: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</row>
    <row r="219" spans="2: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</row>
    <row r="220" spans="2: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2: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</row>
    <row r="222" spans="2: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</row>
    <row r="223" spans="2: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</row>
    <row r="224" spans="2: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</row>
    <row r="225" spans="2: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</row>
    <row r="226" spans="2: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2: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</row>
    <row r="228" spans="2: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2: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2: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2: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2: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pans="2: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2: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</row>
    <row r="235" spans="2: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</row>
    <row r="236" spans="2: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</row>
    <row r="237" spans="2: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</row>
    <row r="238" spans="2: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2: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2: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</row>
    <row r="241" spans="2: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</row>
    <row r="242" spans="2: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2: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2: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2: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  <row r="246" spans="2: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  <row r="247" spans="2: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2: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2: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</row>
    <row r="250" spans="2: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2: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</row>
    <row r="252" spans="2: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2: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</row>
    <row r="254" spans="2: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</row>
    <row r="255" spans="2: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</row>
    <row r="256" spans="2: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</row>
    <row r="257" spans="2: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2: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2: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</row>
    <row r="260" spans="2: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2: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2: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</row>
    <row r="263" spans="2: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</row>
    <row r="264" spans="2: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</row>
    <row r="265" spans="2: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</row>
    <row r="266" spans="2: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</row>
    <row r="267" spans="2: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</row>
    <row r="268" spans="2: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</row>
    <row r="269" spans="2: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</row>
    <row r="270" spans="2: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</row>
    <row r="271" spans="2: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</row>
    <row r="272" spans="2: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</row>
    <row r="273" spans="2: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2: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2: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</row>
    <row r="276" spans="2: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2: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2: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2: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</row>
    <row r="280" spans="2: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</row>
    <row r="281" spans="2: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</row>
    <row r="282" spans="2: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</row>
    <row r="283" spans="2: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</row>
    <row r="284" spans="2: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</row>
    <row r="285" spans="2: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</row>
    <row r="286" spans="2: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2: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2: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</row>
    <row r="289" spans="2: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</row>
    <row r="290" spans="2: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</row>
    <row r="291" spans="2: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</row>
    <row r="294" spans="2: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2: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</row>
    <row r="296" spans="2: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</row>
    <row r="297" spans="2: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</row>
    <row r="298" spans="2: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</row>
    <row r="299" spans="2: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</row>
    <row r="300" spans="2: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</row>
    <row r="301" spans="2:12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</row>
    <row r="302" spans="2:12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</row>
    <row r="303" spans="2:12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</row>
    <row r="304" spans="2:12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</row>
    <row r="305" spans="2:12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</row>
    <row r="306" spans="2:12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</row>
    <row r="307" spans="2:12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</row>
    <row r="308" spans="2:12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</row>
    <row r="309" spans="2:12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2:12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2:12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2:12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2:12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2:12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2:12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2:12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2:12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2:12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2:12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2:12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2:12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2:12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</row>
    <row r="323" spans="2:12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</row>
    <row r="324" spans="2:12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</row>
    <row r="325" spans="2:12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</row>
    <row r="326" spans="2:12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</row>
    <row r="327" spans="2:12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</row>
    <row r="328" spans="2:12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</row>
    <row r="329" spans="2:12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</row>
    <row r="330" spans="2:12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</row>
    <row r="331" spans="2:12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</row>
    <row r="332" spans="2:12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</row>
    <row r="333" spans="2:12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</row>
    <row r="334" spans="2:12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2:12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2:12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</row>
    <row r="337" spans="2:12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</row>
    <row r="338" spans="2:12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</row>
    <row r="339" spans="2:12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</row>
    <row r="340" spans="2:12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</row>
    <row r="341" spans="2:12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</row>
    <row r="342" spans="2:12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2:12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</row>
    <row r="344" spans="2:12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</row>
    <row r="345" spans="2:12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2:12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</row>
    <row r="347" spans="2:12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2:12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</row>
    <row r="349" spans="2:12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</row>
    <row r="350" spans="2:12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</row>
    <row r="351" spans="2:12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</row>
    <row r="352" spans="2:12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</row>
    <row r="353" spans="2:12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</row>
    <row r="354" spans="2:12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2:12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2:12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</row>
    <row r="357" spans="2:12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</row>
    <row r="358" spans="2:12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</row>
    <row r="359" spans="2:12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</row>
    <row r="360" spans="2:12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</row>
    <row r="361" spans="2:12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</row>
    <row r="362" spans="2:12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</row>
    <row r="363" spans="2:12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</row>
    <row r="364" spans="2:12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</row>
    <row r="365" spans="2:12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</row>
    <row r="366" spans="2:12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</row>
    <row r="367" spans="2:12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</row>
    <row r="368" spans="2:12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</row>
    <row r="369" spans="2:12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</row>
    <row r="372" spans="2:12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</row>
    <row r="373" spans="2:12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</row>
    <row r="374" spans="2:12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</row>
    <row r="375" spans="2:12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2:12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</row>
    <row r="377" spans="2:12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</row>
    <row r="378" spans="2:12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</row>
    <row r="379" spans="2:12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</row>
    <row r="380" spans="2:12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</row>
    <row r="381" spans="2:12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</row>
    <row r="382" spans="2:12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</row>
    <row r="383" spans="2:12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</row>
    <row r="384" spans="2:12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</row>
    <row r="385" spans="2:12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2:12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2:12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2:12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2:12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</row>
    <row r="390" spans="2:12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</row>
    <row r="391" spans="2:12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</row>
    <row r="392" spans="2:12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</row>
    <row r="393" spans="2:12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</row>
    <row r="394" spans="2:12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</row>
    <row r="395" spans="2:12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2:12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</row>
    <row r="397" spans="2:12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2:12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2:12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2:12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2:12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2:12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2:12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2:12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2:12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2:12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2:12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2:12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2:12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2:12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2:12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2:12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2:12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2:12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2:12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2:12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2:12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2:12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2:12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2:12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2:12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2:12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2:12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2:12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2:12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2:12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2:12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2:12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2:12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2:12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2:12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2:12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2:12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2:12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2:12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2:12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2:12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2:12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2:12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2:12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2:12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2:12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2:12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2:12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2:12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2:12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2:12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2:12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2:12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2:12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2:12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2:12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2:12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2:12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2:12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2:12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2:12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2:12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2:12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2:12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2:12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2:12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2:12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2:12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2:12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2:12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2:12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</row>
    <row r="469" spans="2:12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</row>
    <row r="470" spans="2:12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</row>
    <row r="471" spans="2:12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</row>
    <row r="472" spans="2:12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</row>
    <row r="473" spans="2:12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</row>
    <row r="474" spans="2:12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</row>
    <row r="475" spans="2:12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</row>
    <row r="476" spans="2:12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</row>
    <row r="477" spans="2:12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</row>
    <row r="478" spans="2:12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</row>
    <row r="479" spans="2:12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</row>
    <row r="480" spans="2:12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</row>
    <row r="481" spans="2:12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</row>
    <row r="482" spans="2:12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</row>
    <row r="483" spans="2:12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2:12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</row>
    <row r="485" spans="2:12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</row>
    <row r="486" spans="2:12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</row>
    <row r="487" spans="2:12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</row>
    <row r="488" spans="2:12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</row>
    <row r="489" spans="2:12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</row>
    <row r="490" spans="2:12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</row>
    <row r="491" spans="2:12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</row>
    <row r="492" spans="2:12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</row>
    <row r="493" spans="2:12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</row>
    <row r="494" spans="2:12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</row>
    <row r="495" spans="2:12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</row>
    <row r="496" spans="2:12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</row>
    <row r="497" spans="2:12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</row>
    <row r="498" spans="2:12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</row>
    <row r="499" spans="2:12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</row>
    <row r="500" spans="2:12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</row>
    <row r="501" spans="2:12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</row>
    <row r="502" spans="2:12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</row>
    <row r="503" spans="2:12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</row>
    <row r="504" spans="2:12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</row>
    <row r="505" spans="2:12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</row>
    <row r="506" spans="2:12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</row>
    <row r="507" spans="2:12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</row>
    <row r="508" spans="2:12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</row>
    <row r="509" spans="2:12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</row>
    <row r="510" spans="2:12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</row>
    <row r="511" spans="2:12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</row>
    <row r="512" spans="2:12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</row>
    <row r="513" spans="2:12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</row>
    <row r="514" spans="2:12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</row>
    <row r="515" spans="2:12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</row>
    <row r="516" spans="2:12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</row>
    <row r="517" spans="2:12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</row>
    <row r="518" spans="2:12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</row>
    <row r="519" spans="2:12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</row>
    <row r="520" spans="2:12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</row>
    <row r="521" spans="2:12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</row>
    <row r="522" spans="2:12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</row>
    <row r="523" spans="2:12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</row>
    <row r="524" spans="2:12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</row>
    <row r="525" spans="2:12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</row>
    <row r="526" spans="2:12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</row>
    <row r="527" spans="2:12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</row>
    <row r="528" spans="2:12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</row>
    <row r="529" spans="2:12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</row>
    <row r="530" spans="2:12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</row>
    <row r="531" spans="2:12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</row>
    <row r="532" spans="2:12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</row>
    <row r="533" spans="2:12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</row>
    <row r="534" spans="2:12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</row>
    <row r="535" spans="2:12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</row>
    <row r="536" spans="2:12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</row>
    <row r="537" spans="2:12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</row>
    <row r="538" spans="2:12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</row>
    <row r="539" spans="2:12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</row>
    <row r="540" spans="2:12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</row>
    <row r="541" spans="2:12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</row>
    <row r="542" spans="2:12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</row>
    <row r="543" spans="2:12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</row>
    <row r="544" spans="2:12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</row>
    <row r="545" spans="2:12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</row>
    <row r="546" spans="2:12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</row>
    <row r="547" spans="2:12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</row>
    <row r="548" spans="2:12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</row>
    <row r="549" spans="2:12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</row>
    <row r="550" spans="2:12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</row>
    <row r="551" spans="2:12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</row>
    <row r="552" spans="2:12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</row>
    <row r="553" spans="2:12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</row>
    <row r="554" spans="2:12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</row>
    <row r="555" spans="2:12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</row>
    <row r="556" spans="2:12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</row>
    <row r="557" spans="2:12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</row>
    <row r="558" spans="2:12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</row>
    <row r="559" spans="2:12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</row>
    <row r="560" spans="2:12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</row>
    <row r="561" spans="2:12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</row>
    <row r="562" spans="2:12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</row>
    <row r="563" spans="2:12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</row>
    <row r="564" spans="2:12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</row>
    <row r="565" spans="2:12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</row>
    <row r="566" spans="2:12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</row>
    <row r="567" spans="2:12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</row>
    <row r="568" spans="2:12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</row>
    <row r="569" spans="2:12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</row>
    <row r="570" spans="2:12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</row>
    <row r="571" spans="2:12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</row>
    <row r="572" spans="2:12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</row>
    <row r="573" spans="2:12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</row>
    <row r="574" spans="2:12"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</row>
    <row r="575" spans="2:12"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</row>
    <row r="576" spans="2:12"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</row>
    <row r="577" spans="2:12"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</row>
    <row r="578" spans="2:12"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</row>
    <row r="579" spans="2:12"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</row>
    <row r="580" spans="2:12"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</row>
    <row r="581" spans="2:12"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</row>
    <row r="582" spans="2:12"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</row>
    <row r="583" spans="2:12"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</row>
    <row r="584" spans="2:12"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</row>
    <row r="585" spans="2:12"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</row>
    <row r="586" spans="2:12"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</row>
    <row r="587" spans="2:12">
      <c r="B587" s="1"/>
      <c r="C587" s="1"/>
      <c r="D587" s="1"/>
      <c r="E587" s="1"/>
    </row>
    <row r="588" spans="2:12">
      <c r="B588" s="1"/>
      <c r="C588" s="1"/>
      <c r="D588" s="1"/>
      <c r="E588" s="1"/>
    </row>
    <row r="589" spans="2:12">
      <c r="B589" s="1"/>
      <c r="C589" s="1"/>
      <c r="D589" s="1"/>
      <c r="E589" s="1"/>
    </row>
    <row r="590" spans="2:12">
      <c r="B590" s="1"/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7.28515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145</v>
      </c>
      <c r="C1" s="46" t="s" vm="1">
        <v>230</v>
      </c>
    </row>
    <row r="2" spans="1:11">
      <c r="B2" s="46" t="s">
        <v>144</v>
      </c>
      <c r="C2" s="46" t="s">
        <v>231</v>
      </c>
    </row>
    <row r="3" spans="1:11">
      <c r="B3" s="46" t="s">
        <v>146</v>
      </c>
      <c r="C3" s="46" t="s">
        <v>232</v>
      </c>
    </row>
    <row r="4" spans="1:11">
      <c r="B4" s="46" t="s">
        <v>147</v>
      </c>
      <c r="C4" s="46">
        <v>9453</v>
      </c>
    </row>
    <row r="6" spans="1:11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50</v>
      </c>
      <c r="C11" s="87"/>
      <c r="D11" s="88"/>
      <c r="E11" s="88"/>
      <c r="F11" s="88"/>
      <c r="G11" s="90"/>
      <c r="H11" s="105"/>
      <c r="I11" s="90">
        <v>2182.8711335040007</v>
      </c>
      <c r="J11" s="91">
        <f>IFERROR(I11/$I$11,0)</f>
        <v>1</v>
      </c>
      <c r="K11" s="91">
        <f>I11/'סכום נכסי הקרן'!$C$42</f>
        <v>3.1864950421162676E-3</v>
      </c>
    </row>
    <row r="12" spans="1:11">
      <c r="B12" s="115" t="s">
        <v>200</v>
      </c>
      <c r="C12" s="87"/>
      <c r="D12" s="88"/>
      <c r="E12" s="88"/>
      <c r="F12" s="88"/>
      <c r="G12" s="90"/>
      <c r="H12" s="105"/>
      <c r="I12" s="90">
        <v>2182.8711335040007</v>
      </c>
      <c r="J12" s="91">
        <f t="shared" ref="J12:J19" si="0">IFERROR(I12/$I$11,0)</f>
        <v>1</v>
      </c>
      <c r="K12" s="91">
        <f>I12/'סכום נכסי הקרן'!$C$42</f>
        <v>3.1864950421162676E-3</v>
      </c>
    </row>
    <row r="13" spans="1:11">
      <c r="B13" s="92" t="s">
        <v>1732</v>
      </c>
      <c r="C13" s="87" t="s">
        <v>1733</v>
      </c>
      <c r="D13" s="88" t="s">
        <v>28</v>
      </c>
      <c r="E13" s="88" t="s">
        <v>534</v>
      </c>
      <c r="F13" s="88" t="s">
        <v>131</v>
      </c>
      <c r="G13" s="90">
        <v>18.833736000000002</v>
      </c>
      <c r="H13" s="105">
        <v>99790</v>
      </c>
      <c r="I13" s="90">
        <v>-57.512820020000007</v>
      </c>
      <c r="J13" s="91">
        <f t="shared" si="0"/>
        <v>-2.6347327213805314E-2</v>
      </c>
      <c r="K13" s="91">
        <f>I13/'סכום נכסי הקרן'!$C$42</f>
        <v>-8.3955627539805647E-5</v>
      </c>
    </row>
    <row r="14" spans="1:11">
      <c r="B14" s="92" t="s">
        <v>1734</v>
      </c>
      <c r="C14" s="87" t="s">
        <v>1735</v>
      </c>
      <c r="D14" s="88" t="s">
        <v>28</v>
      </c>
      <c r="E14" s="88" t="s">
        <v>534</v>
      </c>
      <c r="F14" s="88" t="s">
        <v>131</v>
      </c>
      <c r="G14" s="90">
        <v>3.2268670000000004</v>
      </c>
      <c r="H14" s="105">
        <v>1533700</v>
      </c>
      <c r="I14" s="90">
        <v>104.19288143700001</v>
      </c>
      <c r="J14" s="91">
        <f t="shared" si="0"/>
        <v>4.7732035042190937E-2</v>
      </c>
      <c r="K14" s="91">
        <f>I14/'סכום נכסי הקרן'!$C$42</f>
        <v>1.5209789301206137E-4</v>
      </c>
    </row>
    <row r="15" spans="1:11">
      <c r="B15" s="92" t="s">
        <v>1736</v>
      </c>
      <c r="C15" s="87" t="s">
        <v>1737</v>
      </c>
      <c r="D15" s="88" t="s">
        <v>28</v>
      </c>
      <c r="E15" s="88" t="s">
        <v>534</v>
      </c>
      <c r="F15" s="88" t="s">
        <v>139</v>
      </c>
      <c r="G15" s="90">
        <v>1.7754670000000001</v>
      </c>
      <c r="H15" s="105">
        <v>121860</v>
      </c>
      <c r="I15" s="90">
        <v>17.702378570000004</v>
      </c>
      <c r="J15" s="91">
        <f t="shared" si="0"/>
        <v>8.1096764249127679E-3</v>
      </c>
      <c r="K15" s="91">
        <f>I15/'סכום נכסי הקרן'!$C$42</f>
        <v>2.5841443721151712E-5</v>
      </c>
    </row>
    <row r="16" spans="1:11">
      <c r="B16" s="92" t="s">
        <v>1738</v>
      </c>
      <c r="C16" s="87" t="s">
        <v>1739</v>
      </c>
      <c r="D16" s="88" t="s">
        <v>28</v>
      </c>
      <c r="E16" s="88" t="s">
        <v>534</v>
      </c>
      <c r="F16" s="88" t="s">
        <v>131</v>
      </c>
      <c r="G16" s="90">
        <v>88.394105000000025</v>
      </c>
      <c r="H16" s="105">
        <v>448825</v>
      </c>
      <c r="I16" s="90">
        <v>2097.7614275110004</v>
      </c>
      <c r="J16" s="91">
        <f t="shared" si="0"/>
        <v>0.9610102013413957</v>
      </c>
      <c r="K16" s="91">
        <f>I16/'סכום נכסי הקרן'!$C$42</f>
        <v>3.0622542419975135E-3</v>
      </c>
    </row>
    <row r="17" spans="2:11" s="1" customFormat="1">
      <c r="B17" s="92" t="s">
        <v>1740</v>
      </c>
      <c r="C17" s="87" t="s">
        <v>1741</v>
      </c>
      <c r="D17" s="88" t="s">
        <v>28</v>
      </c>
      <c r="E17" s="88" t="s">
        <v>534</v>
      </c>
      <c r="F17" s="88" t="s">
        <v>133</v>
      </c>
      <c r="G17" s="90">
        <v>11.376776000000001</v>
      </c>
      <c r="H17" s="105">
        <v>46380</v>
      </c>
      <c r="I17" s="90">
        <v>1.1531527100000003</v>
      </c>
      <c r="J17" s="91">
        <f t="shared" si="0"/>
        <v>5.2827337917512793E-4</v>
      </c>
      <c r="K17" s="91">
        <f>I17/'סכום נכסי הקרן'!$C$42</f>
        <v>1.6833405036235523E-6</v>
      </c>
    </row>
    <row r="18" spans="2:11" s="1" customFormat="1">
      <c r="B18" s="92" t="s">
        <v>1742</v>
      </c>
      <c r="C18" s="87" t="s">
        <v>1743</v>
      </c>
      <c r="D18" s="88" t="s">
        <v>28</v>
      </c>
      <c r="E18" s="88" t="s">
        <v>534</v>
      </c>
      <c r="F18" s="88" t="s">
        <v>140</v>
      </c>
      <c r="G18" s="90">
        <v>3.3716630000000003</v>
      </c>
      <c r="H18" s="105">
        <v>228800</v>
      </c>
      <c r="I18" s="90">
        <v>34.391749698000005</v>
      </c>
      <c r="J18" s="91">
        <f t="shared" si="0"/>
        <v>1.5755281734287946E-2</v>
      </c>
      <c r="K18" s="91">
        <f>I18/'סכום נכסי הקרן'!$C$42</f>
        <v>5.0204127133453527E-5</v>
      </c>
    </row>
    <row r="19" spans="2:11" s="1" customFormat="1">
      <c r="B19" s="92" t="s">
        <v>1744</v>
      </c>
      <c r="C19" s="87" t="s">
        <v>1745</v>
      </c>
      <c r="D19" s="88" t="s">
        <v>28</v>
      </c>
      <c r="E19" s="88" t="s">
        <v>534</v>
      </c>
      <c r="F19" s="88" t="s">
        <v>131</v>
      </c>
      <c r="G19" s="90">
        <v>5.4890030000000012</v>
      </c>
      <c r="H19" s="105">
        <v>11843.75</v>
      </c>
      <c r="I19" s="90">
        <v>-14.817636402000002</v>
      </c>
      <c r="J19" s="91">
        <f t="shared" si="0"/>
        <v>-6.7881407081573121E-3</v>
      </c>
      <c r="K19" s="91">
        <f>I19/'סכום נכסי הקרן'!$C$42</f>
        <v>-2.1630376711730886E-5</v>
      </c>
    </row>
    <row r="20" spans="2:11" s="1" customFormat="1">
      <c r="B20" s="92"/>
      <c r="C20" s="87"/>
      <c r="D20" s="88"/>
      <c r="E20" s="88"/>
      <c r="F20" s="88"/>
      <c r="G20" s="90"/>
      <c r="H20" s="105"/>
      <c r="I20" s="90"/>
      <c r="J20" s="91"/>
      <c r="K20" s="91"/>
    </row>
    <row r="21" spans="2:11" s="1" customFormat="1">
      <c r="B21" s="115"/>
      <c r="C21" s="87"/>
      <c r="D21" s="87"/>
      <c r="E21" s="87"/>
      <c r="F21" s="87"/>
      <c r="G21" s="90"/>
      <c r="H21" s="105"/>
      <c r="I21" s="87"/>
      <c r="J21" s="91"/>
      <c r="K21" s="87"/>
    </row>
    <row r="22" spans="2:11" s="1" customFormat="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 s="1" customForma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s="1" customFormat="1">
      <c r="B24" s="112" t="s">
        <v>221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 s="1" customFormat="1">
      <c r="B25" s="112" t="s">
        <v>111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 s="1" customFormat="1">
      <c r="B26" s="112" t="s">
        <v>204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2:11" s="1" customFormat="1">
      <c r="B27" s="112" t="s">
        <v>212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2:11" s="1" customFormat="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 s="1" customFormat="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 s="1" customFormat="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 s="1" customFormat="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 s="1" customFormat="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 s="1" customFormat="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 s="1" customFormat="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 s="1" customFormat="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s="1" customFormat="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 s="1" customFormat="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 s="1" customFormat="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 s="1" customFormat="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 s="1" customFormat="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 s="1" customFormat="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 s="1" customFormat="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 s="1" customFormat="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 s="1" customFormat="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 s="1" customFormat="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 s="1" customFormat="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 s="1" customFormat="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 s="1" customFormat="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 s="1" customFormat="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 s="1" customFormat="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 s="1" customFormat="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 s="1" customFormat="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 s="1" customFormat="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 s="1" customFormat="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 s="1" customFormat="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 s="1" customFormat="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 s="1" customFormat="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 s="1" customFormat="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 s="1" customFormat="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 s="1" customFormat="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 s="1" customFormat="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 s="1" customFormat="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 s="1" customFormat="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 s="1" customFormat="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 s="1" customFormat="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s="1" customFormat="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 s="1" customFormat="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 s="1" customFormat="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 s="1" customFormat="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 s="1" customFormat="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s="1" customFormat="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s="1" customFormat="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s="1" customFormat="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s="1" customFormat="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s="1" customFormat="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s="1" customFormat="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 s="1" customFormat="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s="1" customFormat="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s="1" customFormat="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s="1" customFormat="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s="1" customFormat="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s="1" customFormat="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s="1" customFormat="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s="1" customFormat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s="1" customFormat="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s="1" customForma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s="1" customFormat="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 s="1" customFormat="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 s="1" customFormat="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 s="1" customFormat="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 s="1" customFormat="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 s="1" customFormat="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 s="1" customFormat="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 s="1" customFormat="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s="1" customFormat="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s="1" customFormat="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s="1" customForma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s="1" customFormat="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 s="1" customFormat="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 s="1" customFormat="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 s="1" customFormat="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 s="1" customForma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s="1" customFormat="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s="1" customForma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s="1" customForma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s="1" customFormat="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 s="1" customForma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 s="1" customFormat="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 s="1" customForma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 s="1" customFormat="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 s="1" customFormat="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 s="1" customFormat="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 s="1" customFormat="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s="1" customFormat="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 s="1" customFormat="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 s="1" customForma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 s="1" customFormat="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 s="1" customFormat="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 s="1" customFormat="1">
      <c r="B119" s="87"/>
      <c r="C119" s="87"/>
      <c r="D119" s="87"/>
      <c r="E119" s="87"/>
      <c r="F119" s="87"/>
      <c r="G119" s="87"/>
      <c r="H119" s="87"/>
      <c r="I119" s="87"/>
      <c r="J119" s="87"/>
      <c r="K119" s="87"/>
    </row>
    <row r="120" spans="2:11" s="1" customFormat="1">
      <c r="B120" s="87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2:11" s="1" customFormat="1">
      <c r="B121" s="96"/>
      <c r="C121" s="114"/>
      <c r="D121" s="114"/>
      <c r="E121" s="114"/>
      <c r="F121" s="114"/>
      <c r="G121" s="114"/>
      <c r="H121" s="114"/>
      <c r="I121" s="97"/>
      <c r="J121" s="97"/>
      <c r="K121" s="114"/>
    </row>
    <row r="122" spans="2:11" s="1" customFormat="1">
      <c r="B122" s="96"/>
      <c r="C122" s="114"/>
      <c r="D122" s="114"/>
      <c r="E122" s="114"/>
      <c r="F122" s="114"/>
      <c r="G122" s="114"/>
      <c r="H122" s="114"/>
      <c r="I122" s="97"/>
      <c r="J122" s="97"/>
      <c r="K122" s="114"/>
    </row>
    <row r="123" spans="2:11" s="1" customFormat="1">
      <c r="B123" s="96"/>
      <c r="C123" s="114"/>
      <c r="D123" s="114"/>
      <c r="E123" s="114"/>
      <c r="F123" s="114"/>
      <c r="G123" s="114"/>
      <c r="H123" s="114"/>
      <c r="I123" s="97"/>
      <c r="J123" s="97"/>
      <c r="K123" s="114"/>
    </row>
    <row r="124" spans="2:11" s="1" customFormat="1">
      <c r="B124" s="96"/>
      <c r="C124" s="114"/>
      <c r="D124" s="114"/>
      <c r="E124" s="114"/>
      <c r="F124" s="114"/>
      <c r="G124" s="114"/>
      <c r="H124" s="114"/>
      <c r="I124" s="97"/>
      <c r="J124" s="97"/>
      <c r="K124" s="114"/>
    </row>
    <row r="125" spans="2:11" s="1" customFormat="1">
      <c r="B125" s="96"/>
      <c r="C125" s="114"/>
      <c r="D125" s="114"/>
      <c r="E125" s="114"/>
      <c r="F125" s="114"/>
      <c r="G125" s="114"/>
      <c r="H125" s="114"/>
      <c r="I125" s="97"/>
      <c r="J125" s="97"/>
      <c r="K125" s="114"/>
    </row>
    <row r="126" spans="2:11" s="1" customFormat="1">
      <c r="B126" s="96"/>
      <c r="C126" s="114"/>
      <c r="D126" s="114"/>
      <c r="E126" s="114"/>
      <c r="F126" s="114"/>
      <c r="G126" s="114"/>
      <c r="H126" s="114"/>
      <c r="I126" s="97"/>
      <c r="J126" s="97"/>
      <c r="K126" s="114"/>
    </row>
    <row r="127" spans="2:11" s="1" customFormat="1">
      <c r="B127" s="96"/>
      <c r="C127" s="114"/>
      <c r="D127" s="114"/>
      <c r="E127" s="114"/>
      <c r="F127" s="114"/>
      <c r="G127" s="114"/>
      <c r="H127" s="114"/>
      <c r="I127" s="97"/>
      <c r="J127" s="97"/>
      <c r="K127" s="114"/>
    </row>
    <row r="128" spans="2:11" s="1" customFormat="1">
      <c r="B128" s="96"/>
      <c r="C128" s="114"/>
      <c r="D128" s="114"/>
      <c r="E128" s="114"/>
      <c r="F128" s="114"/>
      <c r="G128" s="114"/>
      <c r="H128" s="114"/>
      <c r="I128" s="97"/>
      <c r="J128" s="97"/>
      <c r="K128" s="114"/>
    </row>
    <row r="129" spans="2:11" s="1" customFormat="1">
      <c r="B129" s="97"/>
      <c r="C129" s="114"/>
      <c r="D129" s="114"/>
      <c r="E129" s="114"/>
      <c r="F129" s="114"/>
      <c r="G129" s="114"/>
      <c r="H129" s="114"/>
      <c r="I129" s="97"/>
      <c r="J129" s="97"/>
      <c r="K129" s="97"/>
    </row>
    <row r="130" spans="2:11" s="1" customFormat="1">
      <c r="B130" s="97"/>
      <c r="C130" s="114"/>
      <c r="D130" s="114"/>
      <c r="E130" s="114"/>
      <c r="F130" s="114"/>
      <c r="G130" s="114"/>
      <c r="H130" s="114"/>
      <c r="I130" s="97"/>
      <c r="J130" s="97"/>
      <c r="K130" s="97"/>
    </row>
    <row r="131" spans="2:11" s="1" customFormat="1">
      <c r="B131" s="97"/>
      <c r="C131" s="114"/>
      <c r="D131" s="114"/>
      <c r="E131" s="114"/>
      <c r="F131" s="114"/>
      <c r="G131" s="114"/>
      <c r="H131" s="114"/>
      <c r="I131" s="97"/>
      <c r="J131" s="97"/>
      <c r="K131" s="97"/>
    </row>
    <row r="132" spans="2:11" s="1" customFormat="1">
      <c r="B132" s="97"/>
      <c r="C132" s="114"/>
      <c r="D132" s="114"/>
      <c r="E132" s="114"/>
      <c r="F132" s="114"/>
      <c r="G132" s="114"/>
      <c r="H132" s="114"/>
      <c r="I132" s="97"/>
      <c r="J132" s="97"/>
      <c r="K132" s="97"/>
    </row>
    <row r="133" spans="2:11" s="1" customFormat="1">
      <c r="B133" s="97"/>
      <c r="C133" s="114"/>
      <c r="D133" s="114"/>
      <c r="E133" s="114"/>
      <c r="F133" s="114"/>
      <c r="G133" s="114"/>
      <c r="H133" s="114"/>
      <c r="I133" s="97"/>
      <c r="J133" s="97"/>
      <c r="K133" s="97"/>
    </row>
    <row r="134" spans="2:11" s="1" customFormat="1">
      <c r="B134" s="97"/>
      <c r="C134" s="114"/>
      <c r="D134" s="114"/>
      <c r="E134" s="114"/>
      <c r="F134" s="114"/>
      <c r="G134" s="114"/>
      <c r="H134" s="114"/>
      <c r="I134" s="97"/>
      <c r="J134" s="97"/>
      <c r="K134" s="97"/>
    </row>
    <row r="135" spans="2:11" s="1" customFormat="1">
      <c r="B135" s="97"/>
      <c r="C135" s="114"/>
      <c r="D135" s="114"/>
      <c r="E135" s="114"/>
      <c r="F135" s="114"/>
      <c r="G135" s="114"/>
      <c r="H135" s="114"/>
      <c r="I135" s="97"/>
      <c r="J135" s="97"/>
      <c r="K135" s="97"/>
    </row>
    <row r="136" spans="2:11" s="1" customFormat="1">
      <c r="B136" s="97"/>
      <c r="C136" s="114"/>
      <c r="D136" s="114"/>
      <c r="E136" s="114"/>
      <c r="F136" s="114"/>
      <c r="G136" s="114"/>
      <c r="H136" s="114"/>
      <c r="I136" s="97"/>
      <c r="J136" s="97"/>
      <c r="K136" s="97"/>
    </row>
    <row r="137" spans="2:11" s="1" customFormat="1">
      <c r="B137" s="97"/>
      <c r="C137" s="114"/>
      <c r="D137" s="114"/>
      <c r="E137" s="114"/>
      <c r="F137" s="114"/>
      <c r="G137" s="114"/>
      <c r="H137" s="114"/>
      <c r="I137" s="97"/>
      <c r="J137" s="97"/>
      <c r="K137" s="97"/>
    </row>
    <row r="138" spans="2:11" s="1" customFormat="1">
      <c r="B138" s="97"/>
      <c r="C138" s="114"/>
      <c r="D138" s="114"/>
      <c r="E138" s="114"/>
      <c r="F138" s="114"/>
      <c r="G138" s="114"/>
      <c r="H138" s="114"/>
      <c r="I138" s="97"/>
      <c r="J138" s="97"/>
      <c r="K138" s="97"/>
    </row>
    <row r="139" spans="2:11" s="1" customFormat="1">
      <c r="B139" s="97"/>
      <c r="C139" s="114"/>
      <c r="D139" s="114"/>
      <c r="E139" s="114"/>
      <c r="F139" s="114"/>
      <c r="G139" s="114"/>
      <c r="H139" s="114"/>
      <c r="I139" s="97"/>
      <c r="J139" s="97"/>
      <c r="K139" s="97"/>
    </row>
    <row r="140" spans="2:11" s="1" customFormat="1">
      <c r="B140" s="97"/>
      <c r="C140" s="114"/>
      <c r="D140" s="114"/>
      <c r="E140" s="114"/>
      <c r="F140" s="114"/>
      <c r="G140" s="114"/>
      <c r="H140" s="114"/>
      <c r="I140" s="97"/>
      <c r="J140" s="97"/>
      <c r="K140" s="97"/>
    </row>
    <row r="141" spans="2:11" s="1" customFormat="1">
      <c r="B141" s="97"/>
      <c r="C141" s="114"/>
      <c r="D141" s="114"/>
      <c r="E141" s="114"/>
      <c r="F141" s="114"/>
      <c r="G141" s="114"/>
      <c r="H141" s="114"/>
      <c r="I141" s="97"/>
      <c r="J141" s="97"/>
      <c r="K141" s="97"/>
    </row>
    <row r="142" spans="2:11" s="1" customFormat="1">
      <c r="B142" s="97"/>
      <c r="C142" s="114"/>
      <c r="D142" s="114"/>
      <c r="E142" s="114"/>
      <c r="F142" s="114"/>
      <c r="G142" s="114"/>
      <c r="H142" s="114"/>
      <c r="I142" s="97"/>
      <c r="J142" s="97"/>
      <c r="K142" s="97"/>
    </row>
    <row r="143" spans="2:11" s="1" customFormat="1">
      <c r="B143" s="97"/>
      <c r="C143" s="114"/>
      <c r="D143" s="114"/>
      <c r="E143" s="114"/>
      <c r="F143" s="114"/>
      <c r="G143" s="114"/>
      <c r="H143" s="114"/>
      <c r="I143" s="97"/>
      <c r="J143" s="97"/>
      <c r="K143" s="97"/>
    </row>
    <row r="144" spans="2:11" s="1" customFormat="1">
      <c r="B144" s="97"/>
      <c r="C144" s="114"/>
      <c r="D144" s="114"/>
      <c r="E144" s="114"/>
      <c r="F144" s="114"/>
      <c r="G144" s="114"/>
      <c r="H144" s="114"/>
      <c r="I144" s="97"/>
      <c r="J144" s="97"/>
      <c r="K144" s="97"/>
    </row>
    <row r="145" spans="2:11" s="1" customFormat="1">
      <c r="B145" s="97"/>
      <c r="C145" s="114"/>
      <c r="D145" s="114"/>
      <c r="E145" s="114"/>
      <c r="F145" s="114"/>
      <c r="G145" s="114"/>
      <c r="H145" s="114"/>
      <c r="I145" s="97"/>
      <c r="J145" s="97"/>
      <c r="K145" s="97"/>
    </row>
    <row r="146" spans="2:11" s="1" customFormat="1">
      <c r="B146" s="97"/>
      <c r="C146" s="114"/>
      <c r="D146" s="114"/>
      <c r="E146" s="114"/>
      <c r="F146" s="114"/>
      <c r="G146" s="114"/>
      <c r="H146" s="114"/>
      <c r="I146" s="97"/>
      <c r="J146" s="97"/>
      <c r="K146" s="97"/>
    </row>
    <row r="147" spans="2:11" s="1" customFormat="1">
      <c r="B147" s="97"/>
      <c r="C147" s="114"/>
      <c r="D147" s="114"/>
      <c r="E147" s="114"/>
      <c r="F147" s="114"/>
      <c r="G147" s="114"/>
      <c r="H147" s="114"/>
      <c r="I147" s="97"/>
      <c r="J147" s="97"/>
      <c r="K147" s="97"/>
    </row>
    <row r="148" spans="2:11" s="1" customFormat="1">
      <c r="B148" s="97"/>
      <c r="C148" s="114"/>
      <c r="D148" s="114"/>
      <c r="E148" s="114"/>
      <c r="F148" s="114"/>
      <c r="G148" s="114"/>
      <c r="H148" s="114"/>
      <c r="I148" s="97"/>
      <c r="J148" s="97"/>
      <c r="K148" s="97"/>
    </row>
    <row r="149" spans="2:11" s="1" customFormat="1">
      <c r="B149" s="97"/>
      <c r="C149" s="114"/>
      <c r="D149" s="114"/>
      <c r="E149" s="114"/>
      <c r="F149" s="114"/>
      <c r="G149" s="114"/>
      <c r="H149" s="114"/>
      <c r="I149" s="97"/>
      <c r="J149" s="97"/>
      <c r="K149" s="97"/>
    </row>
    <row r="150" spans="2:11" s="1" customFormat="1">
      <c r="B150" s="97"/>
      <c r="C150" s="114"/>
      <c r="D150" s="114"/>
      <c r="E150" s="114"/>
      <c r="F150" s="114"/>
      <c r="G150" s="114"/>
      <c r="H150" s="114"/>
      <c r="I150" s="97"/>
      <c r="J150" s="97"/>
      <c r="K150" s="97"/>
    </row>
    <row r="151" spans="2:11" s="1" customFormat="1">
      <c r="B151" s="97"/>
      <c r="C151" s="114"/>
      <c r="D151" s="114"/>
      <c r="E151" s="114"/>
      <c r="F151" s="114"/>
      <c r="G151" s="114"/>
      <c r="H151" s="114"/>
      <c r="I151" s="97"/>
      <c r="J151" s="97"/>
      <c r="K151" s="97"/>
    </row>
    <row r="152" spans="2:11" s="1" customFormat="1">
      <c r="B152" s="97"/>
      <c r="C152" s="114"/>
      <c r="D152" s="114"/>
      <c r="E152" s="114"/>
      <c r="F152" s="114"/>
      <c r="G152" s="114"/>
      <c r="H152" s="114"/>
      <c r="I152" s="97"/>
      <c r="J152" s="97"/>
      <c r="K152" s="97"/>
    </row>
    <row r="153" spans="2:11" s="1" customFormat="1">
      <c r="B153" s="97"/>
      <c r="C153" s="114"/>
      <c r="D153" s="114"/>
      <c r="E153" s="114"/>
      <c r="F153" s="114"/>
      <c r="G153" s="114"/>
      <c r="H153" s="114"/>
      <c r="I153" s="97"/>
      <c r="J153" s="97"/>
      <c r="K153" s="97"/>
    </row>
    <row r="154" spans="2:11" s="1" customFormat="1">
      <c r="B154" s="97"/>
      <c r="C154" s="114"/>
      <c r="D154" s="114"/>
      <c r="E154" s="114"/>
      <c r="F154" s="114"/>
      <c r="G154" s="114"/>
      <c r="H154" s="114"/>
      <c r="I154" s="97"/>
      <c r="J154" s="97"/>
      <c r="K154" s="97"/>
    </row>
    <row r="155" spans="2:11" s="1" customFormat="1">
      <c r="B155" s="97"/>
      <c r="C155" s="114"/>
      <c r="D155" s="114"/>
      <c r="E155" s="114"/>
      <c r="F155" s="114"/>
      <c r="G155" s="114"/>
      <c r="H155" s="114"/>
      <c r="I155" s="97"/>
      <c r="J155" s="97"/>
      <c r="K155" s="97"/>
    </row>
    <row r="156" spans="2:11" s="1" customFormat="1">
      <c r="B156" s="97"/>
      <c r="C156" s="114"/>
      <c r="D156" s="114"/>
      <c r="E156" s="114"/>
      <c r="F156" s="114"/>
      <c r="G156" s="114"/>
      <c r="H156" s="114"/>
      <c r="I156" s="97"/>
      <c r="J156" s="97"/>
      <c r="K156" s="97"/>
    </row>
    <row r="157" spans="2:11" s="1" customFormat="1">
      <c r="B157" s="97"/>
      <c r="C157" s="114"/>
      <c r="D157" s="114"/>
      <c r="E157" s="114"/>
      <c r="F157" s="114"/>
      <c r="G157" s="114"/>
      <c r="H157" s="114"/>
      <c r="I157" s="97"/>
      <c r="J157" s="97"/>
      <c r="K157" s="97"/>
    </row>
    <row r="158" spans="2:11" s="1" customFormat="1">
      <c r="B158" s="97"/>
      <c r="C158" s="114"/>
      <c r="D158" s="114"/>
      <c r="E158" s="114"/>
      <c r="F158" s="114"/>
      <c r="G158" s="114"/>
      <c r="H158" s="114"/>
      <c r="I158" s="97"/>
      <c r="J158" s="97"/>
      <c r="K158" s="97"/>
    </row>
    <row r="159" spans="2:11" s="1" customFormat="1">
      <c r="B159" s="97"/>
      <c r="C159" s="114"/>
      <c r="D159" s="114"/>
      <c r="E159" s="114"/>
      <c r="F159" s="114"/>
      <c r="G159" s="114"/>
      <c r="H159" s="114"/>
      <c r="I159" s="97"/>
      <c r="J159" s="97"/>
      <c r="K159" s="97"/>
    </row>
    <row r="160" spans="2:11" s="1" customFormat="1">
      <c r="B160" s="97"/>
      <c r="C160" s="114"/>
      <c r="D160" s="114"/>
      <c r="E160" s="114"/>
      <c r="F160" s="114"/>
      <c r="G160" s="114"/>
      <c r="H160" s="114"/>
      <c r="I160" s="97"/>
      <c r="J160" s="97"/>
      <c r="K160" s="97"/>
    </row>
    <row r="161" spans="2:11" s="1" customFormat="1">
      <c r="B161" s="97"/>
      <c r="C161" s="114"/>
      <c r="D161" s="114"/>
      <c r="E161" s="114"/>
      <c r="F161" s="114"/>
      <c r="G161" s="114"/>
      <c r="H161" s="114"/>
      <c r="I161" s="97"/>
      <c r="J161" s="97"/>
      <c r="K161" s="97"/>
    </row>
    <row r="162" spans="2:11" s="1" customFormat="1">
      <c r="B162" s="97"/>
      <c r="C162" s="114"/>
      <c r="D162" s="114"/>
      <c r="E162" s="114"/>
      <c r="F162" s="114"/>
      <c r="G162" s="114"/>
      <c r="H162" s="114"/>
      <c r="I162" s="97"/>
      <c r="J162" s="97"/>
      <c r="K162" s="97"/>
    </row>
    <row r="163" spans="2:11" s="1" customFormat="1">
      <c r="B163" s="97"/>
      <c r="C163" s="114"/>
      <c r="D163" s="114"/>
      <c r="E163" s="114"/>
      <c r="F163" s="114"/>
      <c r="G163" s="114"/>
      <c r="H163" s="114"/>
      <c r="I163" s="97"/>
      <c r="J163" s="97"/>
      <c r="K163" s="97"/>
    </row>
    <row r="164" spans="2:11" s="1" customFormat="1">
      <c r="B164" s="97"/>
      <c r="C164" s="114"/>
      <c r="D164" s="114"/>
      <c r="E164" s="114"/>
      <c r="F164" s="114"/>
      <c r="G164" s="114"/>
      <c r="H164" s="114"/>
      <c r="I164" s="97"/>
      <c r="J164" s="97"/>
      <c r="K164" s="97"/>
    </row>
    <row r="165" spans="2:11" s="1" customFormat="1">
      <c r="B165" s="97"/>
      <c r="C165" s="114"/>
      <c r="D165" s="114"/>
      <c r="E165" s="114"/>
      <c r="F165" s="114"/>
      <c r="G165" s="114"/>
      <c r="H165" s="114"/>
      <c r="I165" s="97"/>
      <c r="J165" s="97"/>
      <c r="K165" s="97"/>
    </row>
    <row r="166" spans="2:11" s="1" customFormat="1">
      <c r="B166" s="97"/>
      <c r="C166" s="114"/>
      <c r="D166" s="114"/>
      <c r="E166" s="114"/>
      <c r="F166" s="114"/>
      <c r="G166" s="114"/>
      <c r="H166" s="114"/>
      <c r="I166" s="97"/>
      <c r="J166" s="97"/>
      <c r="K166" s="97"/>
    </row>
    <row r="167" spans="2:11" s="1" customFormat="1">
      <c r="B167" s="97"/>
      <c r="C167" s="114"/>
      <c r="D167" s="114"/>
      <c r="E167" s="114"/>
      <c r="F167" s="114"/>
      <c r="G167" s="114"/>
      <c r="H167" s="114"/>
      <c r="I167" s="97"/>
      <c r="J167" s="97"/>
      <c r="K167" s="97"/>
    </row>
    <row r="168" spans="2:11" s="1" customFormat="1">
      <c r="B168" s="97"/>
      <c r="C168" s="114"/>
      <c r="D168" s="114"/>
      <c r="E168" s="114"/>
      <c r="F168" s="114"/>
      <c r="G168" s="114"/>
      <c r="H168" s="114"/>
      <c r="I168" s="97"/>
      <c r="J168" s="97"/>
      <c r="K168" s="97"/>
    </row>
    <row r="169" spans="2:11" s="1" customFormat="1">
      <c r="B169" s="97"/>
      <c r="C169" s="114"/>
      <c r="D169" s="114"/>
      <c r="E169" s="114"/>
      <c r="F169" s="114"/>
      <c r="G169" s="114"/>
      <c r="H169" s="114"/>
      <c r="I169" s="97"/>
      <c r="J169" s="97"/>
      <c r="K169" s="97"/>
    </row>
    <row r="170" spans="2:11" s="1" customFormat="1">
      <c r="B170" s="97"/>
      <c r="C170" s="114"/>
      <c r="D170" s="114"/>
      <c r="E170" s="114"/>
      <c r="F170" s="114"/>
      <c r="G170" s="114"/>
      <c r="H170" s="114"/>
      <c r="I170" s="97"/>
      <c r="J170" s="97"/>
      <c r="K170" s="97"/>
    </row>
    <row r="171" spans="2:11" s="1" customFormat="1">
      <c r="B171" s="97"/>
      <c r="C171" s="114"/>
      <c r="D171" s="114"/>
      <c r="E171" s="114"/>
      <c r="F171" s="114"/>
      <c r="G171" s="114"/>
      <c r="H171" s="114"/>
      <c r="I171" s="97"/>
      <c r="J171" s="97"/>
      <c r="K171" s="97"/>
    </row>
    <row r="172" spans="2:11" s="1" customFormat="1">
      <c r="B172" s="97"/>
      <c r="C172" s="114"/>
      <c r="D172" s="114"/>
      <c r="E172" s="114"/>
      <c r="F172" s="114"/>
      <c r="G172" s="114"/>
      <c r="H172" s="114"/>
      <c r="I172" s="97"/>
      <c r="J172" s="97"/>
      <c r="K172" s="97"/>
    </row>
    <row r="173" spans="2:11" s="1" customFormat="1">
      <c r="B173" s="97"/>
      <c r="C173" s="114"/>
      <c r="D173" s="114"/>
      <c r="E173" s="114"/>
      <c r="F173" s="114"/>
      <c r="G173" s="114"/>
      <c r="H173" s="114"/>
      <c r="I173" s="97"/>
      <c r="J173" s="97"/>
      <c r="K173" s="97"/>
    </row>
    <row r="174" spans="2:11" s="1" customFormat="1">
      <c r="B174" s="97"/>
      <c r="C174" s="114"/>
      <c r="D174" s="114"/>
      <c r="E174" s="114"/>
      <c r="F174" s="114"/>
      <c r="G174" s="114"/>
      <c r="H174" s="114"/>
      <c r="I174" s="97"/>
      <c r="J174" s="97"/>
      <c r="K174" s="97"/>
    </row>
    <row r="175" spans="2:11" s="1" customFormat="1">
      <c r="B175" s="97"/>
      <c r="C175" s="114"/>
      <c r="D175" s="114"/>
      <c r="E175" s="114"/>
      <c r="F175" s="114"/>
      <c r="G175" s="114"/>
      <c r="H175" s="114"/>
      <c r="I175" s="97"/>
      <c r="J175" s="97"/>
      <c r="K175" s="97"/>
    </row>
    <row r="176" spans="2:11" s="1" customFormat="1">
      <c r="B176" s="97"/>
      <c r="C176" s="114"/>
      <c r="D176" s="114"/>
      <c r="E176" s="114"/>
      <c r="F176" s="114"/>
      <c r="G176" s="114"/>
      <c r="H176" s="114"/>
      <c r="I176" s="97"/>
      <c r="J176" s="97"/>
      <c r="K176" s="97"/>
    </row>
    <row r="177" spans="2:11" s="1" customFormat="1">
      <c r="B177" s="97"/>
      <c r="C177" s="114"/>
      <c r="D177" s="114"/>
      <c r="E177" s="114"/>
      <c r="F177" s="114"/>
      <c r="G177" s="114"/>
      <c r="H177" s="114"/>
      <c r="I177" s="97"/>
      <c r="J177" s="97"/>
      <c r="K177" s="97"/>
    </row>
    <row r="178" spans="2:11" s="1" customFormat="1">
      <c r="B178" s="97"/>
      <c r="C178" s="114"/>
      <c r="D178" s="114"/>
      <c r="E178" s="114"/>
      <c r="F178" s="114"/>
      <c r="G178" s="114"/>
      <c r="H178" s="114"/>
      <c r="I178" s="97"/>
      <c r="J178" s="97"/>
      <c r="K178" s="97"/>
    </row>
    <row r="179" spans="2:11" s="1" customFormat="1">
      <c r="B179" s="97"/>
      <c r="C179" s="114"/>
      <c r="D179" s="114"/>
      <c r="E179" s="114"/>
      <c r="F179" s="114"/>
      <c r="G179" s="114"/>
      <c r="H179" s="114"/>
      <c r="I179" s="97"/>
      <c r="J179" s="97"/>
      <c r="K179" s="97"/>
    </row>
    <row r="180" spans="2:11" s="1" customFormat="1">
      <c r="B180" s="97"/>
      <c r="C180" s="114"/>
      <c r="D180" s="114"/>
      <c r="E180" s="114"/>
      <c r="F180" s="114"/>
      <c r="G180" s="114"/>
      <c r="H180" s="114"/>
      <c r="I180" s="97"/>
      <c r="J180" s="97"/>
      <c r="K180" s="97"/>
    </row>
    <row r="181" spans="2:11" s="1" customFormat="1">
      <c r="B181" s="97"/>
      <c r="C181" s="114"/>
      <c r="D181" s="114"/>
      <c r="E181" s="114"/>
      <c r="F181" s="114"/>
      <c r="G181" s="114"/>
      <c r="H181" s="114"/>
      <c r="I181" s="97"/>
      <c r="J181" s="97"/>
      <c r="K181" s="97"/>
    </row>
    <row r="182" spans="2:11" s="1" customFormat="1">
      <c r="B182" s="97"/>
      <c r="C182" s="114"/>
      <c r="D182" s="114"/>
      <c r="E182" s="114"/>
      <c r="F182" s="114"/>
      <c r="G182" s="114"/>
      <c r="H182" s="114"/>
      <c r="I182" s="97"/>
      <c r="J182" s="97"/>
      <c r="K182" s="97"/>
    </row>
    <row r="183" spans="2:11" s="1" customFormat="1">
      <c r="B183" s="97"/>
      <c r="C183" s="114"/>
      <c r="D183" s="114"/>
      <c r="E183" s="114"/>
      <c r="F183" s="114"/>
      <c r="G183" s="114"/>
      <c r="H183" s="114"/>
      <c r="I183" s="97"/>
      <c r="J183" s="97"/>
      <c r="K183" s="97"/>
    </row>
    <row r="184" spans="2:11" s="1" customFormat="1">
      <c r="B184" s="97"/>
      <c r="C184" s="114"/>
      <c r="D184" s="114"/>
      <c r="E184" s="114"/>
      <c r="F184" s="114"/>
      <c r="G184" s="114"/>
      <c r="H184" s="114"/>
      <c r="I184" s="97"/>
      <c r="J184" s="97"/>
      <c r="K184" s="97"/>
    </row>
    <row r="185" spans="2:11" s="1" customFormat="1">
      <c r="B185" s="97"/>
      <c r="C185" s="114"/>
      <c r="D185" s="114"/>
      <c r="E185" s="114"/>
      <c r="F185" s="114"/>
      <c r="G185" s="114"/>
      <c r="H185" s="114"/>
      <c r="I185" s="97"/>
      <c r="J185" s="97"/>
      <c r="K185" s="97"/>
    </row>
    <row r="186" spans="2:11" s="1" customFormat="1">
      <c r="B186" s="97"/>
      <c r="C186" s="114"/>
      <c r="D186" s="114"/>
      <c r="E186" s="114"/>
      <c r="F186" s="114"/>
      <c r="G186" s="114"/>
      <c r="H186" s="114"/>
      <c r="I186" s="97"/>
      <c r="J186" s="97"/>
      <c r="K186" s="97"/>
    </row>
    <row r="187" spans="2:11" s="1" customFormat="1">
      <c r="B187" s="97"/>
      <c r="C187" s="114"/>
      <c r="D187" s="114"/>
      <c r="E187" s="114"/>
      <c r="F187" s="114"/>
      <c r="G187" s="114"/>
      <c r="H187" s="114"/>
      <c r="I187" s="97"/>
      <c r="J187" s="97"/>
      <c r="K187" s="97"/>
    </row>
    <row r="188" spans="2:11" s="1" customFormat="1">
      <c r="B188" s="97"/>
      <c r="C188" s="114"/>
      <c r="D188" s="114"/>
      <c r="E188" s="114"/>
      <c r="F188" s="114"/>
      <c r="G188" s="114"/>
      <c r="H188" s="114"/>
      <c r="I188" s="97"/>
      <c r="J188" s="97"/>
      <c r="K188" s="97"/>
    </row>
    <row r="189" spans="2:11" s="1" customFormat="1">
      <c r="B189" s="97"/>
      <c r="C189" s="114"/>
      <c r="D189" s="114"/>
      <c r="E189" s="114"/>
      <c r="F189" s="114"/>
      <c r="G189" s="114"/>
      <c r="H189" s="114"/>
      <c r="I189" s="97"/>
      <c r="J189" s="97"/>
      <c r="K189" s="97"/>
    </row>
    <row r="190" spans="2:11" s="1" customFormat="1">
      <c r="B190" s="97"/>
      <c r="C190" s="114"/>
      <c r="D190" s="114"/>
      <c r="E190" s="114"/>
      <c r="F190" s="114"/>
      <c r="G190" s="114"/>
      <c r="H190" s="114"/>
      <c r="I190" s="97"/>
      <c r="J190" s="97"/>
      <c r="K190" s="97"/>
    </row>
    <row r="191" spans="2:11" s="1" customFormat="1">
      <c r="B191" s="97"/>
      <c r="C191" s="114"/>
      <c r="D191" s="114"/>
      <c r="E191" s="114"/>
      <c r="F191" s="114"/>
      <c r="G191" s="114"/>
      <c r="H191" s="114"/>
      <c r="I191" s="97"/>
      <c r="J191" s="97"/>
      <c r="K191" s="97"/>
    </row>
    <row r="192" spans="2:11" s="1" customFormat="1">
      <c r="B192" s="97"/>
      <c r="C192" s="114"/>
      <c r="D192" s="114"/>
      <c r="E192" s="114"/>
      <c r="F192" s="114"/>
      <c r="G192" s="114"/>
      <c r="H192" s="114"/>
      <c r="I192" s="97"/>
      <c r="J192" s="97"/>
      <c r="K192" s="97"/>
    </row>
    <row r="193" spans="2:11" s="1" customFormat="1">
      <c r="B193" s="97"/>
      <c r="C193" s="114"/>
      <c r="D193" s="114"/>
      <c r="E193" s="114"/>
      <c r="F193" s="114"/>
      <c r="G193" s="114"/>
      <c r="H193" s="114"/>
      <c r="I193" s="97"/>
      <c r="J193" s="97"/>
      <c r="K193" s="97"/>
    </row>
    <row r="194" spans="2:11" s="1" customFormat="1">
      <c r="B194" s="97"/>
      <c r="C194" s="114"/>
      <c r="D194" s="114"/>
      <c r="E194" s="114"/>
      <c r="F194" s="114"/>
      <c r="G194" s="114"/>
      <c r="H194" s="114"/>
      <c r="I194" s="97"/>
      <c r="J194" s="97"/>
      <c r="K194" s="97"/>
    </row>
    <row r="195" spans="2:11" s="1" customFormat="1">
      <c r="B195" s="97"/>
      <c r="C195" s="114"/>
      <c r="D195" s="114"/>
      <c r="E195" s="114"/>
      <c r="F195" s="114"/>
      <c r="G195" s="114"/>
      <c r="H195" s="114"/>
      <c r="I195" s="97"/>
      <c r="J195" s="97"/>
      <c r="K195" s="97"/>
    </row>
    <row r="196" spans="2:11" s="1" customFormat="1">
      <c r="B196" s="97"/>
      <c r="C196" s="114"/>
      <c r="D196" s="114"/>
      <c r="E196" s="114"/>
      <c r="F196" s="114"/>
      <c r="G196" s="114"/>
      <c r="H196" s="114"/>
      <c r="I196" s="97"/>
      <c r="J196" s="97"/>
      <c r="K196" s="97"/>
    </row>
    <row r="197" spans="2:11" s="1" customFormat="1">
      <c r="B197" s="97"/>
      <c r="C197" s="114"/>
      <c r="D197" s="114"/>
      <c r="E197" s="114"/>
      <c r="F197" s="114"/>
      <c r="G197" s="114"/>
      <c r="H197" s="114"/>
      <c r="I197" s="97"/>
      <c r="J197" s="97"/>
      <c r="K197" s="97"/>
    </row>
    <row r="198" spans="2:11" s="1" customFormat="1">
      <c r="B198" s="97"/>
      <c r="C198" s="114"/>
      <c r="D198" s="114"/>
      <c r="E198" s="114"/>
      <c r="F198" s="114"/>
      <c r="G198" s="114"/>
      <c r="H198" s="114"/>
      <c r="I198" s="97"/>
      <c r="J198" s="97"/>
      <c r="K198" s="97"/>
    </row>
    <row r="199" spans="2:11" s="1" customFormat="1">
      <c r="B199" s="97"/>
      <c r="C199" s="114"/>
      <c r="D199" s="114"/>
      <c r="E199" s="114"/>
      <c r="F199" s="114"/>
      <c r="G199" s="114"/>
      <c r="H199" s="114"/>
      <c r="I199" s="97"/>
      <c r="J199" s="97"/>
      <c r="K199" s="97"/>
    </row>
    <row r="200" spans="2:11" s="1" customFormat="1">
      <c r="B200" s="97"/>
      <c r="C200" s="114"/>
      <c r="D200" s="114"/>
      <c r="E200" s="114"/>
      <c r="F200" s="114"/>
      <c r="G200" s="114"/>
      <c r="H200" s="114"/>
      <c r="I200" s="97"/>
      <c r="J200" s="97"/>
      <c r="K200" s="97"/>
    </row>
    <row r="201" spans="2:11" s="1" customFormat="1">
      <c r="B201" s="97"/>
      <c r="C201" s="114"/>
      <c r="D201" s="114"/>
      <c r="E201" s="114"/>
      <c r="F201" s="114"/>
      <c r="G201" s="114"/>
      <c r="H201" s="114"/>
      <c r="I201" s="97"/>
      <c r="J201" s="97"/>
      <c r="K201" s="97"/>
    </row>
    <row r="202" spans="2:11" s="1" customFormat="1">
      <c r="B202" s="97"/>
      <c r="C202" s="114"/>
      <c r="D202" s="114"/>
      <c r="E202" s="114"/>
      <c r="F202" s="114"/>
      <c r="G202" s="114"/>
      <c r="H202" s="114"/>
      <c r="I202" s="97"/>
      <c r="J202" s="97"/>
      <c r="K202" s="97"/>
    </row>
    <row r="203" spans="2:11" s="1" customFormat="1">
      <c r="B203" s="97"/>
      <c r="C203" s="114"/>
      <c r="D203" s="114"/>
      <c r="E203" s="114"/>
      <c r="F203" s="114"/>
      <c r="G203" s="114"/>
      <c r="H203" s="114"/>
      <c r="I203" s="97"/>
      <c r="J203" s="97"/>
      <c r="K203" s="97"/>
    </row>
    <row r="204" spans="2:11" s="1" customFormat="1">
      <c r="B204" s="97"/>
      <c r="C204" s="114"/>
      <c r="D204" s="114"/>
      <c r="E204" s="114"/>
      <c r="F204" s="114"/>
      <c r="G204" s="114"/>
      <c r="H204" s="114"/>
      <c r="I204" s="97"/>
      <c r="J204" s="97"/>
      <c r="K204" s="97"/>
    </row>
    <row r="205" spans="2:11" s="1" customFormat="1">
      <c r="B205" s="97"/>
      <c r="C205" s="114"/>
      <c r="D205" s="114"/>
      <c r="E205" s="114"/>
      <c r="F205" s="114"/>
      <c r="G205" s="114"/>
      <c r="H205" s="114"/>
      <c r="I205" s="97"/>
      <c r="J205" s="97"/>
      <c r="K205" s="97"/>
    </row>
    <row r="206" spans="2:11" s="1" customFormat="1">
      <c r="B206" s="97"/>
      <c r="C206" s="114"/>
      <c r="D206" s="114"/>
      <c r="E206" s="114"/>
      <c r="F206" s="114"/>
      <c r="G206" s="114"/>
      <c r="H206" s="114"/>
      <c r="I206" s="97"/>
      <c r="J206" s="97"/>
      <c r="K206" s="97"/>
    </row>
    <row r="207" spans="2:11" s="1" customFormat="1">
      <c r="B207" s="97"/>
      <c r="C207" s="114"/>
      <c r="D207" s="114"/>
      <c r="E207" s="114"/>
      <c r="F207" s="114"/>
      <c r="G207" s="114"/>
      <c r="H207" s="114"/>
      <c r="I207" s="97"/>
      <c r="J207" s="97"/>
      <c r="K207" s="97"/>
    </row>
    <row r="208" spans="2:11" s="1" customFormat="1">
      <c r="B208" s="97"/>
      <c r="C208" s="114"/>
      <c r="D208" s="114"/>
      <c r="E208" s="114"/>
      <c r="F208" s="114"/>
      <c r="G208" s="114"/>
      <c r="H208" s="114"/>
      <c r="I208" s="97"/>
      <c r="J208" s="97"/>
      <c r="K208" s="97"/>
    </row>
    <row r="209" spans="2:11" s="1" customFormat="1">
      <c r="B209" s="97"/>
      <c r="C209" s="114"/>
      <c r="D209" s="114"/>
      <c r="E209" s="114"/>
      <c r="F209" s="114"/>
      <c r="G209" s="114"/>
      <c r="H209" s="114"/>
      <c r="I209" s="97"/>
      <c r="J209" s="97"/>
      <c r="K209" s="97"/>
    </row>
    <row r="210" spans="2:11" s="1" customFormat="1">
      <c r="B210" s="97"/>
      <c r="C210" s="114"/>
      <c r="D210" s="114"/>
      <c r="E210" s="114"/>
      <c r="F210" s="114"/>
      <c r="G210" s="114"/>
      <c r="H210" s="114"/>
      <c r="I210" s="97"/>
      <c r="J210" s="97"/>
      <c r="K210" s="97"/>
    </row>
    <row r="211" spans="2:11" s="1" customFormat="1">
      <c r="B211" s="97"/>
      <c r="C211" s="114"/>
      <c r="D211" s="114"/>
      <c r="E211" s="114"/>
      <c r="F211" s="114"/>
      <c r="G211" s="114"/>
      <c r="H211" s="114"/>
      <c r="I211" s="97"/>
      <c r="J211" s="97"/>
      <c r="K211" s="97"/>
    </row>
    <row r="212" spans="2:11" s="1" customFormat="1">
      <c r="B212" s="97"/>
      <c r="C212" s="114"/>
      <c r="D212" s="114"/>
      <c r="E212" s="114"/>
      <c r="F212" s="114"/>
      <c r="G212" s="114"/>
      <c r="H212" s="114"/>
      <c r="I212" s="97"/>
      <c r="J212" s="97"/>
      <c r="K212" s="97"/>
    </row>
    <row r="213" spans="2:11" s="1" customFormat="1">
      <c r="B213" s="97"/>
      <c r="C213" s="114"/>
      <c r="D213" s="114"/>
      <c r="E213" s="114"/>
      <c r="F213" s="114"/>
      <c r="G213" s="114"/>
      <c r="H213" s="114"/>
      <c r="I213" s="97"/>
      <c r="J213" s="97"/>
      <c r="K213" s="97"/>
    </row>
    <row r="214" spans="2:11" s="1" customFormat="1">
      <c r="B214" s="97"/>
      <c r="C214" s="114"/>
      <c r="D214" s="114"/>
      <c r="E214" s="114"/>
      <c r="F214" s="114"/>
      <c r="G214" s="114"/>
      <c r="H214" s="114"/>
      <c r="I214" s="97"/>
      <c r="J214" s="97"/>
      <c r="K214" s="97"/>
    </row>
    <row r="215" spans="2:11" s="1" customFormat="1">
      <c r="B215" s="97"/>
      <c r="C215" s="114"/>
      <c r="D215" s="114"/>
      <c r="E215" s="114"/>
      <c r="F215" s="114"/>
      <c r="G215" s="114"/>
      <c r="H215" s="114"/>
      <c r="I215" s="97"/>
      <c r="J215" s="97"/>
      <c r="K215" s="97"/>
    </row>
    <row r="216" spans="2:11" s="1" customFormat="1">
      <c r="B216" s="97"/>
      <c r="C216" s="114"/>
      <c r="D216" s="114"/>
      <c r="E216" s="114"/>
      <c r="F216" s="114"/>
      <c r="G216" s="114"/>
      <c r="H216" s="114"/>
      <c r="I216" s="97"/>
      <c r="J216" s="97"/>
      <c r="K216" s="97"/>
    </row>
    <row r="217" spans="2:11" s="1" customFormat="1">
      <c r="B217" s="97"/>
      <c r="C217" s="114"/>
      <c r="D217" s="114"/>
      <c r="E217" s="114"/>
      <c r="F217" s="114"/>
      <c r="G217" s="114"/>
      <c r="H217" s="114"/>
      <c r="I217" s="97"/>
      <c r="J217" s="97"/>
      <c r="K217" s="97"/>
    </row>
    <row r="218" spans="2:11" s="1" customFormat="1">
      <c r="B218" s="97"/>
      <c r="C218" s="114"/>
      <c r="D218" s="114"/>
      <c r="E218" s="114"/>
      <c r="F218" s="114"/>
      <c r="G218" s="114"/>
      <c r="H218" s="114"/>
      <c r="I218" s="97"/>
      <c r="J218" s="97"/>
      <c r="K218" s="97"/>
    </row>
    <row r="219" spans="2:11" s="1" customFormat="1">
      <c r="B219" s="97"/>
      <c r="C219" s="114"/>
      <c r="D219" s="114"/>
      <c r="E219" s="114"/>
      <c r="F219" s="114"/>
      <c r="G219" s="114"/>
      <c r="H219" s="114"/>
      <c r="I219" s="97"/>
      <c r="J219" s="97"/>
      <c r="K219" s="97"/>
    </row>
    <row r="220" spans="2:11" s="1" customFormat="1">
      <c r="B220" s="97"/>
      <c r="C220" s="114"/>
      <c r="D220" s="114"/>
      <c r="E220" s="114"/>
      <c r="F220" s="114"/>
      <c r="G220" s="114"/>
      <c r="H220" s="114"/>
      <c r="I220" s="97"/>
      <c r="J220" s="97"/>
      <c r="K220" s="97"/>
    </row>
    <row r="221" spans="2:11" s="1" customFormat="1">
      <c r="B221" s="97"/>
      <c r="C221" s="114"/>
      <c r="D221" s="114"/>
      <c r="E221" s="114"/>
      <c r="F221" s="114"/>
      <c r="G221" s="114"/>
      <c r="H221" s="114"/>
      <c r="I221" s="97"/>
      <c r="J221" s="97"/>
      <c r="K221" s="97"/>
    </row>
    <row r="222" spans="2:11" s="1" customFormat="1">
      <c r="B222" s="97"/>
      <c r="C222" s="114"/>
      <c r="D222" s="114"/>
      <c r="E222" s="114"/>
      <c r="F222" s="114"/>
      <c r="G222" s="114"/>
      <c r="H222" s="114"/>
      <c r="I222" s="97"/>
      <c r="J222" s="97"/>
      <c r="K222" s="97"/>
    </row>
    <row r="223" spans="2:11" s="1" customFormat="1">
      <c r="B223" s="97"/>
      <c r="C223" s="114"/>
      <c r="D223" s="114"/>
      <c r="E223" s="114"/>
      <c r="F223" s="114"/>
      <c r="G223" s="114"/>
      <c r="H223" s="114"/>
      <c r="I223" s="97"/>
      <c r="J223" s="97"/>
      <c r="K223" s="97"/>
    </row>
    <row r="224" spans="2:11" s="1" customFormat="1">
      <c r="B224" s="97"/>
      <c r="C224" s="114"/>
      <c r="D224" s="114"/>
      <c r="E224" s="114"/>
      <c r="F224" s="114"/>
      <c r="G224" s="114"/>
      <c r="H224" s="114"/>
      <c r="I224" s="97"/>
      <c r="J224" s="97"/>
      <c r="K224" s="97"/>
    </row>
    <row r="225" spans="2:11" s="1" customFormat="1">
      <c r="B225" s="97"/>
      <c r="C225" s="114"/>
      <c r="D225" s="114"/>
      <c r="E225" s="114"/>
      <c r="F225" s="114"/>
      <c r="G225" s="114"/>
      <c r="H225" s="114"/>
      <c r="I225" s="97"/>
      <c r="J225" s="97"/>
      <c r="K225" s="97"/>
    </row>
    <row r="226" spans="2:11" s="1" customFormat="1">
      <c r="B226" s="97"/>
      <c r="C226" s="114"/>
      <c r="D226" s="114"/>
      <c r="E226" s="114"/>
      <c r="F226" s="114"/>
      <c r="G226" s="114"/>
      <c r="H226" s="114"/>
      <c r="I226" s="97"/>
      <c r="J226" s="97"/>
      <c r="K226" s="97"/>
    </row>
    <row r="227" spans="2:11" s="1" customFormat="1">
      <c r="B227" s="97"/>
      <c r="C227" s="114"/>
      <c r="D227" s="114"/>
      <c r="E227" s="114"/>
      <c r="F227" s="114"/>
      <c r="G227" s="114"/>
      <c r="H227" s="114"/>
      <c r="I227" s="97"/>
      <c r="J227" s="97"/>
      <c r="K227" s="97"/>
    </row>
    <row r="228" spans="2:11" s="1" customFormat="1">
      <c r="B228" s="97"/>
      <c r="C228" s="114"/>
      <c r="D228" s="114"/>
      <c r="E228" s="114"/>
      <c r="F228" s="114"/>
      <c r="G228" s="114"/>
      <c r="H228" s="114"/>
      <c r="I228" s="97"/>
      <c r="J228" s="97"/>
      <c r="K228" s="97"/>
    </row>
    <row r="229" spans="2:11" s="1" customFormat="1">
      <c r="B229" s="97"/>
      <c r="C229" s="114"/>
      <c r="D229" s="114"/>
      <c r="E229" s="114"/>
      <c r="F229" s="114"/>
      <c r="G229" s="114"/>
      <c r="H229" s="114"/>
      <c r="I229" s="97"/>
      <c r="J229" s="97"/>
      <c r="K229" s="97"/>
    </row>
    <row r="230" spans="2:11" s="1" customFormat="1">
      <c r="B230" s="97"/>
      <c r="C230" s="114"/>
      <c r="D230" s="114"/>
      <c r="E230" s="114"/>
      <c r="F230" s="114"/>
      <c r="G230" s="114"/>
      <c r="H230" s="114"/>
      <c r="I230" s="97"/>
      <c r="J230" s="97"/>
      <c r="K230" s="97"/>
    </row>
    <row r="231" spans="2:11" s="1" customFormat="1">
      <c r="B231" s="97"/>
      <c r="C231" s="114"/>
      <c r="D231" s="114"/>
      <c r="E231" s="114"/>
      <c r="F231" s="114"/>
      <c r="G231" s="114"/>
      <c r="H231" s="114"/>
      <c r="I231" s="97"/>
      <c r="J231" s="97"/>
      <c r="K231" s="97"/>
    </row>
    <row r="232" spans="2:11" s="1" customFormat="1">
      <c r="B232" s="97"/>
      <c r="C232" s="114"/>
      <c r="D232" s="114"/>
      <c r="E232" s="114"/>
      <c r="F232" s="114"/>
      <c r="G232" s="114"/>
      <c r="H232" s="114"/>
      <c r="I232" s="97"/>
      <c r="J232" s="97"/>
      <c r="K232" s="97"/>
    </row>
    <row r="233" spans="2:11" s="1" customFormat="1">
      <c r="B233" s="97"/>
      <c r="C233" s="114"/>
      <c r="D233" s="114"/>
      <c r="E233" s="114"/>
      <c r="F233" s="114"/>
      <c r="G233" s="114"/>
      <c r="H233" s="114"/>
      <c r="I233" s="97"/>
      <c r="J233" s="97"/>
      <c r="K233" s="97"/>
    </row>
    <row r="234" spans="2:11" s="1" customFormat="1">
      <c r="B234" s="97"/>
      <c r="C234" s="114"/>
      <c r="D234" s="114"/>
      <c r="E234" s="114"/>
      <c r="F234" s="114"/>
      <c r="G234" s="114"/>
      <c r="H234" s="114"/>
      <c r="I234" s="97"/>
      <c r="J234" s="97"/>
      <c r="K234" s="97"/>
    </row>
    <row r="235" spans="2:11" s="1" customFormat="1">
      <c r="B235" s="97"/>
      <c r="C235" s="114"/>
      <c r="D235" s="114"/>
      <c r="E235" s="114"/>
      <c r="F235" s="114"/>
      <c r="G235" s="114"/>
      <c r="H235" s="114"/>
      <c r="I235" s="97"/>
      <c r="J235" s="97"/>
      <c r="K235" s="97"/>
    </row>
    <row r="236" spans="2:11" s="1" customFormat="1">
      <c r="B236" s="97"/>
      <c r="C236" s="114"/>
      <c r="D236" s="114"/>
      <c r="E236" s="114"/>
      <c r="F236" s="114"/>
      <c r="G236" s="114"/>
      <c r="H236" s="114"/>
      <c r="I236" s="97"/>
      <c r="J236" s="97"/>
      <c r="K236" s="97"/>
    </row>
    <row r="237" spans="2:11" s="1" customFormat="1">
      <c r="B237" s="97"/>
      <c r="C237" s="114"/>
      <c r="D237" s="114"/>
      <c r="E237" s="114"/>
      <c r="F237" s="114"/>
      <c r="G237" s="114"/>
      <c r="H237" s="114"/>
      <c r="I237" s="97"/>
      <c r="J237" s="97"/>
      <c r="K237" s="97"/>
    </row>
    <row r="238" spans="2:11" s="1" customFormat="1">
      <c r="B238" s="97"/>
      <c r="C238" s="114"/>
      <c r="D238" s="114"/>
      <c r="E238" s="114"/>
      <c r="F238" s="114"/>
      <c r="G238" s="114"/>
      <c r="H238" s="114"/>
      <c r="I238" s="97"/>
      <c r="J238" s="97"/>
      <c r="K238" s="97"/>
    </row>
    <row r="239" spans="2:11" s="1" customFormat="1">
      <c r="B239" s="97"/>
      <c r="C239" s="114"/>
      <c r="D239" s="114"/>
      <c r="E239" s="114"/>
      <c r="F239" s="114"/>
      <c r="G239" s="114"/>
      <c r="H239" s="114"/>
      <c r="I239" s="97"/>
      <c r="J239" s="97"/>
      <c r="K239" s="97"/>
    </row>
    <row r="240" spans="2:11" s="1" customFormat="1">
      <c r="B240" s="97"/>
      <c r="C240" s="114"/>
      <c r="D240" s="114"/>
      <c r="E240" s="114"/>
      <c r="F240" s="114"/>
      <c r="G240" s="114"/>
      <c r="H240" s="114"/>
      <c r="I240" s="97"/>
      <c r="J240" s="97"/>
      <c r="K240" s="97"/>
    </row>
    <row r="241" spans="2:11" s="1" customFormat="1">
      <c r="B241" s="97"/>
      <c r="C241" s="114"/>
      <c r="D241" s="114"/>
      <c r="E241" s="114"/>
      <c r="F241" s="114"/>
      <c r="G241" s="114"/>
      <c r="H241" s="114"/>
      <c r="I241" s="97"/>
      <c r="J241" s="97"/>
      <c r="K241" s="97"/>
    </row>
    <row r="242" spans="2:11" s="1" customFormat="1">
      <c r="B242" s="97"/>
      <c r="C242" s="114"/>
      <c r="D242" s="114"/>
      <c r="E242" s="114"/>
      <c r="F242" s="114"/>
      <c r="G242" s="114"/>
      <c r="H242" s="114"/>
      <c r="I242" s="97"/>
      <c r="J242" s="97"/>
      <c r="K242" s="97"/>
    </row>
    <row r="243" spans="2:11" s="1" customFormat="1">
      <c r="B243" s="97"/>
      <c r="C243" s="114"/>
      <c r="D243" s="114"/>
      <c r="E243" s="114"/>
      <c r="F243" s="114"/>
      <c r="G243" s="114"/>
      <c r="H243" s="114"/>
      <c r="I243" s="97"/>
      <c r="J243" s="97"/>
      <c r="K243" s="97"/>
    </row>
    <row r="244" spans="2:11" s="1" customFormat="1">
      <c r="B244" s="97"/>
      <c r="C244" s="114"/>
      <c r="D244" s="114"/>
      <c r="E244" s="114"/>
      <c r="F244" s="114"/>
      <c r="G244" s="114"/>
      <c r="H244" s="114"/>
      <c r="I244" s="97"/>
      <c r="J244" s="97"/>
      <c r="K244" s="97"/>
    </row>
    <row r="245" spans="2:11" s="1" customFormat="1">
      <c r="B245" s="97"/>
      <c r="C245" s="114"/>
      <c r="D245" s="114"/>
      <c r="E245" s="114"/>
      <c r="F245" s="114"/>
      <c r="G245" s="114"/>
      <c r="H245" s="114"/>
      <c r="I245" s="97"/>
      <c r="J245" s="97"/>
      <c r="K245" s="97"/>
    </row>
    <row r="246" spans="2:11" s="1" customFormat="1">
      <c r="B246" s="97"/>
      <c r="C246" s="114"/>
      <c r="D246" s="114"/>
      <c r="E246" s="114"/>
      <c r="F246" s="114"/>
      <c r="G246" s="114"/>
      <c r="H246" s="114"/>
      <c r="I246" s="97"/>
      <c r="J246" s="97"/>
      <c r="K246" s="97"/>
    </row>
    <row r="247" spans="2:11" s="1" customFormat="1">
      <c r="B247" s="97"/>
      <c r="C247" s="114"/>
      <c r="D247" s="114"/>
      <c r="E247" s="114"/>
      <c r="F247" s="114"/>
      <c r="G247" s="114"/>
      <c r="H247" s="114"/>
      <c r="I247" s="97"/>
      <c r="J247" s="97"/>
      <c r="K247" s="97"/>
    </row>
    <row r="248" spans="2:11" s="1" customFormat="1">
      <c r="B248" s="97"/>
      <c r="C248" s="114"/>
      <c r="D248" s="114"/>
      <c r="E248" s="114"/>
      <c r="F248" s="114"/>
      <c r="G248" s="114"/>
      <c r="H248" s="114"/>
      <c r="I248" s="97"/>
      <c r="J248" s="97"/>
      <c r="K248" s="97"/>
    </row>
    <row r="249" spans="2:11" s="1" customFormat="1">
      <c r="B249" s="97"/>
      <c r="C249" s="114"/>
      <c r="D249" s="114"/>
      <c r="E249" s="114"/>
      <c r="F249" s="114"/>
      <c r="G249" s="114"/>
      <c r="H249" s="114"/>
      <c r="I249" s="97"/>
      <c r="J249" s="97"/>
      <c r="K249" s="97"/>
    </row>
    <row r="250" spans="2:11" s="1" customFormat="1">
      <c r="B250" s="97"/>
      <c r="C250" s="114"/>
      <c r="D250" s="114"/>
      <c r="E250" s="114"/>
      <c r="F250" s="114"/>
      <c r="G250" s="114"/>
      <c r="H250" s="114"/>
      <c r="I250" s="97"/>
      <c r="J250" s="97"/>
      <c r="K250" s="97"/>
    </row>
    <row r="251" spans="2:11" s="1" customFormat="1">
      <c r="B251" s="97"/>
      <c r="C251" s="114"/>
      <c r="D251" s="114"/>
      <c r="E251" s="114"/>
      <c r="F251" s="114"/>
      <c r="G251" s="114"/>
      <c r="H251" s="114"/>
      <c r="I251" s="97"/>
      <c r="J251" s="97"/>
      <c r="K251" s="97"/>
    </row>
    <row r="252" spans="2:11" s="1" customFormat="1">
      <c r="B252" s="97"/>
      <c r="C252" s="114"/>
      <c r="D252" s="114"/>
      <c r="E252" s="114"/>
      <c r="F252" s="114"/>
      <c r="G252" s="114"/>
      <c r="H252" s="114"/>
      <c r="I252" s="97"/>
      <c r="J252" s="97"/>
      <c r="K252" s="97"/>
    </row>
    <row r="253" spans="2:11" s="1" customFormat="1">
      <c r="B253" s="97"/>
      <c r="C253" s="114"/>
      <c r="D253" s="114"/>
      <c r="E253" s="114"/>
      <c r="F253" s="114"/>
      <c r="G253" s="114"/>
      <c r="H253" s="114"/>
      <c r="I253" s="97"/>
      <c r="J253" s="97"/>
      <c r="K253" s="97"/>
    </row>
    <row r="254" spans="2:11" s="1" customFormat="1">
      <c r="B254" s="97"/>
      <c r="C254" s="114"/>
      <c r="D254" s="114"/>
      <c r="E254" s="114"/>
      <c r="F254" s="114"/>
      <c r="G254" s="114"/>
      <c r="H254" s="114"/>
      <c r="I254" s="97"/>
      <c r="J254" s="97"/>
      <c r="K254" s="97"/>
    </row>
    <row r="255" spans="2:11" s="1" customFormat="1">
      <c r="B255" s="97"/>
      <c r="C255" s="114"/>
      <c r="D255" s="114"/>
      <c r="E255" s="114"/>
      <c r="F255" s="114"/>
      <c r="G255" s="114"/>
      <c r="H255" s="114"/>
      <c r="I255" s="97"/>
      <c r="J255" s="97"/>
      <c r="K255" s="97"/>
    </row>
    <row r="256" spans="2:11" s="1" customFormat="1">
      <c r="B256" s="97"/>
      <c r="C256" s="114"/>
      <c r="D256" s="114"/>
      <c r="E256" s="114"/>
      <c r="F256" s="114"/>
      <c r="G256" s="114"/>
      <c r="H256" s="114"/>
      <c r="I256" s="97"/>
      <c r="J256" s="97"/>
      <c r="K256" s="97"/>
    </row>
    <row r="257" spans="2:11" s="1" customFormat="1">
      <c r="B257" s="97"/>
      <c r="C257" s="114"/>
      <c r="D257" s="114"/>
      <c r="E257" s="114"/>
      <c r="F257" s="114"/>
      <c r="G257" s="114"/>
      <c r="H257" s="114"/>
      <c r="I257" s="97"/>
      <c r="J257" s="97"/>
      <c r="K257" s="97"/>
    </row>
    <row r="258" spans="2:11" s="1" customFormat="1">
      <c r="B258" s="97"/>
      <c r="C258" s="114"/>
      <c r="D258" s="114"/>
      <c r="E258" s="114"/>
      <c r="F258" s="114"/>
      <c r="G258" s="114"/>
      <c r="H258" s="114"/>
      <c r="I258" s="97"/>
      <c r="J258" s="97"/>
      <c r="K258" s="97"/>
    </row>
    <row r="259" spans="2:11" s="1" customFormat="1">
      <c r="B259" s="97"/>
      <c r="C259" s="114"/>
      <c r="D259" s="114"/>
      <c r="E259" s="114"/>
      <c r="F259" s="114"/>
      <c r="G259" s="114"/>
      <c r="H259" s="114"/>
      <c r="I259" s="97"/>
      <c r="J259" s="97"/>
      <c r="K259" s="97"/>
    </row>
    <row r="260" spans="2:11" s="1" customFormat="1">
      <c r="B260" s="97"/>
      <c r="C260" s="114"/>
      <c r="D260" s="114"/>
      <c r="E260" s="114"/>
      <c r="F260" s="114"/>
      <c r="G260" s="114"/>
      <c r="H260" s="114"/>
      <c r="I260" s="97"/>
      <c r="J260" s="97"/>
      <c r="K260" s="97"/>
    </row>
    <row r="261" spans="2:11" s="1" customFormat="1">
      <c r="B261" s="97"/>
      <c r="C261" s="114"/>
      <c r="D261" s="114"/>
      <c r="E261" s="114"/>
      <c r="F261" s="114"/>
      <c r="G261" s="114"/>
      <c r="H261" s="114"/>
      <c r="I261" s="97"/>
      <c r="J261" s="97"/>
      <c r="K261" s="97"/>
    </row>
    <row r="262" spans="2:11" s="1" customFormat="1">
      <c r="B262" s="97"/>
      <c r="C262" s="114"/>
      <c r="D262" s="114"/>
      <c r="E262" s="114"/>
      <c r="F262" s="114"/>
      <c r="G262" s="114"/>
      <c r="H262" s="114"/>
      <c r="I262" s="97"/>
      <c r="J262" s="97"/>
      <c r="K262" s="97"/>
    </row>
    <row r="263" spans="2:11" s="1" customFormat="1">
      <c r="B263" s="97"/>
      <c r="C263" s="114"/>
      <c r="D263" s="114"/>
      <c r="E263" s="114"/>
      <c r="F263" s="114"/>
      <c r="G263" s="114"/>
      <c r="H263" s="114"/>
      <c r="I263" s="97"/>
      <c r="J263" s="97"/>
      <c r="K263" s="97"/>
    </row>
    <row r="264" spans="2:11" s="1" customFormat="1">
      <c r="B264" s="97"/>
      <c r="C264" s="114"/>
      <c r="D264" s="114"/>
      <c r="E264" s="114"/>
      <c r="F264" s="114"/>
      <c r="G264" s="114"/>
      <c r="H264" s="114"/>
      <c r="I264" s="97"/>
      <c r="J264" s="97"/>
      <c r="K264" s="97"/>
    </row>
    <row r="265" spans="2:11" s="1" customFormat="1">
      <c r="B265" s="97"/>
      <c r="C265" s="114"/>
      <c r="D265" s="114"/>
      <c r="E265" s="114"/>
      <c r="F265" s="114"/>
      <c r="G265" s="114"/>
      <c r="H265" s="114"/>
      <c r="I265" s="97"/>
      <c r="J265" s="97"/>
      <c r="K265" s="97"/>
    </row>
    <row r="266" spans="2:11" s="1" customFormat="1">
      <c r="B266" s="97"/>
      <c r="C266" s="114"/>
      <c r="D266" s="114"/>
      <c r="E266" s="114"/>
      <c r="F266" s="114"/>
      <c r="G266" s="114"/>
      <c r="H266" s="114"/>
      <c r="I266" s="97"/>
      <c r="J266" s="97"/>
      <c r="K266" s="97"/>
    </row>
    <row r="267" spans="2:11" s="1" customFormat="1">
      <c r="B267" s="97"/>
      <c r="C267" s="114"/>
      <c r="D267" s="114"/>
      <c r="E267" s="114"/>
      <c r="F267" s="114"/>
      <c r="G267" s="114"/>
      <c r="H267" s="114"/>
      <c r="I267" s="97"/>
      <c r="J267" s="97"/>
      <c r="K267" s="97"/>
    </row>
    <row r="268" spans="2:11" s="1" customFormat="1">
      <c r="B268" s="97"/>
      <c r="C268" s="114"/>
      <c r="D268" s="114"/>
      <c r="E268" s="114"/>
      <c r="F268" s="114"/>
      <c r="G268" s="114"/>
      <c r="H268" s="114"/>
      <c r="I268" s="97"/>
      <c r="J268" s="97"/>
      <c r="K268" s="97"/>
    </row>
    <row r="269" spans="2:11" s="1" customFormat="1">
      <c r="B269" s="97"/>
      <c r="C269" s="114"/>
      <c r="D269" s="114"/>
      <c r="E269" s="114"/>
      <c r="F269" s="114"/>
      <c r="G269" s="114"/>
      <c r="H269" s="114"/>
      <c r="I269" s="97"/>
      <c r="J269" s="97"/>
      <c r="K269" s="97"/>
    </row>
    <row r="270" spans="2:11" s="1" customFormat="1">
      <c r="B270" s="97"/>
      <c r="C270" s="114"/>
      <c r="D270" s="114"/>
      <c r="E270" s="114"/>
      <c r="F270" s="114"/>
      <c r="G270" s="114"/>
      <c r="H270" s="114"/>
      <c r="I270" s="97"/>
      <c r="J270" s="97"/>
      <c r="K270" s="97"/>
    </row>
    <row r="271" spans="2:11" s="1" customFormat="1">
      <c r="B271" s="97"/>
      <c r="C271" s="114"/>
      <c r="D271" s="114"/>
      <c r="E271" s="114"/>
      <c r="F271" s="114"/>
      <c r="G271" s="114"/>
      <c r="H271" s="114"/>
      <c r="I271" s="97"/>
      <c r="J271" s="97"/>
      <c r="K271" s="97"/>
    </row>
    <row r="272" spans="2:11" s="1" customFormat="1">
      <c r="B272" s="97"/>
      <c r="C272" s="114"/>
      <c r="D272" s="114"/>
      <c r="E272" s="114"/>
      <c r="F272" s="114"/>
      <c r="G272" s="114"/>
      <c r="H272" s="114"/>
      <c r="I272" s="97"/>
      <c r="J272" s="97"/>
      <c r="K272" s="97"/>
    </row>
    <row r="273" spans="2:11" s="1" customFormat="1">
      <c r="B273" s="97"/>
      <c r="C273" s="114"/>
      <c r="D273" s="114"/>
      <c r="E273" s="114"/>
      <c r="F273" s="114"/>
      <c r="G273" s="114"/>
      <c r="H273" s="114"/>
      <c r="I273" s="97"/>
      <c r="J273" s="97"/>
      <c r="K273" s="97"/>
    </row>
    <row r="274" spans="2:11" s="1" customFormat="1">
      <c r="B274" s="97"/>
      <c r="C274" s="114"/>
      <c r="D274" s="114"/>
      <c r="E274" s="114"/>
      <c r="F274" s="114"/>
      <c r="G274" s="114"/>
      <c r="H274" s="114"/>
      <c r="I274" s="97"/>
      <c r="J274" s="97"/>
      <c r="K274" s="97"/>
    </row>
    <row r="275" spans="2:11" s="1" customFormat="1">
      <c r="B275" s="97"/>
      <c r="C275" s="114"/>
      <c r="D275" s="114"/>
      <c r="E275" s="114"/>
      <c r="F275" s="114"/>
      <c r="G275" s="114"/>
      <c r="H275" s="114"/>
      <c r="I275" s="97"/>
      <c r="J275" s="97"/>
      <c r="K275" s="97"/>
    </row>
    <row r="276" spans="2:11" s="1" customFormat="1">
      <c r="B276" s="97"/>
      <c r="C276" s="114"/>
      <c r="D276" s="114"/>
      <c r="E276" s="114"/>
      <c r="F276" s="114"/>
      <c r="G276" s="114"/>
      <c r="H276" s="114"/>
      <c r="I276" s="97"/>
      <c r="J276" s="97"/>
      <c r="K276" s="97"/>
    </row>
    <row r="277" spans="2:11" s="1" customFormat="1">
      <c r="B277" s="97"/>
      <c r="C277" s="114"/>
      <c r="D277" s="114"/>
      <c r="E277" s="114"/>
      <c r="F277" s="114"/>
      <c r="G277" s="114"/>
      <c r="H277" s="114"/>
      <c r="I277" s="97"/>
      <c r="J277" s="97"/>
      <c r="K277" s="97"/>
    </row>
    <row r="278" spans="2:11" s="1" customFormat="1">
      <c r="B278" s="97"/>
      <c r="C278" s="114"/>
      <c r="D278" s="114"/>
      <c r="E278" s="114"/>
      <c r="F278" s="114"/>
      <c r="G278" s="114"/>
      <c r="H278" s="114"/>
      <c r="I278" s="97"/>
      <c r="J278" s="97"/>
      <c r="K278" s="97"/>
    </row>
    <row r="279" spans="2:11" s="1" customFormat="1">
      <c r="B279" s="97"/>
      <c r="C279" s="114"/>
      <c r="D279" s="114"/>
      <c r="E279" s="114"/>
      <c r="F279" s="114"/>
      <c r="G279" s="114"/>
      <c r="H279" s="114"/>
      <c r="I279" s="97"/>
      <c r="J279" s="97"/>
      <c r="K279" s="97"/>
    </row>
    <row r="280" spans="2:11" s="1" customFormat="1">
      <c r="B280" s="97"/>
      <c r="C280" s="114"/>
      <c r="D280" s="114"/>
      <c r="E280" s="114"/>
      <c r="F280" s="114"/>
      <c r="G280" s="114"/>
      <c r="H280" s="114"/>
      <c r="I280" s="97"/>
      <c r="J280" s="97"/>
      <c r="K280" s="97"/>
    </row>
    <row r="281" spans="2:11" s="1" customFormat="1">
      <c r="B281" s="97"/>
      <c r="C281" s="114"/>
      <c r="D281" s="114"/>
      <c r="E281" s="114"/>
      <c r="F281" s="114"/>
      <c r="G281" s="114"/>
      <c r="H281" s="114"/>
      <c r="I281" s="97"/>
      <c r="J281" s="97"/>
      <c r="K281" s="97"/>
    </row>
    <row r="282" spans="2:11" s="1" customFormat="1">
      <c r="B282" s="97"/>
      <c r="C282" s="114"/>
      <c r="D282" s="114"/>
      <c r="E282" s="114"/>
      <c r="F282" s="114"/>
      <c r="G282" s="114"/>
      <c r="H282" s="114"/>
      <c r="I282" s="97"/>
      <c r="J282" s="97"/>
      <c r="K282" s="97"/>
    </row>
    <row r="283" spans="2:11" s="1" customFormat="1">
      <c r="B283" s="97"/>
      <c r="C283" s="114"/>
      <c r="D283" s="114"/>
      <c r="E283" s="114"/>
      <c r="F283" s="114"/>
      <c r="G283" s="114"/>
      <c r="H283" s="114"/>
      <c r="I283" s="97"/>
      <c r="J283" s="97"/>
      <c r="K283" s="97"/>
    </row>
    <row r="284" spans="2:11" s="1" customFormat="1">
      <c r="B284" s="97"/>
      <c r="C284" s="114"/>
      <c r="D284" s="114"/>
      <c r="E284" s="114"/>
      <c r="F284" s="114"/>
      <c r="G284" s="114"/>
      <c r="H284" s="114"/>
      <c r="I284" s="97"/>
      <c r="J284" s="97"/>
      <c r="K284" s="97"/>
    </row>
    <row r="285" spans="2:11" s="1" customFormat="1">
      <c r="B285" s="97"/>
      <c r="C285" s="114"/>
      <c r="D285" s="114"/>
      <c r="E285" s="114"/>
      <c r="F285" s="114"/>
      <c r="G285" s="114"/>
      <c r="H285" s="114"/>
      <c r="I285" s="97"/>
      <c r="J285" s="97"/>
      <c r="K285" s="97"/>
    </row>
    <row r="286" spans="2:11" s="1" customFormat="1">
      <c r="B286" s="97"/>
      <c r="C286" s="114"/>
      <c r="D286" s="114"/>
      <c r="E286" s="114"/>
      <c r="F286" s="114"/>
      <c r="G286" s="114"/>
      <c r="H286" s="114"/>
      <c r="I286" s="97"/>
      <c r="J286" s="97"/>
      <c r="K286" s="97"/>
    </row>
    <row r="287" spans="2:11" s="1" customFormat="1">
      <c r="B287" s="97"/>
      <c r="C287" s="114"/>
      <c r="D287" s="114"/>
      <c r="E287" s="114"/>
      <c r="F287" s="114"/>
      <c r="G287" s="114"/>
      <c r="H287" s="114"/>
      <c r="I287" s="97"/>
      <c r="J287" s="97"/>
      <c r="K287" s="97"/>
    </row>
    <row r="288" spans="2:11" s="1" customFormat="1">
      <c r="B288" s="97"/>
      <c r="C288" s="114"/>
      <c r="D288" s="114"/>
      <c r="E288" s="114"/>
      <c r="F288" s="114"/>
      <c r="G288" s="114"/>
      <c r="H288" s="114"/>
      <c r="I288" s="97"/>
      <c r="J288" s="97"/>
      <c r="K288" s="97"/>
    </row>
    <row r="289" spans="2:11" s="1" customFormat="1">
      <c r="B289" s="97"/>
      <c r="C289" s="114"/>
      <c r="D289" s="114"/>
      <c r="E289" s="114"/>
      <c r="F289" s="114"/>
      <c r="G289" s="114"/>
      <c r="H289" s="114"/>
      <c r="I289" s="97"/>
      <c r="J289" s="97"/>
      <c r="K289" s="97"/>
    </row>
    <row r="290" spans="2:11" s="1" customFormat="1">
      <c r="B290" s="97"/>
      <c r="C290" s="114"/>
      <c r="D290" s="114"/>
      <c r="E290" s="114"/>
      <c r="F290" s="114"/>
      <c r="G290" s="114"/>
      <c r="H290" s="114"/>
      <c r="I290" s="97"/>
      <c r="J290" s="97"/>
      <c r="K290" s="97"/>
    </row>
    <row r="291" spans="2:11" s="1" customFormat="1">
      <c r="B291" s="97"/>
      <c r="C291" s="114"/>
      <c r="D291" s="114"/>
      <c r="E291" s="114"/>
      <c r="F291" s="114"/>
      <c r="G291" s="114"/>
      <c r="H291" s="114"/>
      <c r="I291" s="97"/>
      <c r="J291" s="97"/>
      <c r="K291" s="97"/>
    </row>
    <row r="292" spans="2:11" s="1" customFormat="1">
      <c r="B292" s="97"/>
      <c r="C292" s="114"/>
      <c r="D292" s="114"/>
      <c r="E292" s="114"/>
      <c r="F292" s="114"/>
      <c r="G292" s="114"/>
      <c r="H292" s="114"/>
      <c r="I292" s="97"/>
      <c r="J292" s="97"/>
      <c r="K292" s="97"/>
    </row>
    <row r="293" spans="2:11" s="1" customFormat="1">
      <c r="B293" s="97"/>
      <c r="C293" s="114"/>
      <c r="D293" s="114"/>
      <c r="E293" s="114"/>
      <c r="F293" s="114"/>
      <c r="G293" s="114"/>
      <c r="H293" s="114"/>
      <c r="I293" s="97"/>
      <c r="J293" s="97"/>
      <c r="K293" s="97"/>
    </row>
    <row r="294" spans="2:11" s="1" customFormat="1">
      <c r="B294" s="97"/>
      <c r="C294" s="114"/>
      <c r="D294" s="114"/>
      <c r="E294" s="114"/>
      <c r="F294" s="114"/>
      <c r="G294" s="114"/>
      <c r="H294" s="114"/>
      <c r="I294" s="97"/>
      <c r="J294" s="97"/>
      <c r="K294" s="97"/>
    </row>
    <row r="295" spans="2:11" s="1" customFormat="1">
      <c r="B295" s="97"/>
      <c r="C295" s="114"/>
      <c r="D295" s="114"/>
      <c r="E295" s="114"/>
      <c r="F295" s="114"/>
      <c r="G295" s="114"/>
      <c r="H295" s="114"/>
      <c r="I295" s="97"/>
      <c r="J295" s="97"/>
      <c r="K295" s="97"/>
    </row>
    <row r="296" spans="2:11" s="1" customFormat="1">
      <c r="B296" s="97"/>
      <c r="C296" s="114"/>
      <c r="D296" s="114"/>
      <c r="E296" s="114"/>
      <c r="F296" s="114"/>
      <c r="G296" s="114"/>
      <c r="H296" s="114"/>
      <c r="I296" s="97"/>
      <c r="J296" s="97"/>
      <c r="K296" s="97"/>
    </row>
    <row r="297" spans="2:11" s="1" customFormat="1">
      <c r="B297" s="97"/>
      <c r="C297" s="114"/>
      <c r="D297" s="114"/>
      <c r="E297" s="114"/>
      <c r="F297" s="114"/>
      <c r="G297" s="114"/>
      <c r="H297" s="114"/>
      <c r="I297" s="97"/>
      <c r="J297" s="97"/>
      <c r="K297" s="97"/>
    </row>
    <row r="298" spans="2:11" s="1" customFormat="1">
      <c r="B298" s="97"/>
      <c r="C298" s="114"/>
      <c r="D298" s="114"/>
      <c r="E298" s="114"/>
      <c r="F298" s="114"/>
      <c r="G298" s="114"/>
      <c r="H298" s="114"/>
      <c r="I298" s="97"/>
      <c r="J298" s="97"/>
      <c r="K298" s="97"/>
    </row>
    <row r="299" spans="2:11" s="1" customFormat="1">
      <c r="B299" s="97"/>
      <c r="C299" s="114"/>
      <c r="D299" s="114"/>
      <c r="E299" s="114"/>
      <c r="F299" s="114"/>
      <c r="G299" s="114"/>
      <c r="H299" s="114"/>
      <c r="I299" s="97"/>
      <c r="J299" s="97"/>
      <c r="K299" s="97"/>
    </row>
    <row r="300" spans="2:11" s="1" customFormat="1">
      <c r="B300" s="97"/>
      <c r="C300" s="114"/>
      <c r="D300" s="114"/>
      <c r="E300" s="114"/>
      <c r="F300" s="114"/>
      <c r="G300" s="114"/>
      <c r="H300" s="114"/>
      <c r="I300" s="97"/>
      <c r="J300" s="97"/>
      <c r="K300" s="97"/>
    </row>
    <row r="301" spans="2:11" s="1" customFormat="1">
      <c r="B301" s="97"/>
      <c r="C301" s="114"/>
      <c r="D301" s="114"/>
      <c r="E301" s="114"/>
      <c r="F301" s="114"/>
      <c r="G301" s="114"/>
      <c r="H301" s="114"/>
      <c r="I301" s="97"/>
      <c r="J301" s="97"/>
      <c r="K301" s="97"/>
    </row>
    <row r="302" spans="2:11" s="1" customFormat="1">
      <c r="B302" s="97"/>
      <c r="C302" s="114"/>
      <c r="D302" s="114"/>
      <c r="E302" s="114"/>
      <c r="F302" s="114"/>
      <c r="G302" s="114"/>
      <c r="H302" s="114"/>
      <c r="I302" s="97"/>
      <c r="J302" s="97"/>
      <c r="K302" s="97"/>
    </row>
    <row r="303" spans="2:11" s="1" customFormat="1">
      <c r="B303" s="97"/>
      <c r="C303" s="114"/>
      <c r="D303" s="114"/>
      <c r="E303" s="114"/>
      <c r="F303" s="114"/>
      <c r="G303" s="114"/>
      <c r="H303" s="114"/>
      <c r="I303" s="97"/>
      <c r="J303" s="97"/>
      <c r="K303" s="97"/>
    </row>
    <row r="304" spans="2:11" s="1" customFormat="1">
      <c r="B304" s="97"/>
      <c r="C304" s="114"/>
      <c r="D304" s="114"/>
      <c r="E304" s="114"/>
      <c r="F304" s="114"/>
      <c r="G304" s="114"/>
      <c r="H304" s="114"/>
      <c r="I304" s="97"/>
      <c r="J304" s="97"/>
      <c r="K304" s="97"/>
    </row>
    <row r="305" spans="2:11" s="1" customFormat="1">
      <c r="B305" s="97"/>
      <c r="C305" s="114"/>
      <c r="D305" s="114"/>
      <c r="E305" s="114"/>
      <c r="F305" s="114"/>
      <c r="G305" s="114"/>
      <c r="H305" s="114"/>
      <c r="I305" s="97"/>
      <c r="J305" s="97"/>
      <c r="K305" s="97"/>
    </row>
    <row r="306" spans="2:11" s="1" customFormat="1">
      <c r="B306" s="97"/>
      <c r="C306" s="114"/>
      <c r="D306" s="114"/>
      <c r="E306" s="114"/>
      <c r="F306" s="114"/>
      <c r="G306" s="114"/>
      <c r="H306" s="114"/>
      <c r="I306" s="97"/>
      <c r="J306" s="97"/>
      <c r="K306" s="97"/>
    </row>
    <row r="307" spans="2:11" s="1" customFormat="1">
      <c r="B307" s="97"/>
      <c r="C307" s="114"/>
      <c r="D307" s="114"/>
      <c r="E307" s="114"/>
      <c r="F307" s="114"/>
      <c r="G307" s="114"/>
      <c r="H307" s="114"/>
      <c r="I307" s="97"/>
      <c r="J307" s="97"/>
      <c r="K307" s="97"/>
    </row>
    <row r="308" spans="2:11" s="1" customFormat="1">
      <c r="B308" s="97"/>
      <c r="C308" s="114"/>
      <c r="D308" s="114"/>
      <c r="E308" s="114"/>
      <c r="F308" s="114"/>
      <c r="G308" s="114"/>
      <c r="H308" s="114"/>
      <c r="I308" s="97"/>
      <c r="J308" s="97"/>
      <c r="K308" s="97"/>
    </row>
    <row r="309" spans="2:11" s="1" customFormat="1">
      <c r="B309" s="97"/>
      <c r="C309" s="114"/>
      <c r="D309" s="114"/>
      <c r="E309" s="114"/>
      <c r="F309" s="114"/>
      <c r="G309" s="114"/>
      <c r="H309" s="114"/>
      <c r="I309" s="97"/>
      <c r="J309" s="97"/>
      <c r="K309" s="97"/>
    </row>
    <row r="310" spans="2:11" s="1" customFormat="1">
      <c r="B310" s="97"/>
      <c r="C310" s="114"/>
      <c r="D310" s="114"/>
      <c r="E310" s="114"/>
      <c r="F310" s="114"/>
      <c r="G310" s="114"/>
      <c r="H310" s="114"/>
      <c r="I310" s="97"/>
      <c r="J310" s="97"/>
      <c r="K310" s="97"/>
    </row>
    <row r="311" spans="2:11" s="1" customFormat="1">
      <c r="B311" s="97"/>
      <c r="C311" s="114"/>
      <c r="D311" s="114"/>
      <c r="E311" s="114"/>
      <c r="F311" s="114"/>
      <c r="G311" s="114"/>
      <c r="H311" s="114"/>
      <c r="I311" s="97"/>
      <c r="J311" s="97"/>
      <c r="K311" s="97"/>
    </row>
    <row r="312" spans="2:11" s="1" customFormat="1">
      <c r="B312" s="97"/>
      <c r="C312" s="114"/>
      <c r="D312" s="114"/>
      <c r="E312" s="114"/>
      <c r="F312" s="114"/>
      <c r="G312" s="114"/>
      <c r="H312" s="114"/>
      <c r="I312" s="97"/>
      <c r="J312" s="97"/>
      <c r="K312" s="97"/>
    </row>
    <row r="313" spans="2:11" s="1" customFormat="1">
      <c r="B313" s="97"/>
      <c r="C313" s="114"/>
      <c r="D313" s="114"/>
      <c r="E313" s="114"/>
      <c r="F313" s="114"/>
      <c r="G313" s="114"/>
      <c r="H313" s="114"/>
      <c r="I313" s="97"/>
      <c r="J313" s="97"/>
      <c r="K313" s="97"/>
    </row>
    <row r="314" spans="2:11" s="1" customFormat="1">
      <c r="B314" s="97"/>
      <c r="C314" s="114"/>
      <c r="D314" s="114"/>
      <c r="E314" s="114"/>
      <c r="F314" s="114"/>
      <c r="G314" s="114"/>
      <c r="H314" s="114"/>
      <c r="I314" s="97"/>
      <c r="J314" s="97"/>
      <c r="K314" s="97"/>
    </row>
    <row r="315" spans="2:11" s="1" customFormat="1">
      <c r="B315" s="97"/>
      <c r="C315" s="114"/>
      <c r="D315" s="114"/>
      <c r="E315" s="114"/>
      <c r="F315" s="114"/>
      <c r="G315" s="114"/>
      <c r="H315" s="114"/>
      <c r="I315" s="97"/>
      <c r="J315" s="97"/>
      <c r="K315" s="97"/>
    </row>
    <row r="316" spans="2:11" s="1" customFormat="1">
      <c r="B316" s="97"/>
      <c r="C316" s="114"/>
      <c r="D316" s="114"/>
      <c r="E316" s="114"/>
      <c r="F316" s="114"/>
      <c r="G316" s="114"/>
      <c r="H316" s="114"/>
      <c r="I316" s="97"/>
      <c r="J316" s="97"/>
      <c r="K316" s="97"/>
    </row>
    <row r="317" spans="2:11" s="1" customFormat="1">
      <c r="B317" s="97"/>
      <c r="C317" s="114"/>
      <c r="D317" s="114"/>
      <c r="E317" s="114"/>
      <c r="F317" s="114"/>
      <c r="G317" s="114"/>
      <c r="H317" s="114"/>
      <c r="I317" s="97"/>
      <c r="J317" s="97"/>
      <c r="K317" s="97"/>
    </row>
    <row r="318" spans="2:11" s="1" customFormat="1">
      <c r="B318" s="97"/>
      <c r="C318" s="114"/>
      <c r="D318" s="114"/>
      <c r="E318" s="114"/>
      <c r="F318" s="114"/>
      <c r="G318" s="114"/>
      <c r="H318" s="114"/>
      <c r="I318" s="97"/>
      <c r="J318" s="97"/>
      <c r="K318" s="97"/>
    </row>
    <row r="319" spans="2:11" s="1" customFormat="1">
      <c r="B319" s="97"/>
      <c r="C319" s="114"/>
      <c r="D319" s="114"/>
      <c r="E319" s="114"/>
      <c r="F319" s="114"/>
      <c r="G319" s="114"/>
      <c r="H319" s="114"/>
      <c r="I319" s="97"/>
      <c r="J319" s="97"/>
      <c r="K319" s="97"/>
    </row>
    <row r="320" spans="2:11" s="1" customFormat="1">
      <c r="B320" s="97"/>
      <c r="C320" s="114"/>
      <c r="D320" s="114"/>
      <c r="E320" s="114"/>
      <c r="F320" s="114"/>
      <c r="G320" s="114"/>
      <c r="H320" s="114"/>
      <c r="I320" s="97"/>
      <c r="J320" s="97"/>
      <c r="K320" s="97"/>
    </row>
    <row r="321" spans="2:11" s="1" customFormat="1">
      <c r="B321" s="97"/>
      <c r="C321" s="114"/>
      <c r="D321" s="114"/>
      <c r="E321" s="114"/>
      <c r="F321" s="114"/>
      <c r="G321" s="114"/>
      <c r="H321" s="114"/>
      <c r="I321" s="97"/>
      <c r="J321" s="97"/>
      <c r="K321" s="97"/>
    </row>
    <row r="322" spans="2:11" s="1" customFormat="1">
      <c r="B322" s="97"/>
      <c r="C322" s="114"/>
      <c r="D322" s="114"/>
      <c r="E322" s="114"/>
      <c r="F322" s="114"/>
      <c r="G322" s="114"/>
      <c r="H322" s="114"/>
      <c r="I322" s="97"/>
      <c r="J322" s="97"/>
      <c r="K322" s="97"/>
    </row>
    <row r="323" spans="2:11" s="1" customFormat="1">
      <c r="B323" s="97"/>
      <c r="C323" s="114"/>
      <c r="D323" s="114"/>
      <c r="E323" s="114"/>
      <c r="F323" s="114"/>
      <c r="G323" s="114"/>
      <c r="H323" s="114"/>
      <c r="I323" s="97"/>
      <c r="J323" s="97"/>
      <c r="K323" s="97"/>
    </row>
    <row r="324" spans="2:11" s="1" customFormat="1">
      <c r="B324" s="97"/>
      <c r="C324" s="114"/>
      <c r="D324" s="114"/>
      <c r="E324" s="114"/>
      <c r="F324" s="114"/>
      <c r="G324" s="114"/>
      <c r="H324" s="114"/>
      <c r="I324" s="97"/>
      <c r="J324" s="97"/>
      <c r="K324" s="97"/>
    </row>
    <row r="325" spans="2:11" s="1" customFormat="1">
      <c r="B325" s="97"/>
      <c r="C325" s="114"/>
      <c r="D325" s="114"/>
      <c r="E325" s="114"/>
      <c r="F325" s="114"/>
      <c r="G325" s="114"/>
      <c r="H325" s="114"/>
      <c r="I325" s="97"/>
      <c r="J325" s="97"/>
      <c r="K325" s="97"/>
    </row>
    <row r="326" spans="2:11" s="1" customFormat="1">
      <c r="B326" s="97"/>
      <c r="C326" s="114"/>
      <c r="D326" s="114"/>
      <c r="E326" s="114"/>
      <c r="F326" s="114"/>
      <c r="G326" s="114"/>
      <c r="H326" s="114"/>
      <c r="I326" s="97"/>
      <c r="J326" s="97"/>
      <c r="K326" s="97"/>
    </row>
    <row r="327" spans="2:11" s="1" customFormat="1">
      <c r="B327" s="97"/>
      <c r="C327" s="114"/>
      <c r="D327" s="114"/>
      <c r="E327" s="114"/>
      <c r="F327" s="114"/>
      <c r="G327" s="114"/>
      <c r="H327" s="114"/>
      <c r="I327" s="97"/>
      <c r="J327" s="97"/>
      <c r="K327" s="97"/>
    </row>
    <row r="328" spans="2:11" s="1" customFormat="1">
      <c r="B328" s="97"/>
      <c r="C328" s="114"/>
      <c r="D328" s="114"/>
      <c r="E328" s="114"/>
      <c r="F328" s="114"/>
      <c r="G328" s="114"/>
      <c r="H328" s="114"/>
      <c r="I328" s="97"/>
      <c r="J328" s="97"/>
      <c r="K328" s="97"/>
    </row>
    <row r="329" spans="2:11" s="1" customFormat="1">
      <c r="B329" s="97"/>
      <c r="C329" s="114"/>
      <c r="D329" s="114"/>
      <c r="E329" s="114"/>
      <c r="F329" s="114"/>
      <c r="G329" s="114"/>
      <c r="H329" s="114"/>
      <c r="I329" s="97"/>
      <c r="J329" s="97"/>
      <c r="K329" s="97"/>
    </row>
    <row r="330" spans="2:11" s="1" customFormat="1">
      <c r="B330" s="97"/>
      <c r="C330" s="114"/>
      <c r="D330" s="114"/>
      <c r="E330" s="114"/>
      <c r="F330" s="114"/>
      <c r="G330" s="114"/>
      <c r="H330" s="114"/>
      <c r="I330" s="97"/>
      <c r="J330" s="97"/>
      <c r="K330" s="97"/>
    </row>
    <row r="331" spans="2:11" s="1" customFormat="1">
      <c r="B331" s="97"/>
      <c r="C331" s="114"/>
      <c r="D331" s="114"/>
      <c r="E331" s="114"/>
      <c r="F331" s="114"/>
      <c r="G331" s="114"/>
      <c r="H331" s="114"/>
      <c r="I331" s="97"/>
      <c r="J331" s="97"/>
      <c r="K331" s="97"/>
    </row>
    <row r="332" spans="2:11" s="1" customFormat="1">
      <c r="B332" s="97"/>
      <c r="C332" s="114"/>
      <c r="D332" s="114"/>
      <c r="E332" s="114"/>
      <c r="F332" s="114"/>
      <c r="G332" s="114"/>
      <c r="H332" s="114"/>
      <c r="I332" s="97"/>
      <c r="J332" s="97"/>
      <c r="K332" s="97"/>
    </row>
    <row r="333" spans="2:11" s="1" customFormat="1">
      <c r="B333" s="97"/>
      <c r="C333" s="114"/>
      <c r="D333" s="114"/>
      <c r="E333" s="114"/>
      <c r="F333" s="114"/>
      <c r="G333" s="114"/>
      <c r="H333" s="114"/>
      <c r="I333" s="97"/>
      <c r="J333" s="97"/>
      <c r="K333" s="97"/>
    </row>
    <row r="334" spans="2:11" s="1" customFormat="1">
      <c r="B334" s="97"/>
      <c r="C334" s="114"/>
      <c r="D334" s="114"/>
      <c r="E334" s="114"/>
      <c r="F334" s="114"/>
      <c r="G334" s="114"/>
      <c r="H334" s="114"/>
      <c r="I334" s="97"/>
      <c r="J334" s="97"/>
      <c r="K334" s="97"/>
    </row>
    <row r="335" spans="2:11" s="1" customFormat="1">
      <c r="B335" s="97"/>
      <c r="C335" s="114"/>
      <c r="D335" s="114"/>
      <c r="E335" s="114"/>
      <c r="F335" s="114"/>
      <c r="G335" s="114"/>
      <c r="H335" s="114"/>
      <c r="I335" s="97"/>
      <c r="J335" s="97"/>
      <c r="K335" s="97"/>
    </row>
    <row r="336" spans="2:11" s="1" customFormat="1">
      <c r="B336" s="97"/>
      <c r="C336" s="114"/>
      <c r="D336" s="114"/>
      <c r="E336" s="114"/>
      <c r="F336" s="114"/>
      <c r="G336" s="114"/>
      <c r="H336" s="114"/>
      <c r="I336" s="97"/>
      <c r="J336" s="97"/>
      <c r="K336" s="97"/>
    </row>
    <row r="337" spans="2:11" s="1" customFormat="1">
      <c r="B337" s="97"/>
      <c r="C337" s="114"/>
      <c r="D337" s="114"/>
      <c r="E337" s="114"/>
      <c r="F337" s="114"/>
      <c r="G337" s="114"/>
      <c r="H337" s="114"/>
      <c r="I337" s="97"/>
      <c r="J337" s="97"/>
      <c r="K337" s="97"/>
    </row>
    <row r="338" spans="2:11" s="1" customFormat="1">
      <c r="B338" s="97"/>
      <c r="C338" s="114"/>
      <c r="D338" s="114"/>
      <c r="E338" s="114"/>
      <c r="F338" s="114"/>
      <c r="G338" s="114"/>
      <c r="H338" s="114"/>
      <c r="I338" s="97"/>
      <c r="J338" s="97"/>
      <c r="K338" s="97"/>
    </row>
    <row r="339" spans="2:11" s="1" customFormat="1">
      <c r="B339" s="97"/>
      <c r="C339" s="114"/>
      <c r="D339" s="114"/>
      <c r="E339" s="114"/>
      <c r="F339" s="114"/>
      <c r="G339" s="114"/>
      <c r="H339" s="114"/>
      <c r="I339" s="97"/>
      <c r="J339" s="97"/>
      <c r="K339" s="97"/>
    </row>
    <row r="340" spans="2:11" s="1" customFormat="1">
      <c r="B340" s="97"/>
      <c r="C340" s="114"/>
      <c r="D340" s="114"/>
      <c r="E340" s="114"/>
      <c r="F340" s="114"/>
      <c r="G340" s="114"/>
      <c r="H340" s="114"/>
      <c r="I340" s="97"/>
      <c r="J340" s="97"/>
      <c r="K340" s="97"/>
    </row>
    <row r="341" spans="2:11" s="1" customFormat="1">
      <c r="B341" s="97"/>
      <c r="C341" s="114"/>
      <c r="D341" s="114"/>
      <c r="E341" s="114"/>
      <c r="F341" s="114"/>
      <c r="G341" s="114"/>
      <c r="H341" s="114"/>
      <c r="I341" s="97"/>
      <c r="J341" s="97"/>
      <c r="K341" s="97"/>
    </row>
    <row r="342" spans="2:11" s="1" customFormat="1">
      <c r="B342" s="97"/>
      <c r="C342" s="114"/>
      <c r="D342" s="114"/>
      <c r="E342" s="114"/>
      <c r="F342" s="114"/>
      <c r="G342" s="114"/>
      <c r="H342" s="114"/>
      <c r="I342" s="97"/>
      <c r="J342" s="97"/>
      <c r="K342" s="97"/>
    </row>
    <row r="343" spans="2:11" s="1" customFormat="1">
      <c r="B343" s="97"/>
      <c r="C343" s="114"/>
      <c r="D343" s="114"/>
      <c r="E343" s="114"/>
      <c r="F343" s="114"/>
      <c r="G343" s="114"/>
      <c r="H343" s="114"/>
      <c r="I343" s="97"/>
      <c r="J343" s="97"/>
      <c r="K343" s="97"/>
    </row>
    <row r="344" spans="2:11" s="1" customFormat="1">
      <c r="B344" s="97"/>
      <c r="C344" s="114"/>
      <c r="D344" s="114"/>
      <c r="E344" s="114"/>
      <c r="F344" s="114"/>
      <c r="G344" s="114"/>
      <c r="H344" s="114"/>
      <c r="I344" s="97"/>
      <c r="J344" s="97"/>
      <c r="K344" s="97"/>
    </row>
    <row r="345" spans="2:11" s="1" customFormat="1">
      <c r="B345" s="97"/>
      <c r="C345" s="114"/>
      <c r="D345" s="114"/>
      <c r="E345" s="114"/>
      <c r="F345" s="114"/>
      <c r="G345" s="114"/>
      <c r="H345" s="114"/>
      <c r="I345" s="97"/>
      <c r="J345" s="97"/>
      <c r="K345" s="97"/>
    </row>
    <row r="346" spans="2:11" s="1" customFormat="1">
      <c r="B346" s="97"/>
      <c r="C346" s="114"/>
      <c r="D346" s="114"/>
      <c r="E346" s="114"/>
      <c r="F346" s="114"/>
      <c r="G346" s="114"/>
      <c r="H346" s="114"/>
      <c r="I346" s="97"/>
      <c r="J346" s="97"/>
      <c r="K346" s="97"/>
    </row>
    <row r="347" spans="2:11" s="1" customFormat="1">
      <c r="B347" s="97"/>
      <c r="C347" s="114"/>
      <c r="D347" s="114"/>
      <c r="E347" s="114"/>
      <c r="F347" s="114"/>
      <c r="G347" s="114"/>
      <c r="H347" s="114"/>
      <c r="I347" s="97"/>
      <c r="J347" s="97"/>
      <c r="K347" s="97"/>
    </row>
    <row r="348" spans="2:11" s="1" customFormat="1">
      <c r="B348" s="97"/>
      <c r="C348" s="114"/>
      <c r="D348" s="114"/>
      <c r="E348" s="114"/>
      <c r="F348" s="114"/>
      <c r="G348" s="114"/>
      <c r="H348" s="114"/>
      <c r="I348" s="97"/>
      <c r="J348" s="97"/>
      <c r="K348" s="97"/>
    </row>
    <row r="349" spans="2:11" s="1" customFormat="1">
      <c r="B349" s="97"/>
      <c r="C349" s="114"/>
      <c r="D349" s="114"/>
      <c r="E349" s="114"/>
      <c r="F349" s="114"/>
      <c r="G349" s="114"/>
      <c r="H349" s="114"/>
      <c r="I349" s="97"/>
      <c r="J349" s="97"/>
      <c r="K349" s="97"/>
    </row>
    <row r="350" spans="2:11" s="1" customFormat="1">
      <c r="B350" s="97"/>
      <c r="C350" s="114"/>
      <c r="D350" s="114"/>
      <c r="E350" s="114"/>
      <c r="F350" s="114"/>
      <c r="G350" s="114"/>
      <c r="H350" s="114"/>
      <c r="I350" s="97"/>
      <c r="J350" s="97"/>
      <c r="K350" s="97"/>
    </row>
    <row r="351" spans="2:11" s="1" customFormat="1">
      <c r="B351" s="97"/>
      <c r="C351" s="114"/>
      <c r="D351" s="114"/>
      <c r="E351" s="114"/>
      <c r="F351" s="114"/>
      <c r="G351" s="114"/>
      <c r="H351" s="114"/>
      <c r="I351" s="97"/>
      <c r="J351" s="97"/>
      <c r="K351" s="97"/>
    </row>
    <row r="352" spans="2:11" s="1" customFormat="1">
      <c r="B352" s="97"/>
      <c r="C352" s="114"/>
      <c r="D352" s="114"/>
      <c r="E352" s="114"/>
      <c r="F352" s="114"/>
      <c r="G352" s="114"/>
      <c r="H352" s="114"/>
      <c r="I352" s="97"/>
      <c r="J352" s="97"/>
      <c r="K352" s="97"/>
    </row>
    <row r="353" spans="2:11" s="1" customFormat="1">
      <c r="B353" s="97"/>
      <c r="C353" s="114"/>
      <c r="D353" s="114"/>
      <c r="E353" s="114"/>
      <c r="F353" s="114"/>
      <c r="G353" s="114"/>
      <c r="H353" s="114"/>
      <c r="I353" s="97"/>
      <c r="J353" s="97"/>
      <c r="K353" s="97"/>
    </row>
    <row r="354" spans="2:11" s="1" customFormat="1">
      <c r="B354" s="97"/>
      <c r="C354" s="114"/>
      <c r="D354" s="114"/>
      <c r="E354" s="114"/>
      <c r="F354" s="114"/>
      <c r="G354" s="114"/>
      <c r="H354" s="114"/>
      <c r="I354" s="97"/>
      <c r="J354" s="97"/>
      <c r="K354" s="97"/>
    </row>
    <row r="355" spans="2:11" s="1" customFormat="1">
      <c r="B355" s="97"/>
      <c r="C355" s="114"/>
      <c r="D355" s="114"/>
      <c r="E355" s="114"/>
      <c r="F355" s="114"/>
      <c r="G355" s="114"/>
      <c r="H355" s="114"/>
      <c r="I355" s="97"/>
      <c r="J355" s="97"/>
      <c r="K355" s="97"/>
    </row>
    <row r="356" spans="2:11" s="1" customFormat="1">
      <c r="B356" s="97"/>
      <c r="C356" s="114"/>
      <c r="D356" s="114"/>
      <c r="E356" s="114"/>
      <c r="F356" s="114"/>
      <c r="G356" s="114"/>
      <c r="H356" s="114"/>
      <c r="I356" s="97"/>
      <c r="J356" s="97"/>
      <c r="K356" s="97"/>
    </row>
    <row r="357" spans="2:11" s="1" customFormat="1">
      <c r="B357" s="97"/>
      <c r="C357" s="114"/>
      <c r="D357" s="114"/>
      <c r="E357" s="114"/>
      <c r="F357" s="114"/>
      <c r="G357" s="114"/>
      <c r="H357" s="114"/>
      <c r="I357" s="97"/>
      <c r="J357" s="97"/>
      <c r="K357" s="97"/>
    </row>
    <row r="358" spans="2:11" s="1" customFormat="1">
      <c r="B358" s="97"/>
      <c r="C358" s="114"/>
      <c r="D358" s="114"/>
      <c r="E358" s="114"/>
      <c r="F358" s="114"/>
      <c r="G358" s="114"/>
      <c r="H358" s="114"/>
      <c r="I358" s="97"/>
      <c r="J358" s="97"/>
      <c r="K358" s="97"/>
    </row>
    <row r="359" spans="2:11" s="1" customFormat="1">
      <c r="B359" s="97"/>
      <c r="C359" s="114"/>
      <c r="D359" s="114"/>
      <c r="E359" s="114"/>
      <c r="F359" s="114"/>
      <c r="G359" s="114"/>
      <c r="H359" s="114"/>
      <c r="I359" s="97"/>
      <c r="J359" s="97"/>
      <c r="K359" s="97"/>
    </row>
    <row r="360" spans="2:11" s="1" customFormat="1">
      <c r="B360" s="97"/>
      <c r="C360" s="114"/>
      <c r="D360" s="114"/>
      <c r="E360" s="114"/>
      <c r="F360" s="114"/>
      <c r="G360" s="114"/>
      <c r="H360" s="114"/>
      <c r="I360" s="97"/>
      <c r="J360" s="97"/>
      <c r="K360" s="97"/>
    </row>
    <row r="361" spans="2:11" s="1" customFormat="1">
      <c r="B361" s="97"/>
      <c r="C361" s="114"/>
      <c r="D361" s="114"/>
      <c r="E361" s="114"/>
      <c r="F361" s="114"/>
      <c r="G361" s="114"/>
      <c r="H361" s="114"/>
      <c r="I361" s="97"/>
      <c r="J361" s="97"/>
      <c r="K361" s="97"/>
    </row>
    <row r="362" spans="2:11" s="1" customFormat="1">
      <c r="B362" s="97"/>
      <c r="C362" s="114"/>
      <c r="D362" s="114"/>
      <c r="E362" s="114"/>
      <c r="F362" s="114"/>
      <c r="G362" s="114"/>
      <c r="H362" s="114"/>
      <c r="I362" s="97"/>
      <c r="J362" s="97"/>
      <c r="K362" s="97"/>
    </row>
    <row r="363" spans="2:11" s="1" customFormat="1">
      <c r="B363" s="97"/>
      <c r="C363" s="114"/>
      <c r="D363" s="114"/>
      <c r="E363" s="114"/>
      <c r="F363" s="114"/>
      <c r="G363" s="114"/>
      <c r="H363" s="114"/>
      <c r="I363" s="97"/>
      <c r="J363" s="97"/>
      <c r="K363" s="97"/>
    </row>
    <row r="364" spans="2:11" s="1" customFormat="1">
      <c r="B364" s="97"/>
      <c r="C364" s="114"/>
      <c r="D364" s="114"/>
      <c r="E364" s="114"/>
      <c r="F364" s="114"/>
      <c r="G364" s="114"/>
      <c r="H364" s="114"/>
      <c r="I364" s="97"/>
      <c r="J364" s="97"/>
      <c r="K364" s="97"/>
    </row>
    <row r="365" spans="2:11" s="1" customFormat="1">
      <c r="B365" s="97"/>
      <c r="C365" s="114"/>
      <c r="D365" s="114"/>
      <c r="E365" s="114"/>
      <c r="F365" s="114"/>
      <c r="G365" s="114"/>
      <c r="H365" s="114"/>
      <c r="I365" s="97"/>
      <c r="J365" s="97"/>
      <c r="K365" s="97"/>
    </row>
    <row r="366" spans="2:11" s="1" customFormat="1">
      <c r="B366" s="97"/>
      <c r="C366" s="114"/>
      <c r="D366" s="114"/>
      <c r="E366" s="114"/>
      <c r="F366" s="114"/>
      <c r="G366" s="114"/>
      <c r="H366" s="114"/>
      <c r="I366" s="97"/>
      <c r="J366" s="97"/>
      <c r="K366" s="97"/>
    </row>
    <row r="367" spans="2:11" s="1" customFormat="1">
      <c r="B367" s="97"/>
      <c r="C367" s="114"/>
      <c r="D367" s="114"/>
      <c r="E367" s="114"/>
      <c r="F367" s="114"/>
      <c r="G367" s="114"/>
      <c r="H367" s="114"/>
      <c r="I367" s="97"/>
      <c r="J367" s="97"/>
      <c r="K367" s="97"/>
    </row>
    <row r="368" spans="2:11" s="1" customFormat="1">
      <c r="B368" s="97"/>
      <c r="C368" s="114"/>
      <c r="D368" s="114"/>
      <c r="E368" s="114"/>
      <c r="F368" s="114"/>
      <c r="G368" s="114"/>
      <c r="H368" s="114"/>
      <c r="I368" s="97"/>
      <c r="J368" s="97"/>
      <c r="K368" s="97"/>
    </row>
    <row r="369" spans="2:11" s="1" customFormat="1">
      <c r="B369" s="97"/>
      <c r="C369" s="114"/>
      <c r="D369" s="114"/>
      <c r="E369" s="114"/>
      <c r="F369" s="114"/>
      <c r="G369" s="114"/>
      <c r="H369" s="114"/>
      <c r="I369" s="97"/>
      <c r="J369" s="97"/>
      <c r="K369" s="97"/>
    </row>
    <row r="370" spans="2:11" s="1" customFormat="1">
      <c r="B370" s="97"/>
      <c r="C370" s="114"/>
      <c r="D370" s="114"/>
      <c r="E370" s="114"/>
      <c r="F370" s="114"/>
      <c r="G370" s="114"/>
      <c r="H370" s="114"/>
      <c r="I370" s="97"/>
      <c r="J370" s="97"/>
      <c r="K370" s="97"/>
    </row>
    <row r="371" spans="2:11" s="1" customFormat="1">
      <c r="B371" s="97"/>
      <c r="C371" s="114"/>
      <c r="D371" s="114"/>
      <c r="E371" s="114"/>
      <c r="F371" s="114"/>
      <c r="G371" s="114"/>
      <c r="H371" s="114"/>
      <c r="I371" s="97"/>
      <c r="J371" s="97"/>
      <c r="K371" s="97"/>
    </row>
    <row r="372" spans="2:11" s="1" customFormat="1">
      <c r="B372" s="97"/>
      <c r="C372" s="114"/>
      <c r="D372" s="114"/>
      <c r="E372" s="114"/>
      <c r="F372" s="114"/>
      <c r="G372" s="114"/>
      <c r="H372" s="114"/>
      <c r="I372" s="97"/>
      <c r="J372" s="97"/>
      <c r="K372" s="97"/>
    </row>
    <row r="373" spans="2:11" s="1" customFormat="1">
      <c r="B373" s="97"/>
      <c r="C373" s="114"/>
      <c r="D373" s="114"/>
      <c r="E373" s="114"/>
      <c r="F373" s="114"/>
      <c r="G373" s="114"/>
      <c r="H373" s="114"/>
      <c r="I373" s="97"/>
      <c r="J373" s="97"/>
      <c r="K373" s="97"/>
    </row>
    <row r="374" spans="2:11" s="1" customFormat="1">
      <c r="B374" s="97"/>
      <c r="C374" s="114"/>
      <c r="D374" s="114"/>
      <c r="E374" s="114"/>
      <c r="F374" s="114"/>
      <c r="G374" s="114"/>
      <c r="H374" s="114"/>
      <c r="I374" s="97"/>
      <c r="J374" s="97"/>
      <c r="K374" s="97"/>
    </row>
    <row r="375" spans="2:11" s="1" customFormat="1">
      <c r="B375" s="97"/>
      <c r="C375" s="114"/>
      <c r="D375" s="114"/>
      <c r="E375" s="114"/>
      <c r="F375" s="114"/>
      <c r="G375" s="114"/>
      <c r="H375" s="114"/>
      <c r="I375" s="97"/>
      <c r="J375" s="97"/>
      <c r="K375" s="97"/>
    </row>
    <row r="376" spans="2:11" s="1" customFormat="1">
      <c r="B376" s="97"/>
      <c r="C376" s="114"/>
      <c r="D376" s="114"/>
      <c r="E376" s="114"/>
      <c r="F376" s="114"/>
      <c r="G376" s="114"/>
      <c r="H376" s="114"/>
      <c r="I376" s="97"/>
      <c r="J376" s="97"/>
      <c r="K376" s="97"/>
    </row>
    <row r="377" spans="2:11" s="1" customFormat="1">
      <c r="B377" s="97"/>
      <c r="C377" s="114"/>
      <c r="D377" s="114"/>
      <c r="E377" s="114"/>
      <c r="F377" s="114"/>
      <c r="G377" s="114"/>
      <c r="H377" s="114"/>
      <c r="I377" s="97"/>
      <c r="J377" s="97"/>
      <c r="K377" s="97"/>
    </row>
    <row r="378" spans="2:11" s="1" customFormat="1">
      <c r="B378" s="97"/>
      <c r="C378" s="114"/>
      <c r="D378" s="114"/>
      <c r="E378" s="114"/>
      <c r="F378" s="114"/>
      <c r="G378" s="114"/>
      <c r="H378" s="114"/>
      <c r="I378" s="97"/>
      <c r="J378" s="97"/>
      <c r="K378" s="97"/>
    </row>
    <row r="379" spans="2:11" s="1" customFormat="1">
      <c r="B379" s="97"/>
      <c r="C379" s="114"/>
      <c r="D379" s="114"/>
      <c r="E379" s="114"/>
      <c r="F379" s="114"/>
      <c r="G379" s="114"/>
      <c r="H379" s="114"/>
      <c r="I379" s="97"/>
      <c r="J379" s="97"/>
      <c r="K379" s="97"/>
    </row>
    <row r="380" spans="2:11" s="1" customFormat="1">
      <c r="B380" s="97"/>
      <c r="C380" s="114"/>
      <c r="D380" s="114"/>
      <c r="E380" s="114"/>
      <c r="F380" s="114"/>
      <c r="G380" s="114"/>
      <c r="H380" s="114"/>
      <c r="I380" s="97"/>
      <c r="J380" s="97"/>
      <c r="K380" s="97"/>
    </row>
    <row r="381" spans="2:11" s="1" customFormat="1">
      <c r="B381" s="97"/>
      <c r="C381" s="114"/>
      <c r="D381" s="114"/>
      <c r="E381" s="114"/>
      <c r="F381" s="114"/>
      <c r="G381" s="114"/>
      <c r="H381" s="114"/>
      <c r="I381" s="97"/>
      <c r="J381" s="97"/>
      <c r="K381" s="97"/>
    </row>
    <row r="382" spans="2:11" s="1" customFormat="1">
      <c r="B382" s="97"/>
      <c r="C382" s="114"/>
      <c r="D382" s="114"/>
      <c r="E382" s="114"/>
      <c r="F382" s="114"/>
      <c r="G382" s="114"/>
      <c r="H382" s="114"/>
      <c r="I382" s="97"/>
      <c r="J382" s="97"/>
      <c r="K382" s="97"/>
    </row>
    <row r="383" spans="2:11" s="1" customFormat="1">
      <c r="B383" s="97"/>
      <c r="C383" s="114"/>
      <c r="D383" s="114"/>
      <c r="E383" s="114"/>
      <c r="F383" s="114"/>
      <c r="G383" s="114"/>
      <c r="H383" s="114"/>
      <c r="I383" s="97"/>
      <c r="J383" s="97"/>
      <c r="K383" s="97"/>
    </row>
    <row r="384" spans="2:11" s="1" customFormat="1">
      <c r="B384" s="97"/>
      <c r="C384" s="114"/>
      <c r="D384" s="114"/>
      <c r="E384" s="114"/>
      <c r="F384" s="114"/>
      <c r="G384" s="114"/>
      <c r="H384" s="114"/>
      <c r="I384" s="97"/>
      <c r="J384" s="97"/>
      <c r="K384" s="97"/>
    </row>
    <row r="385" spans="2:11" s="1" customFormat="1">
      <c r="B385" s="97"/>
      <c r="C385" s="114"/>
      <c r="D385" s="114"/>
      <c r="E385" s="114"/>
      <c r="F385" s="114"/>
      <c r="G385" s="114"/>
      <c r="H385" s="114"/>
      <c r="I385" s="97"/>
      <c r="J385" s="97"/>
      <c r="K385" s="97"/>
    </row>
    <row r="386" spans="2:11" s="1" customFormat="1">
      <c r="B386" s="97"/>
      <c r="C386" s="114"/>
      <c r="D386" s="114"/>
      <c r="E386" s="114"/>
      <c r="F386" s="114"/>
      <c r="G386" s="114"/>
      <c r="H386" s="114"/>
      <c r="I386" s="97"/>
      <c r="J386" s="97"/>
      <c r="K386" s="97"/>
    </row>
    <row r="387" spans="2:11" s="1" customFormat="1">
      <c r="B387" s="97"/>
      <c r="C387" s="114"/>
      <c r="D387" s="114"/>
      <c r="E387" s="114"/>
      <c r="F387" s="114"/>
      <c r="G387" s="114"/>
      <c r="H387" s="114"/>
      <c r="I387" s="97"/>
      <c r="J387" s="97"/>
      <c r="K387" s="97"/>
    </row>
    <row r="388" spans="2:11" s="1" customFormat="1">
      <c r="B388" s="97"/>
      <c r="C388" s="114"/>
      <c r="D388" s="114"/>
      <c r="E388" s="114"/>
      <c r="F388" s="114"/>
      <c r="G388" s="114"/>
      <c r="H388" s="114"/>
      <c r="I388" s="97"/>
      <c r="J388" s="97"/>
      <c r="K388" s="97"/>
    </row>
    <row r="389" spans="2:11" s="1" customFormat="1">
      <c r="B389" s="97"/>
      <c r="C389" s="114"/>
      <c r="D389" s="114"/>
      <c r="E389" s="114"/>
      <c r="F389" s="114"/>
      <c r="G389" s="114"/>
      <c r="H389" s="114"/>
      <c r="I389" s="97"/>
      <c r="J389" s="97"/>
      <c r="K389" s="97"/>
    </row>
    <row r="390" spans="2:11" s="1" customFormat="1">
      <c r="B390" s="97"/>
      <c r="C390" s="114"/>
      <c r="D390" s="114"/>
      <c r="E390" s="114"/>
      <c r="F390" s="114"/>
      <c r="G390" s="114"/>
      <c r="H390" s="114"/>
      <c r="I390" s="97"/>
      <c r="J390" s="97"/>
      <c r="K390" s="97"/>
    </row>
    <row r="391" spans="2:11" s="1" customFormat="1">
      <c r="B391" s="97"/>
      <c r="C391" s="114"/>
      <c r="D391" s="114"/>
      <c r="E391" s="114"/>
      <c r="F391" s="114"/>
      <c r="G391" s="114"/>
      <c r="H391" s="114"/>
      <c r="I391" s="97"/>
      <c r="J391" s="97"/>
      <c r="K391" s="97"/>
    </row>
    <row r="392" spans="2:11" s="1" customFormat="1">
      <c r="B392" s="97"/>
      <c r="C392" s="114"/>
      <c r="D392" s="114"/>
      <c r="E392" s="114"/>
      <c r="F392" s="114"/>
      <c r="G392" s="114"/>
      <c r="H392" s="114"/>
      <c r="I392" s="97"/>
      <c r="J392" s="97"/>
      <c r="K392" s="97"/>
    </row>
    <row r="393" spans="2:11" s="1" customFormat="1">
      <c r="B393" s="97"/>
      <c r="C393" s="114"/>
      <c r="D393" s="114"/>
      <c r="E393" s="114"/>
      <c r="F393" s="114"/>
      <c r="G393" s="114"/>
      <c r="H393" s="114"/>
      <c r="I393" s="97"/>
      <c r="J393" s="97"/>
      <c r="K393" s="97"/>
    </row>
    <row r="394" spans="2:11" s="1" customFormat="1">
      <c r="B394" s="97"/>
      <c r="C394" s="114"/>
      <c r="D394" s="114"/>
      <c r="E394" s="114"/>
      <c r="F394" s="114"/>
      <c r="G394" s="114"/>
      <c r="H394" s="114"/>
      <c r="I394" s="97"/>
      <c r="J394" s="97"/>
      <c r="K394" s="97"/>
    </row>
    <row r="395" spans="2:11" s="1" customFormat="1">
      <c r="B395" s="97"/>
      <c r="C395" s="114"/>
      <c r="D395" s="114"/>
      <c r="E395" s="114"/>
      <c r="F395" s="114"/>
      <c r="G395" s="114"/>
      <c r="H395" s="114"/>
      <c r="I395" s="97"/>
      <c r="J395" s="97"/>
      <c r="K395" s="97"/>
    </row>
    <row r="396" spans="2:11" s="1" customFormat="1">
      <c r="B396" s="97"/>
      <c r="C396" s="114"/>
      <c r="D396" s="114"/>
      <c r="E396" s="114"/>
      <c r="F396" s="114"/>
      <c r="G396" s="114"/>
      <c r="H396" s="114"/>
      <c r="I396" s="97"/>
      <c r="J396" s="97"/>
      <c r="K396" s="97"/>
    </row>
    <row r="397" spans="2:11" s="1" customFormat="1">
      <c r="B397" s="97"/>
      <c r="C397" s="114"/>
      <c r="D397" s="114"/>
      <c r="E397" s="114"/>
      <c r="F397" s="114"/>
      <c r="G397" s="114"/>
      <c r="H397" s="114"/>
      <c r="I397" s="97"/>
      <c r="J397" s="97"/>
      <c r="K397" s="97"/>
    </row>
    <row r="398" spans="2:11" s="1" customFormat="1">
      <c r="B398" s="97"/>
      <c r="C398" s="114"/>
      <c r="D398" s="114"/>
      <c r="E398" s="114"/>
      <c r="F398" s="114"/>
      <c r="G398" s="114"/>
      <c r="H398" s="114"/>
      <c r="I398" s="97"/>
      <c r="J398" s="97"/>
      <c r="K398" s="97"/>
    </row>
    <row r="399" spans="2:11" s="1" customFormat="1">
      <c r="B399" s="97"/>
      <c r="C399" s="114"/>
      <c r="D399" s="114"/>
      <c r="E399" s="114"/>
      <c r="F399" s="114"/>
      <c r="G399" s="114"/>
      <c r="H399" s="114"/>
      <c r="I399" s="97"/>
      <c r="J399" s="97"/>
      <c r="K399" s="97"/>
    </row>
    <row r="400" spans="2:11" s="1" customFormat="1">
      <c r="B400" s="97"/>
      <c r="C400" s="114"/>
      <c r="D400" s="114"/>
      <c r="E400" s="114"/>
      <c r="F400" s="114"/>
      <c r="G400" s="114"/>
      <c r="H400" s="114"/>
      <c r="I400" s="97"/>
      <c r="J400" s="97"/>
      <c r="K400" s="97"/>
    </row>
    <row r="401" spans="2:11" s="1" customFormat="1">
      <c r="B401" s="97"/>
      <c r="C401" s="114"/>
      <c r="D401" s="114"/>
      <c r="E401" s="114"/>
      <c r="F401" s="114"/>
      <c r="G401" s="114"/>
      <c r="H401" s="114"/>
      <c r="I401" s="97"/>
      <c r="J401" s="97"/>
      <c r="K401" s="97"/>
    </row>
    <row r="402" spans="2:11" s="1" customFormat="1">
      <c r="B402" s="97"/>
      <c r="C402" s="114"/>
      <c r="D402" s="114"/>
      <c r="E402" s="114"/>
      <c r="F402" s="114"/>
      <c r="G402" s="114"/>
      <c r="H402" s="114"/>
      <c r="I402" s="97"/>
      <c r="J402" s="97"/>
      <c r="K402" s="97"/>
    </row>
    <row r="403" spans="2:11" s="1" customFormat="1">
      <c r="B403" s="97"/>
      <c r="C403" s="114"/>
      <c r="D403" s="114"/>
      <c r="E403" s="114"/>
      <c r="F403" s="114"/>
      <c r="G403" s="114"/>
      <c r="H403" s="114"/>
      <c r="I403" s="97"/>
      <c r="J403" s="97"/>
      <c r="K403" s="97"/>
    </row>
    <row r="404" spans="2:11" s="1" customFormat="1">
      <c r="B404" s="97"/>
      <c r="C404" s="114"/>
      <c r="D404" s="114"/>
      <c r="E404" s="114"/>
      <c r="F404" s="114"/>
      <c r="G404" s="114"/>
      <c r="H404" s="114"/>
      <c r="I404" s="97"/>
      <c r="J404" s="97"/>
      <c r="K404" s="97"/>
    </row>
    <row r="405" spans="2:11" s="1" customFormat="1">
      <c r="B405" s="97"/>
      <c r="C405" s="114"/>
      <c r="D405" s="114"/>
      <c r="E405" s="114"/>
      <c r="F405" s="114"/>
      <c r="G405" s="114"/>
      <c r="H405" s="114"/>
      <c r="I405" s="97"/>
      <c r="J405" s="97"/>
      <c r="K405" s="97"/>
    </row>
    <row r="406" spans="2:11" s="1" customFormat="1">
      <c r="B406" s="97"/>
      <c r="C406" s="114"/>
      <c r="D406" s="114"/>
      <c r="E406" s="114"/>
      <c r="F406" s="114"/>
      <c r="G406" s="114"/>
      <c r="H406" s="114"/>
      <c r="I406" s="97"/>
      <c r="J406" s="97"/>
      <c r="K406" s="97"/>
    </row>
    <row r="407" spans="2:11" s="1" customFormat="1">
      <c r="B407" s="97"/>
      <c r="C407" s="114"/>
      <c r="D407" s="114"/>
      <c r="E407" s="114"/>
      <c r="F407" s="114"/>
      <c r="G407" s="114"/>
      <c r="H407" s="114"/>
      <c r="I407" s="97"/>
      <c r="J407" s="97"/>
      <c r="K407" s="97"/>
    </row>
    <row r="408" spans="2:11" s="1" customFormat="1">
      <c r="B408" s="97"/>
      <c r="C408" s="114"/>
      <c r="D408" s="114"/>
      <c r="E408" s="114"/>
      <c r="F408" s="114"/>
      <c r="G408" s="114"/>
      <c r="H408" s="114"/>
      <c r="I408" s="97"/>
      <c r="J408" s="97"/>
      <c r="K408" s="97"/>
    </row>
    <row r="409" spans="2:11" s="1" customFormat="1">
      <c r="B409" s="97"/>
      <c r="C409" s="114"/>
      <c r="D409" s="114"/>
      <c r="E409" s="114"/>
      <c r="F409" s="114"/>
      <c r="G409" s="114"/>
      <c r="H409" s="114"/>
      <c r="I409" s="97"/>
      <c r="J409" s="97"/>
      <c r="K409" s="97"/>
    </row>
    <row r="410" spans="2:11" s="1" customFormat="1">
      <c r="B410" s="97"/>
      <c r="C410" s="114"/>
      <c r="D410" s="114"/>
      <c r="E410" s="114"/>
      <c r="F410" s="114"/>
      <c r="G410" s="114"/>
      <c r="H410" s="114"/>
      <c r="I410" s="97"/>
      <c r="J410" s="97"/>
      <c r="K410" s="97"/>
    </row>
    <row r="411" spans="2:11" s="1" customFormat="1">
      <c r="B411" s="97"/>
      <c r="C411" s="114"/>
      <c r="D411" s="114"/>
      <c r="E411" s="114"/>
      <c r="F411" s="114"/>
      <c r="G411" s="114"/>
      <c r="H411" s="114"/>
      <c r="I411" s="97"/>
      <c r="J411" s="97"/>
      <c r="K411" s="97"/>
    </row>
    <row r="412" spans="2:11" s="1" customFormat="1">
      <c r="B412" s="97"/>
      <c r="C412" s="114"/>
      <c r="D412" s="114"/>
      <c r="E412" s="114"/>
      <c r="F412" s="114"/>
      <c r="G412" s="114"/>
      <c r="H412" s="114"/>
      <c r="I412" s="97"/>
      <c r="J412" s="97"/>
      <c r="K412" s="97"/>
    </row>
    <row r="413" spans="2:11" s="1" customFormat="1">
      <c r="B413" s="97"/>
      <c r="C413" s="114"/>
      <c r="D413" s="114"/>
      <c r="E413" s="114"/>
      <c r="F413" s="114"/>
      <c r="G413" s="114"/>
      <c r="H413" s="114"/>
      <c r="I413" s="97"/>
      <c r="J413" s="97"/>
      <c r="K413" s="97"/>
    </row>
    <row r="414" spans="2:11" s="1" customFormat="1">
      <c r="B414" s="97"/>
      <c r="C414" s="114"/>
      <c r="D414" s="114"/>
      <c r="E414" s="114"/>
      <c r="F414" s="114"/>
      <c r="G414" s="114"/>
      <c r="H414" s="114"/>
      <c r="I414" s="97"/>
      <c r="J414" s="97"/>
      <c r="K414" s="97"/>
    </row>
    <row r="415" spans="2:11" s="1" customFormat="1">
      <c r="B415" s="97"/>
      <c r="C415" s="114"/>
      <c r="D415" s="114"/>
      <c r="E415" s="114"/>
      <c r="F415" s="114"/>
      <c r="G415" s="114"/>
      <c r="H415" s="114"/>
      <c r="I415" s="97"/>
      <c r="J415" s="97"/>
      <c r="K415" s="97"/>
    </row>
    <row r="416" spans="2:11" s="1" customFormat="1">
      <c r="B416" s="97"/>
      <c r="C416" s="114"/>
      <c r="D416" s="114"/>
      <c r="E416" s="114"/>
      <c r="F416" s="114"/>
      <c r="G416" s="114"/>
      <c r="H416" s="114"/>
      <c r="I416" s="97"/>
      <c r="J416" s="97"/>
      <c r="K416" s="97"/>
    </row>
    <row r="417" spans="2:11" s="1" customFormat="1">
      <c r="B417" s="97"/>
      <c r="C417" s="114"/>
      <c r="D417" s="114"/>
      <c r="E417" s="114"/>
      <c r="F417" s="114"/>
      <c r="G417" s="114"/>
      <c r="H417" s="114"/>
      <c r="I417" s="97"/>
      <c r="J417" s="97"/>
      <c r="K417" s="97"/>
    </row>
    <row r="418" spans="2:11" s="1" customFormat="1">
      <c r="B418" s="97"/>
      <c r="C418" s="114"/>
      <c r="D418" s="114"/>
      <c r="E418" s="114"/>
      <c r="F418" s="114"/>
      <c r="G418" s="114"/>
      <c r="H418" s="114"/>
      <c r="I418" s="97"/>
      <c r="J418" s="97"/>
      <c r="K418" s="97"/>
    </row>
    <row r="419" spans="2:11" s="1" customFormat="1">
      <c r="B419" s="97"/>
      <c r="C419" s="114"/>
      <c r="D419" s="114"/>
      <c r="E419" s="114"/>
      <c r="F419" s="114"/>
      <c r="G419" s="114"/>
      <c r="H419" s="114"/>
      <c r="I419" s="97"/>
      <c r="J419" s="97"/>
      <c r="K419" s="97"/>
    </row>
    <row r="420" spans="2:11" s="1" customFormat="1">
      <c r="B420" s="97"/>
      <c r="C420" s="114"/>
      <c r="D420" s="114"/>
      <c r="E420" s="114"/>
      <c r="F420" s="114"/>
      <c r="G420" s="114"/>
      <c r="H420" s="114"/>
      <c r="I420" s="97"/>
      <c r="J420" s="97"/>
      <c r="K420" s="97"/>
    </row>
    <row r="421" spans="2:11" s="1" customFormat="1">
      <c r="B421" s="97"/>
      <c r="C421" s="114"/>
      <c r="D421" s="114"/>
      <c r="E421" s="114"/>
      <c r="F421" s="114"/>
      <c r="G421" s="114"/>
      <c r="H421" s="114"/>
      <c r="I421" s="97"/>
      <c r="J421" s="97"/>
      <c r="K421" s="97"/>
    </row>
    <row r="422" spans="2:11" s="1" customFormat="1">
      <c r="B422" s="97"/>
      <c r="C422" s="114"/>
      <c r="D422" s="114"/>
      <c r="E422" s="114"/>
      <c r="F422" s="114"/>
      <c r="G422" s="114"/>
      <c r="H422" s="114"/>
      <c r="I422" s="97"/>
      <c r="J422" s="97"/>
      <c r="K422" s="97"/>
    </row>
    <row r="423" spans="2:11" s="1" customFormat="1">
      <c r="B423" s="97"/>
      <c r="C423" s="114"/>
      <c r="D423" s="114"/>
      <c r="E423" s="114"/>
      <c r="F423" s="114"/>
      <c r="G423" s="114"/>
      <c r="H423" s="114"/>
      <c r="I423" s="97"/>
      <c r="J423" s="97"/>
      <c r="K423" s="97"/>
    </row>
    <row r="424" spans="2:11" s="1" customFormat="1">
      <c r="B424" s="97"/>
      <c r="C424" s="114"/>
      <c r="D424" s="114"/>
      <c r="E424" s="114"/>
      <c r="F424" s="114"/>
      <c r="G424" s="114"/>
      <c r="H424" s="114"/>
      <c r="I424" s="97"/>
      <c r="J424" s="97"/>
      <c r="K424" s="97"/>
    </row>
    <row r="425" spans="2:11" s="1" customFormat="1">
      <c r="B425" s="97"/>
      <c r="C425" s="114"/>
      <c r="D425" s="114"/>
      <c r="E425" s="114"/>
      <c r="F425" s="114"/>
      <c r="G425" s="114"/>
      <c r="H425" s="114"/>
      <c r="I425" s="97"/>
      <c r="J425" s="97"/>
      <c r="K425" s="97"/>
    </row>
    <row r="426" spans="2:11" s="1" customFormat="1">
      <c r="B426" s="97"/>
      <c r="C426" s="114"/>
      <c r="D426" s="114"/>
      <c r="E426" s="114"/>
      <c r="F426" s="114"/>
      <c r="G426" s="114"/>
      <c r="H426" s="114"/>
      <c r="I426" s="97"/>
      <c r="J426" s="97"/>
      <c r="K426" s="97"/>
    </row>
    <row r="427" spans="2:11" s="1" customFormat="1">
      <c r="B427" s="97"/>
      <c r="C427" s="114"/>
      <c r="D427" s="114"/>
      <c r="E427" s="114"/>
      <c r="F427" s="114"/>
      <c r="G427" s="114"/>
      <c r="H427" s="114"/>
      <c r="I427" s="97"/>
      <c r="J427" s="97"/>
      <c r="K427" s="97"/>
    </row>
    <row r="428" spans="2:11" s="1" customFormat="1">
      <c r="B428" s="97"/>
      <c r="C428" s="114"/>
      <c r="D428" s="114"/>
      <c r="E428" s="114"/>
      <c r="F428" s="114"/>
      <c r="G428" s="114"/>
      <c r="H428" s="114"/>
      <c r="I428" s="97"/>
      <c r="J428" s="97"/>
      <c r="K428" s="97"/>
    </row>
    <row r="429" spans="2:11" s="1" customFormat="1">
      <c r="B429" s="97"/>
      <c r="C429" s="114"/>
      <c r="D429" s="114"/>
      <c r="E429" s="114"/>
      <c r="F429" s="114"/>
      <c r="G429" s="114"/>
      <c r="H429" s="114"/>
      <c r="I429" s="97"/>
      <c r="J429" s="97"/>
      <c r="K429" s="97"/>
    </row>
    <row r="430" spans="2:11" s="1" customFormat="1">
      <c r="B430" s="97"/>
      <c r="C430" s="114"/>
      <c r="D430" s="114"/>
      <c r="E430" s="114"/>
      <c r="F430" s="114"/>
      <c r="G430" s="114"/>
      <c r="H430" s="114"/>
      <c r="I430" s="97"/>
      <c r="J430" s="97"/>
      <c r="K430" s="97"/>
    </row>
    <row r="431" spans="2:11" s="1" customFormat="1">
      <c r="B431" s="97"/>
      <c r="C431" s="114"/>
      <c r="D431" s="114"/>
      <c r="E431" s="114"/>
      <c r="F431" s="114"/>
      <c r="G431" s="114"/>
      <c r="H431" s="114"/>
      <c r="I431" s="97"/>
      <c r="J431" s="97"/>
      <c r="K431" s="97"/>
    </row>
    <row r="432" spans="2:11" s="1" customFormat="1">
      <c r="B432" s="97"/>
      <c r="C432" s="114"/>
      <c r="D432" s="114"/>
      <c r="E432" s="114"/>
      <c r="F432" s="114"/>
      <c r="G432" s="114"/>
      <c r="H432" s="114"/>
      <c r="I432" s="97"/>
      <c r="J432" s="97"/>
      <c r="K432" s="97"/>
    </row>
    <row r="433" spans="2:11" s="1" customFormat="1">
      <c r="B433" s="97"/>
      <c r="C433" s="114"/>
      <c r="D433" s="114"/>
      <c r="E433" s="114"/>
      <c r="F433" s="114"/>
      <c r="G433" s="114"/>
      <c r="H433" s="114"/>
      <c r="I433" s="97"/>
      <c r="J433" s="97"/>
      <c r="K433" s="97"/>
    </row>
    <row r="434" spans="2:11" s="1" customFormat="1">
      <c r="B434" s="97"/>
      <c r="C434" s="114"/>
      <c r="D434" s="114"/>
      <c r="E434" s="114"/>
      <c r="F434" s="114"/>
      <c r="G434" s="114"/>
      <c r="H434" s="114"/>
      <c r="I434" s="97"/>
      <c r="J434" s="97"/>
      <c r="K434" s="97"/>
    </row>
    <row r="435" spans="2:11" s="1" customFormat="1">
      <c r="B435" s="97"/>
      <c r="C435" s="114"/>
      <c r="D435" s="114"/>
      <c r="E435" s="114"/>
      <c r="F435" s="114"/>
      <c r="G435" s="114"/>
      <c r="H435" s="114"/>
      <c r="I435" s="97"/>
      <c r="J435" s="97"/>
      <c r="K435" s="97"/>
    </row>
    <row r="436" spans="2:11" s="1" customFormat="1">
      <c r="B436" s="97"/>
      <c r="C436" s="114"/>
      <c r="D436" s="114"/>
      <c r="E436" s="114"/>
      <c r="F436" s="114"/>
      <c r="G436" s="114"/>
      <c r="H436" s="114"/>
      <c r="I436" s="97"/>
      <c r="J436" s="97"/>
      <c r="K436" s="97"/>
    </row>
    <row r="437" spans="2:11" s="1" customFormat="1">
      <c r="B437" s="97"/>
      <c r="C437" s="114"/>
      <c r="D437" s="114"/>
      <c r="E437" s="114"/>
      <c r="F437" s="114"/>
      <c r="G437" s="114"/>
      <c r="H437" s="114"/>
      <c r="I437" s="97"/>
      <c r="J437" s="97"/>
      <c r="K437" s="97"/>
    </row>
    <row r="438" spans="2:11" s="1" customFormat="1">
      <c r="B438" s="97"/>
      <c r="C438" s="114"/>
      <c r="D438" s="114"/>
      <c r="E438" s="114"/>
      <c r="F438" s="114"/>
      <c r="G438" s="114"/>
      <c r="H438" s="114"/>
      <c r="I438" s="97"/>
      <c r="J438" s="97"/>
      <c r="K438" s="97"/>
    </row>
    <row r="439" spans="2:11" s="1" customFormat="1">
      <c r="B439" s="97"/>
      <c r="C439" s="114"/>
      <c r="D439" s="114"/>
      <c r="E439" s="114"/>
      <c r="F439" s="114"/>
      <c r="G439" s="114"/>
      <c r="H439" s="114"/>
      <c r="I439" s="97"/>
      <c r="J439" s="97"/>
      <c r="K439" s="97"/>
    </row>
    <row r="440" spans="2:11" s="1" customFormat="1">
      <c r="B440" s="97"/>
      <c r="C440" s="114"/>
      <c r="D440" s="114"/>
      <c r="E440" s="114"/>
      <c r="F440" s="114"/>
      <c r="G440" s="114"/>
      <c r="H440" s="114"/>
      <c r="I440" s="97"/>
      <c r="J440" s="97"/>
      <c r="K440" s="97"/>
    </row>
    <row r="441" spans="2:11" s="1" customFormat="1">
      <c r="B441" s="97"/>
      <c r="C441" s="114"/>
      <c r="D441" s="114"/>
      <c r="E441" s="114"/>
      <c r="F441" s="114"/>
      <c r="G441" s="114"/>
      <c r="H441" s="114"/>
      <c r="I441" s="97"/>
      <c r="J441" s="97"/>
      <c r="K441" s="97"/>
    </row>
    <row r="442" spans="2:11" s="1" customFormat="1">
      <c r="B442" s="97"/>
      <c r="C442" s="114"/>
      <c r="D442" s="114"/>
      <c r="E442" s="114"/>
      <c r="F442" s="114"/>
      <c r="G442" s="114"/>
      <c r="H442" s="114"/>
      <c r="I442" s="97"/>
      <c r="J442" s="97"/>
      <c r="K442" s="97"/>
    </row>
    <row r="443" spans="2:11" s="1" customFormat="1">
      <c r="B443" s="97"/>
      <c r="C443" s="114"/>
      <c r="D443" s="114"/>
      <c r="E443" s="114"/>
      <c r="F443" s="114"/>
      <c r="G443" s="114"/>
      <c r="H443" s="114"/>
      <c r="I443" s="97"/>
      <c r="J443" s="97"/>
      <c r="K443" s="97"/>
    </row>
    <row r="444" spans="2:11" s="1" customFormat="1">
      <c r="B444" s="97"/>
      <c r="C444" s="114"/>
      <c r="D444" s="114"/>
      <c r="E444" s="114"/>
      <c r="F444" s="114"/>
      <c r="G444" s="114"/>
      <c r="H444" s="114"/>
      <c r="I444" s="97"/>
      <c r="J444" s="97"/>
      <c r="K444" s="97"/>
    </row>
    <row r="445" spans="2:11" s="1" customFormat="1">
      <c r="B445" s="97"/>
      <c r="C445" s="114"/>
      <c r="D445" s="114"/>
      <c r="E445" s="114"/>
      <c r="F445" s="114"/>
      <c r="G445" s="114"/>
      <c r="H445" s="114"/>
      <c r="I445" s="97"/>
      <c r="J445" s="97"/>
      <c r="K445" s="97"/>
    </row>
    <row r="446" spans="2:11" s="1" customFormat="1">
      <c r="B446" s="97"/>
      <c r="C446" s="114"/>
      <c r="D446" s="114"/>
      <c r="E446" s="114"/>
      <c r="F446" s="114"/>
      <c r="G446" s="114"/>
      <c r="H446" s="114"/>
      <c r="I446" s="97"/>
      <c r="J446" s="97"/>
      <c r="K446" s="97"/>
    </row>
    <row r="447" spans="2:11" s="1" customFormat="1">
      <c r="B447" s="97"/>
      <c r="C447" s="114"/>
      <c r="D447" s="114"/>
      <c r="E447" s="114"/>
      <c r="F447" s="114"/>
      <c r="G447" s="114"/>
      <c r="H447" s="114"/>
      <c r="I447" s="97"/>
      <c r="J447" s="97"/>
      <c r="K447" s="97"/>
    </row>
    <row r="448" spans="2:11" s="1" customFormat="1">
      <c r="B448" s="97"/>
      <c r="C448" s="114"/>
      <c r="D448" s="114"/>
      <c r="E448" s="114"/>
      <c r="F448" s="114"/>
      <c r="G448" s="114"/>
      <c r="H448" s="114"/>
      <c r="I448" s="97"/>
      <c r="J448" s="97"/>
      <c r="K448" s="97"/>
    </row>
    <row r="449" spans="2:11" s="1" customFormat="1">
      <c r="B449" s="97"/>
      <c r="C449" s="114"/>
      <c r="D449" s="114"/>
      <c r="E449" s="114"/>
      <c r="F449" s="114"/>
      <c r="G449" s="114"/>
      <c r="H449" s="114"/>
      <c r="I449" s="97"/>
      <c r="J449" s="97"/>
      <c r="K449" s="97"/>
    </row>
    <row r="450" spans="2:11" s="1" customFormat="1">
      <c r="B450" s="97"/>
      <c r="C450" s="114"/>
      <c r="D450" s="114"/>
      <c r="E450" s="114"/>
      <c r="F450" s="114"/>
      <c r="G450" s="114"/>
      <c r="H450" s="114"/>
      <c r="I450" s="97"/>
      <c r="J450" s="97"/>
      <c r="K450" s="97"/>
    </row>
    <row r="451" spans="2:11" s="1" customFormat="1">
      <c r="B451" s="97"/>
      <c r="C451" s="114"/>
      <c r="D451" s="114"/>
      <c r="E451" s="114"/>
      <c r="F451" s="114"/>
      <c r="G451" s="114"/>
      <c r="H451" s="114"/>
      <c r="I451" s="97"/>
      <c r="J451" s="97"/>
      <c r="K451" s="97"/>
    </row>
    <row r="452" spans="2:11" s="1" customFormat="1">
      <c r="B452" s="97"/>
      <c r="C452" s="114"/>
      <c r="D452" s="114"/>
      <c r="E452" s="114"/>
      <c r="F452" s="114"/>
      <c r="G452" s="114"/>
      <c r="H452" s="114"/>
      <c r="I452" s="97"/>
      <c r="J452" s="97"/>
      <c r="K452" s="97"/>
    </row>
    <row r="453" spans="2:11" s="1" customFormat="1">
      <c r="B453" s="97"/>
      <c r="C453" s="114"/>
      <c r="D453" s="114"/>
      <c r="E453" s="114"/>
      <c r="F453" s="114"/>
      <c r="G453" s="114"/>
      <c r="H453" s="114"/>
      <c r="I453" s="97"/>
      <c r="J453" s="97"/>
      <c r="K453" s="97"/>
    </row>
    <row r="454" spans="2:11" s="1" customFormat="1">
      <c r="B454" s="97"/>
      <c r="C454" s="114"/>
      <c r="D454" s="114"/>
      <c r="E454" s="114"/>
      <c r="F454" s="114"/>
      <c r="G454" s="114"/>
      <c r="H454" s="114"/>
      <c r="I454" s="97"/>
      <c r="J454" s="97"/>
      <c r="K454" s="97"/>
    </row>
    <row r="455" spans="2:11" s="1" customFormat="1">
      <c r="B455" s="97"/>
      <c r="C455" s="114"/>
      <c r="D455" s="114"/>
      <c r="E455" s="114"/>
      <c r="F455" s="114"/>
      <c r="G455" s="114"/>
      <c r="H455" s="114"/>
      <c r="I455" s="97"/>
      <c r="J455" s="97"/>
      <c r="K455" s="97"/>
    </row>
    <row r="456" spans="2:11" s="1" customFormat="1">
      <c r="B456" s="97"/>
      <c r="C456" s="114"/>
      <c r="D456" s="114"/>
      <c r="E456" s="114"/>
      <c r="F456" s="114"/>
      <c r="G456" s="114"/>
      <c r="H456" s="114"/>
      <c r="I456" s="97"/>
      <c r="J456" s="97"/>
      <c r="K456" s="97"/>
    </row>
    <row r="457" spans="2:11" s="1" customFormat="1">
      <c r="B457" s="97"/>
      <c r="C457" s="114"/>
      <c r="D457" s="114"/>
      <c r="E457" s="114"/>
      <c r="F457" s="114"/>
      <c r="G457" s="114"/>
      <c r="H457" s="114"/>
      <c r="I457" s="97"/>
      <c r="J457" s="97"/>
      <c r="K457" s="97"/>
    </row>
    <row r="458" spans="2:11" s="1" customFormat="1">
      <c r="B458" s="97"/>
      <c r="C458" s="114"/>
      <c r="D458" s="114"/>
      <c r="E458" s="114"/>
      <c r="F458" s="114"/>
      <c r="G458" s="114"/>
      <c r="H458" s="114"/>
      <c r="I458" s="97"/>
      <c r="J458" s="97"/>
      <c r="K458" s="97"/>
    </row>
    <row r="459" spans="2:11" s="1" customFormat="1">
      <c r="B459" s="97"/>
      <c r="C459" s="114"/>
      <c r="D459" s="114"/>
      <c r="E459" s="114"/>
      <c r="F459" s="114"/>
      <c r="G459" s="114"/>
      <c r="H459" s="114"/>
      <c r="I459" s="97"/>
      <c r="J459" s="97"/>
      <c r="K459" s="97"/>
    </row>
    <row r="460" spans="2:11" s="1" customFormat="1">
      <c r="B460" s="97"/>
      <c r="C460" s="114"/>
      <c r="D460" s="114"/>
      <c r="E460" s="114"/>
      <c r="F460" s="114"/>
      <c r="G460" s="114"/>
      <c r="H460" s="114"/>
      <c r="I460" s="97"/>
      <c r="J460" s="97"/>
      <c r="K460" s="97"/>
    </row>
    <row r="461" spans="2:11" s="1" customFormat="1">
      <c r="B461" s="97"/>
      <c r="C461" s="114"/>
      <c r="D461" s="114"/>
      <c r="E461" s="114"/>
      <c r="F461" s="114"/>
      <c r="G461" s="114"/>
      <c r="H461" s="114"/>
      <c r="I461" s="97"/>
      <c r="J461" s="97"/>
      <c r="K461" s="97"/>
    </row>
    <row r="462" spans="2:11" s="1" customFormat="1">
      <c r="B462" s="97"/>
      <c r="C462" s="114"/>
      <c r="D462" s="114"/>
      <c r="E462" s="114"/>
      <c r="F462" s="114"/>
      <c r="G462" s="114"/>
      <c r="H462" s="114"/>
      <c r="I462" s="97"/>
      <c r="J462" s="97"/>
      <c r="K462" s="97"/>
    </row>
    <row r="463" spans="2:11" s="1" customFormat="1">
      <c r="B463" s="97"/>
      <c r="C463" s="114"/>
      <c r="D463" s="114"/>
      <c r="E463" s="114"/>
      <c r="F463" s="114"/>
      <c r="G463" s="114"/>
      <c r="H463" s="114"/>
      <c r="I463" s="97"/>
      <c r="J463" s="97"/>
      <c r="K463" s="97"/>
    </row>
    <row r="464" spans="2:11" s="1" customFormat="1">
      <c r="B464" s="97"/>
      <c r="C464" s="114"/>
      <c r="D464" s="114"/>
      <c r="E464" s="114"/>
      <c r="F464" s="114"/>
      <c r="G464" s="114"/>
      <c r="H464" s="114"/>
      <c r="I464" s="97"/>
      <c r="J464" s="97"/>
      <c r="K464" s="97"/>
    </row>
    <row r="465" spans="2:11" s="1" customFormat="1">
      <c r="B465" s="97"/>
      <c r="C465" s="114"/>
      <c r="D465" s="114"/>
      <c r="E465" s="114"/>
      <c r="F465" s="114"/>
      <c r="G465" s="114"/>
      <c r="H465" s="114"/>
      <c r="I465" s="97"/>
      <c r="J465" s="97"/>
      <c r="K465" s="97"/>
    </row>
    <row r="466" spans="2:11" s="1" customFormat="1">
      <c r="B466" s="97"/>
      <c r="C466" s="114"/>
      <c r="D466" s="114"/>
      <c r="E466" s="114"/>
      <c r="F466" s="114"/>
      <c r="G466" s="114"/>
      <c r="H466" s="114"/>
      <c r="I466" s="97"/>
      <c r="J466" s="97"/>
      <c r="K466" s="97"/>
    </row>
    <row r="467" spans="2:11" s="1" customFormat="1">
      <c r="B467" s="97"/>
      <c r="C467" s="114"/>
      <c r="D467" s="114"/>
      <c r="E467" s="114"/>
      <c r="F467" s="114"/>
      <c r="G467" s="114"/>
      <c r="H467" s="114"/>
      <c r="I467" s="97"/>
      <c r="J467" s="97"/>
      <c r="K467" s="97"/>
    </row>
    <row r="468" spans="2:11" s="1" customFormat="1">
      <c r="B468" s="97"/>
      <c r="C468" s="114"/>
      <c r="D468" s="114"/>
      <c r="E468" s="114"/>
      <c r="F468" s="114"/>
      <c r="G468" s="114"/>
      <c r="H468" s="114"/>
      <c r="I468" s="97"/>
      <c r="J468" s="97"/>
      <c r="K468" s="97"/>
    </row>
    <row r="469" spans="2:11" s="1" customFormat="1">
      <c r="B469" s="97"/>
      <c r="C469" s="114"/>
      <c r="D469" s="114"/>
      <c r="E469" s="114"/>
      <c r="F469" s="114"/>
      <c r="G469" s="114"/>
      <c r="H469" s="114"/>
      <c r="I469" s="97"/>
      <c r="J469" s="97"/>
      <c r="K469" s="97"/>
    </row>
    <row r="470" spans="2:11" s="1" customFormat="1">
      <c r="B470" s="97"/>
      <c r="C470" s="114"/>
      <c r="D470" s="114"/>
      <c r="E470" s="114"/>
      <c r="F470" s="114"/>
      <c r="G470" s="114"/>
      <c r="H470" s="114"/>
      <c r="I470" s="97"/>
      <c r="J470" s="97"/>
      <c r="K470" s="97"/>
    </row>
    <row r="471" spans="2:11" s="1" customFormat="1">
      <c r="B471" s="97"/>
      <c r="C471" s="114"/>
      <c r="D471" s="114"/>
      <c r="E471" s="114"/>
      <c r="F471" s="114"/>
      <c r="G471" s="114"/>
      <c r="H471" s="114"/>
      <c r="I471" s="97"/>
      <c r="J471" s="97"/>
      <c r="K471" s="97"/>
    </row>
    <row r="472" spans="2:11" s="1" customFormat="1">
      <c r="B472" s="97"/>
      <c r="C472" s="114"/>
      <c r="D472" s="114"/>
      <c r="E472" s="114"/>
      <c r="F472" s="114"/>
      <c r="G472" s="114"/>
      <c r="H472" s="114"/>
      <c r="I472" s="97"/>
      <c r="J472" s="97"/>
      <c r="K472" s="97"/>
    </row>
    <row r="473" spans="2:11" s="1" customFormat="1">
      <c r="B473" s="97"/>
      <c r="C473" s="114"/>
      <c r="D473" s="114"/>
      <c r="E473" s="114"/>
      <c r="F473" s="114"/>
      <c r="G473" s="114"/>
      <c r="H473" s="114"/>
      <c r="I473" s="97"/>
      <c r="J473" s="97"/>
      <c r="K473" s="97"/>
    </row>
    <row r="474" spans="2:11" s="1" customFormat="1">
      <c r="B474" s="97"/>
      <c r="C474" s="114"/>
      <c r="D474" s="114"/>
      <c r="E474" s="114"/>
      <c r="F474" s="114"/>
      <c r="G474" s="114"/>
      <c r="H474" s="114"/>
      <c r="I474" s="97"/>
      <c r="J474" s="97"/>
      <c r="K474" s="97"/>
    </row>
    <row r="475" spans="2:11" s="1" customFormat="1">
      <c r="B475" s="97"/>
      <c r="C475" s="114"/>
      <c r="D475" s="114"/>
      <c r="E475" s="114"/>
      <c r="F475" s="114"/>
      <c r="G475" s="114"/>
      <c r="H475" s="114"/>
      <c r="I475" s="97"/>
      <c r="J475" s="97"/>
      <c r="K475" s="97"/>
    </row>
    <row r="476" spans="2:11" s="1" customFormat="1">
      <c r="B476" s="97"/>
      <c r="C476" s="114"/>
      <c r="D476" s="114"/>
      <c r="E476" s="114"/>
      <c r="F476" s="114"/>
      <c r="G476" s="114"/>
      <c r="H476" s="114"/>
      <c r="I476" s="97"/>
      <c r="J476" s="97"/>
      <c r="K476" s="97"/>
    </row>
    <row r="477" spans="2:11" s="1" customFormat="1">
      <c r="B477" s="97"/>
      <c r="C477" s="114"/>
      <c r="D477" s="114"/>
      <c r="E477" s="114"/>
      <c r="F477" s="114"/>
      <c r="G477" s="114"/>
      <c r="H477" s="114"/>
      <c r="I477" s="97"/>
      <c r="J477" s="97"/>
      <c r="K477" s="97"/>
    </row>
    <row r="478" spans="2:11" s="1" customFormat="1">
      <c r="B478" s="97"/>
      <c r="C478" s="114"/>
      <c r="D478" s="114"/>
      <c r="E478" s="114"/>
      <c r="F478" s="114"/>
      <c r="G478" s="114"/>
      <c r="H478" s="114"/>
      <c r="I478" s="97"/>
      <c r="J478" s="97"/>
      <c r="K478" s="97"/>
    </row>
    <row r="479" spans="2:11" s="1" customFormat="1">
      <c r="B479" s="97"/>
      <c r="C479" s="114"/>
      <c r="D479" s="114"/>
      <c r="E479" s="114"/>
      <c r="F479" s="114"/>
      <c r="G479" s="114"/>
      <c r="H479" s="114"/>
      <c r="I479" s="97"/>
      <c r="J479" s="97"/>
      <c r="K479" s="97"/>
    </row>
    <row r="480" spans="2:11" s="1" customFormat="1">
      <c r="B480" s="97"/>
      <c r="C480" s="114"/>
      <c r="D480" s="114"/>
      <c r="E480" s="114"/>
      <c r="F480" s="114"/>
      <c r="G480" s="114"/>
      <c r="H480" s="114"/>
      <c r="I480" s="97"/>
      <c r="J480" s="97"/>
      <c r="K480" s="97"/>
    </row>
    <row r="481" spans="2:11" s="1" customFormat="1">
      <c r="B481" s="97"/>
      <c r="C481" s="114"/>
      <c r="D481" s="114"/>
      <c r="E481" s="114"/>
      <c r="F481" s="114"/>
      <c r="G481" s="114"/>
      <c r="H481" s="114"/>
      <c r="I481" s="97"/>
      <c r="J481" s="97"/>
      <c r="K481" s="97"/>
    </row>
    <row r="482" spans="2:11" s="1" customFormat="1">
      <c r="B482" s="97"/>
      <c r="C482" s="114"/>
      <c r="D482" s="114"/>
      <c r="E482" s="114"/>
      <c r="F482" s="114"/>
      <c r="G482" s="114"/>
      <c r="H482" s="114"/>
      <c r="I482" s="97"/>
      <c r="J482" s="97"/>
      <c r="K482" s="97"/>
    </row>
    <row r="483" spans="2:11" s="1" customFormat="1">
      <c r="B483" s="97"/>
      <c r="C483" s="114"/>
      <c r="D483" s="114"/>
      <c r="E483" s="114"/>
      <c r="F483" s="114"/>
      <c r="G483" s="114"/>
      <c r="H483" s="114"/>
      <c r="I483" s="97"/>
      <c r="J483" s="97"/>
      <c r="K483" s="97"/>
    </row>
    <row r="484" spans="2:11" s="1" customFormat="1">
      <c r="B484" s="97"/>
      <c r="C484" s="114"/>
      <c r="D484" s="114"/>
      <c r="E484" s="114"/>
      <c r="F484" s="114"/>
      <c r="G484" s="114"/>
      <c r="H484" s="114"/>
      <c r="I484" s="97"/>
      <c r="J484" s="97"/>
      <c r="K484" s="97"/>
    </row>
    <row r="485" spans="2:11" s="1" customFormat="1">
      <c r="B485" s="97"/>
      <c r="C485" s="114"/>
      <c r="D485" s="114"/>
      <c r="E485" s="114"/>
      <c r="F485" s="114"/>
      <c r="G485" s="114"/>
      <c r="H485" s="114"/>
      <c r="I485" s="97"/>
      <c r="J485" s="97"/>
      <c r="K485" s="97"/>
    </row>
    <row r="486" spans="2:11" s="1" customFormat="1">
      <c r="B486" s="97"/>
      <c r="C486" s="114"/>
      <c r="D486" s="114"/>
      <c r="E486" s="114"/>
      <c r="F486" s="114"/>
      <c r="G486" s="114"/>
      <c r="H486" s="114"/>
      <c r="I486" s="97"/>
      <c r="J486" s="97"/>
      <c r="K486" s="97"/>
    </row>
    <row r="487" spans="2:11" s="1" customFormat="1">
      <c r="B487" s="97"/>
      <c r="C487" s="114"/>
      <c r="D487" s="114"/>
      <c r="E487" s="114"/>
      <c r="F487" s="114"/>
      <c r="G487" s="114"/>
      <c r="H487" s="114"/>
      <c r="I487" s="97"/>
      <c r="J487" s="97"/>
      <c r="K487" s="97"/>
    </row>
    <row r="488" spans="2:11" s="1" customFormat="1">
      <c r="B488" s="97"/>
      <c r="C488" s="114"/>
      <c r="D488" s="114"/>
      <c r="E488" s="114"/>
      <c r="F488" s="114"/>
      <c r="G488" s="114"/>
      <c r="H488" s="114"/>
      <c r="I488" s="97"/>
      <c r="J488" s="97"/>
      <c r="K488" s="97"/>
    </row>
    <row r="489" spans="2:11" s="1" customFormat="1">
      <c r="B489" s="97"/>
      <c r="C489" s="114"/>
      <c r="D489" s="114"/>
      <c r="E489" s="114"/>
      <c r="F489" s="114"/>
      <c r="G489" s="114"/>
      <c r="H489" s="114"/>
      <c r="I489" s="97"/>
      <c r="J489" s="97"/>
      <c r="K489" s="97"/>
    </row>
    <row r="490" spans="2:11" s="1" customFormat="1">
      <c r="B490" s="97"/>
      <c r="C490" s="114"/>
      <c r="D490" s="114"/>
      <c r="E490" s="114"/>
      <c r="F490" s="114"/>
      <c r="G490" s="114"/>
      <c r="H490" s="114"/>
      <c r="I490" s="97"/>
      <c r="J490" s="97"/>
      <c r="K490" s="97"/>
    </row>
    <row r="491" spans="2:11" s="1" customFormat="1">
      <c r="B491" s="97"/>
      <c r="C491" s="114"/>
      <c r="D491" s="114"/>
      <c r="E491" s="114"/>
      <c r="F491" s="114"/>
      <c r="G491" s="114"/>
      <c r="H491" s="114"/>
      <c r="I491" s="97"/>
      <c r="J491" s="97"/>
      <c r="K491" s="97"/>
    </row>
    <row r="492" spans="2:11" s="1" customFormat="1">
      <c r="B492" s="97"/>
      <c r="C492" s="114"/>
      <c r="D492" s="114"/>
      <c r="E492" s="114"/>
      <c r="F492" s="114"/>
      <c r="G492" s="114"/>
      <c r="H492" s="114"/>
      <c r="I492" s="97"/>
      <c r="J492" s="97"/>
      <c r="K492" s="97"/>
    </row>
    <row r="493" spans="2:11" s="1" customFormat="1">
      <c r="B493" s="97"/>
      <c r="C493" s="114"/>
      <c r="D493" s="114"/>
      <c r="E493" s="114"/>
      <c r="F493" s="114"/>
      <c r="G493" s="114"/>
      <c r="H493" s="114"/>
      <c r="I493" s="97"/>
      <c r="J493" s="97"/>
      <c r="K493" s="97"/>
    </row>
    <row r="494" spans="2:11" s="1" customFormat="1">
      <c r="B494" s="97"/>
      <c r="C494" s="114"/>
      <c r="D494" s="114"/>
      <c r="E494" s="114"/>
      <c r="F494" s="114"/>
      <c r="G494" s="114"/>
      <c r="H494" s="114"/>
      <c r="I494" s="97"/>
      <c r="J494" s="97"/>
      <c r="K494" s="97"/>
    </row>
    <row r="495" spans="2:11" s="1" customFormat="1">
      <c r="B495" s="97"/>
      <c r="C495" s="114"/>
      <c r="D495" s="114"/>
      <c r="E495" s="114"/>
      <c r="F495" s="114"/>
      <c r="G495" s="114"/>
      <c r="H495" s="114"/>
      <c r="I495" s="97"/>
      <c r="J495" s="97"/>
      <c r="K495" s="97"/>
    </row>
    <row r="496" spans="2:11" s="1" customFormat="1">
      <c r="B496" s="97"/>
      <c r="C496" s="114"/>
      <c r="D496" s="114"/>
      <c r="E496" s="114"/>
      <c r="F496" s="114"/>
      <c r="G496" s="114"/>
      <c r="H496" s="114"/>
      <c r="I496" s="97"/>
      <c r="J496" s="97"/>
      <c r="K496" s="97"/>
    </row>
    <row r="497" spans="2:11" s="1" customFormat="1">
      <c r="B497" s="97"/>
      <c r="C497" s="114"/>
      <c r="D497" s="114"/>
      <c r="E497" s="114"/>
      <c r="F497" s="114"/>
      <c r="G497" s="114"/>
      <c r="H497" s="114"/>
      <c r="I497" s="97"/>
      <c r="J497" s="97"/>
      <c r="K497" s="97"/>
    </row>
    <row r="498" spans="2:11" s="1" customFormat="1">
      <c r="B498" s="97"/>
      <c r="C498" s="114"/>
      <c r="D498" s="114"/>
      <c r="E498" s="114"/>
      <c r="F498" s="114"/>
      <c r="G498" s="114"/>
      <c r="H498" s="114"/>
      <c r="I498" s="97"/>
      <c r="J498" s="97"/>
      <c r="K498" s="97"/>
    </row>
    <row r="499" spans="2:11" s="1" customFormat="1">
      <c r="B499" s="97"/>
      <c r="C499" s="114"/>
      <c r="D499" s="114"/>
      <c r="E499" s="114"/>
      <c r="F499" s="114"/>
      <c r="G499" s="114"/>
      <c r="H499" s="114"/>
      <c r="I499" s="97"/>
      <c r="J499" s="97"/>
      <c r="K499" s="97"/>
    </row>
    <row r="500" spans="2:11" s="1" customFormat="1">
      <c r="B500" s="97"/>
      <c r="C500" s="114"/>
      <c r="D500" s="114"/>
      <c r="E500" s="114"/>
      <c r="F500" s="114"/>
      <c r="G500" s="114"/>
      <c r="H500" s="114"/>
      <c r="I500" s="97"/>
      <c r="J500" s="97"/>
      <c r="K500" s="97"/>
    </row>
    <row r="501" spans="2:11" s="1" customFormat="1">
      <c r="B501" s="97"/>
      <c r="C501" s="114"/>
      <c r="D501" s="114"/>
      <c r="E501" s="114"/>
      <c r="F501" s="114"/>
      <c r="G501" s="114"/>
      <c r="H501" s="114"/>
      <c r="I501" s="97"/>
      <c r="J501" s="97"/>
      <c r="K501" s="97"/>
    </row>
    <row r="502" spans="2:11" s="1" customFormat="1">
      <c r="B502" s="97"/>
      <c r="C502" s="114"/>
      <c r="D502" s="114"/>
      <c r="E502" s="114"/>
      <c r="F502" s="114"/>
      <c r="G502" s="114"/>
      <c r="H502" s="114"/>
      <c r="I502" s="97"/>
      <c r="J502" s="97"/>
      <c r="K502" s="97"/>
    </row>
    <row r="503" spans="2:11" s="1" customFormat="1">
      <c r="B503" s="97"/>
      <c r="C503" s="114"/>
      <c r="D503" s="114"/>
      <c r="E503" s="114"/>
      <c r="F503" s="114"/>
      <c r="G503" s="114"/>
      <c r="H503" s="114"/>
      <c r="I503" s="97"/>
      <c r="J503" s="97"/>
      <c r="K503" s="97"/>
    </row>
    <row r="504" spans="2:11" s="1" customFormat="1">
      <c r="B504" s="97"/>
      <c r="C504" s="114"/>
      <c r="D504" s="114"/>
      <c r="E504" s="114"/>
      <c r="F504" s="114"/>
      <c r="G504" s="114"/>
      <c r="H504" s="114"/>
      <c r="I504" s="97"/>
      <c r="J504" s="97"/>
      <c r="K504" s="97"/>
    </row>
    <row r="505" spans="2:11" s="1" customFormat="1">
      <c r="B505" s="97"/>
      <c r="C505" s="114"/>
      <c r="D505" s="114"/>
      <c r="E505" s="114"/>
      <c r="F505" s="114"/>
      <c r="G505" s="114"/>
      <c r="H505" s="114"/>
      <c r="I505" s="97"/>
      <c r="J505" s="97"/>
      <c r="K505" s="97"/>
    </row>
    <row r="506" spans="2:11" s="1" customFormat="1">
      <c r="B506" s="97"/>
      <c r="C506" s="114"/>
      <c r="D506" s="114"/>
      <c r="E506" s="114"/>
      <c r="F506" s="114"/>
      <c r="G506" s="114"/>
      <c r="H506" s="114"/>
      <c r="I506" s="97"/>
      <c r="J506" s="97"/>
      <c r="K506" s="97"/>
    </row>
    <row r="507" spans="2:11" s="1" customFormat="1">
      <c r="B507" s="97"/>
      <c r="C507" s="114"/>
      <c r="D507" s="114"/>
      <c r="E507" s="114"/>
      <c r="F507" s="114"/>
      <c r="G507" s="114"/>
      <c r="H507" s="114"/>
      <c r="I507" s="97"/>
      <c r="J507" s="97"/>
      <c r="K507" s="97"/>
    </row>
    <row r="508" spans="2:11" s="1" customFormat="1">
      <c r="B508" s="97"/>
      <c r="C508" s="114"/>
      <c r="D508" s="114"/>
      <c r="E508" s="114"/>
      <c r="F508" s="114"/>
      <c r="G508" s="114"/>
      <c r="H508" s="114"/>
      <c r="I508" s="97"/>
      <c r="J508" s="97"/>
      <c r="K508" s="97"/>
    </row>
    <row r="509" spans="2:11" s="1" customFormat="1">
      <c r="B509" s="97"/>
      <c r="C509" s="114"/>
      <c r="D509" s="114"/>
      <c r="E509" s="114"/>
      <c r="F509" s="114"/>
      <c r="G509" s="114"/>
      <c r="H509" s="114"/>
      <c r="I509" s="97"/>
      <c r="J509" s="97"/>
      <c r="K509" s="97"/>
    </row>
    <row r="510" spans="2:11" s="1" customFormat="1">
      <c r="B510" s="97"/>
      <c r="C510" s="114"/>
      <c r="D510" s="114"/>
      <c r="E510" s="114"/>
      <c r="F510" s="114"/>
      <c r="G510" s="114"/>
      <c r="H510" s="114"/>
      <c r="I510" s="97"/>
      <c r="J510" s="97"/>
      <c r="K510" s="97"/>
    </row>
    <row r="511" spans="2:11" s="1" customFormat="1">
      <c r="B511" s="97"/>
      <c r="C511" s="114"/>
      <c r="D511" s="114"/>
      <c r="E511" s="114"/>
      <c r="F511" s="114"/>
      <c r="G511" s="114"/>
      <c r="H511" s="114"/>
      <c r="I511" s="97"/>
      <c r="J511" s="97"/>
      <c r="K511" s="97"/>
    </row>
    <row r="512" spans="2:11" s="1" customFormat="1">
      <c r="B512" s="97"/>
      <c r="C512" s="114"/>
      <c r="D512" s="114"/>
      <c r="E512" s="114"/>
      <c r="F512" s="114"/>
      <c r="G512" s="114"/>
      <c r="H512" s="114"/>
      <c r="I512" s="97"/>
      <c r="J512" s="97"/>
      <c r="K512" s="97"/>
    </row>
    <row r="513" spans="2:11" s="1" customFormat="1">
      <c r="B513" s="97"/>
      <c r="C513" s="114"/>
      <c r="D513" s="114"/>
      <c r="E513" s="114"/>
      <c r="F513" s="114"/>
      <c r="G513" s="114"/>
      <c r="H513" s="114"/>
      <c r="I513" s="97"/>
      <c r="J513" s="97"/>
      <c r="K513" s="97"/>
    </row>
    <row r="514" spans="2:11" s="1" customFormat="1">
      <c r="B514" s="97"/>
      <c r="C514" s="114"/>
      <c r="D514" s="114"/>
      <c r="E514" s="114"/>
      <c r="F514" s="114"/>
      <c r="G514" s="114"/>
      <c r="H514" s="114"/>
      <c r="I514" s="97"/>
      <c r="J514" s="97"/>
      <c r="K514" s="97"/>
    </row>
    <row r="515" spans="2:11" s="1" customFormat="1">
      <c r="B515" s="97"/>
      <c r="C515" s="114"/>
      <c r="D515" s="114"/>
      <c r="E515" s="114"/>
      <c r="F515" s="114"/>
      <c r="G515" s="114"/>
      <c r="H515" s="114"/>
      <c r="I515" s="97"/>
      <c r="J515" s="97"/>
      <c r="K515" s="97"/>
    </row>
    <row r="516" spans="2:11" s="1" customFormat="1">
      <c r="B516" s="97"/>
      <c r="C516" s="114"/>
      <c r="D516" s="114"/>
      <c r="E516" s="114"/>
      <c r="F516" s="114"/>
      <c r="G516" s="114"/>
      <c r="H516" s="114"/>
      <c r="I516" s="97"/>
      <c r="J516" s="97"/>
      <c r="K516" s="97"/>
    </row>
    <row r="517" spans="2:11" s="1" customFormat="1">
      <c r="B517" s="97"/>
      <c r="C517" s="114"/>
      <c r="D517" s="114"/>
      <c r="E517" s="114"/>
      <c r="F517" s="114"/>
      <c r="G517" s="114"/>
      <c r="H517" s="114"/>
      <c r="I517" s="97"/>
      <c r="J517" s="97"/>
      <c r="K517" s="97"/>
    </row>
    <row r="518" spans="2:11" s="1" customFormat="1">
      <c r="B518" s="97"/>
      <c r="C518" s="114"/>
      <c r="D518" s="114"/>
      <c r="E518" s="114"/>
      <c r="F518" s="114"/>
      <c r="G518" s="114"/>
      <c r="H518" s="114"/>
      <c r="I518" s="97"/>
      <c r="J518" s="97"/>
      <c r="K518" s="97"/>
    </row>
    <row r="519" spans="2:11" s="1" customFormat="1">
      <c r="B519" s="97"/>
      <c r="C519" s="114"/>
      <c r="D519" s="114"/>
      <c r="E519" s="114"/>
      <c r="F519" s="114"/>
      <c r="G519" s="114"/>
      <c r="H519" s="114"/>
      <c r="I519" s="97"/>
      <c r="J519" s="97"/>
      <c r="K519" s="97"/>
    </row>
    <row r="520" spans="2:11" s="1" customFormat="1">
      <c r="B520" s="97"/>
      <c r="C520" s="114"/>
      <c r="D520" s="114"/>
      <c r="E520" s="114"/>
      <c r="F520" s="114"/>
      <c r="G520" s="114"/>
      <c r="H520" s="114"/>
      <c r="I520" s="97"/>
      <c r="J520" s="97"/>
      <c r="K520" s="97"/>
    </row>
    <row r="521" spans="2:11" s="1" customFormat="1">
      <c r="B521" s="97"/>
      <c r="C521" s="114"/>
      <c r="D521" s="114"/>
      <c r="E521" s="114"/>
      <c r="F521" s="114"/>
      <c r="G521" s="114"/>
      <c r="H521" s="114"/>
      <c r="I521" s="97"/>
      <c r="J521" s="97"/>
      <c r="K521" s="97"/>
    </row>
    <row r="522" spans="2:11" s="1" customFormat="1">
      <c r="B522" s="97"/>
      <c r="C522" s="114"/>
      <c r="D522" s="114"/>
      <c r="E522" s="114"/>
      <c r="F522" s="114"/>
      <c r="G522" s="114"/>
      <c r="H522" s="114"/>
      <c r="I522" s="97"/>
      <c r="J522" s="97"/>
      <c r="K522" s="97"/>
    </row>
    <row r="523" spans="2:11" s="1" customFormat="1">
      <c r="B523" s="97"/>
      <c r="C523" s="114"/>
      <c r="D523" s="114"/>
      <c r="E523" s="114"/>
      <c r="F523" s="114"/>
      <c r="G523" s="114"/>
      <c r="H523" s="114"/>
      <c r="I523" s="97"/>
      <c r="J523" s="97"/>
      <c r="K523" s="97"/>
    </row>
    <row r="524" spans="2:11" s="1" customFormat="1">
      <c r="B524" s="97"/>
      <c r="C524" s="114"/>
      <c r="D524" s="114"/>
      <c r="E524" s="114"/>
      <c r="F524" s="114"/>
      <c r="G524" s="114"/>
      <c r="H524" s="114"/>
      <c r="I524" s="97"/>
      <c r="J524" s="97"/>
      <c r="K524" s="97"/>
    </row>
    <row r="525" spans="2:11" s="1" customFormat="1">
      <c r="B525" s="97"/>
      <c r="C525" s="114"/>
      <c r="D525" s="114"/>
      <c r="E525" s="114"/>
      <c r="F525" s="114"/>
      <c r="G525" s="114"/>
      <c r="H525" s="114"/>
      <c r="I525" s="97"/>
      <c r="J525" s="97"/>
      <c r="K525" s="97"/>
    </row>
    <row r="526" spans="2:11" s="1" customFormat="1">
      <c r="B526" s="97"/>
      <c r="C526" s="114"/>
      <c r="D526" s="114"/>
      <c r="E526" s="114"/>
      <c r="F526" s="114"/>
      <c r="G526" s="114"/>
      <c r="H526" s="114"/>
      <c r="I526" s="97"/>
      <c r="J526" s="97"/>
      <c r="K526" s="97"/>
    </row>
    <row r="527" spans="2:11" s="1" customFormat="1">
      <c r="B527" s="97"/>
      <c r="C527" s="114"/>
      <c r="D527" s="114"/>
      <c r="E527" s="114"/>
      <c r="F527" s="114"/>
      <c r="G527" s="114"/>
      <c r="H527" s="114"/>
      <c r="I527" s="97"/>
      <c r="J527" s="97"/>
      <c r="K527" s="97"/>
    </row>
    <row r="528" spans="2:11" s="1" customFormat="1">
      <c r="B528" s="97"/>
      <c r="C528" s="114"/>
      <c r="D528" s="114"/>
      <c r="E528" s="114"/>
      <c r="F528" s="114"/>
      <c r="G528" s="114"/>
      <c r="H528" s="114"/>
      <c r="I528" s="97"/>
      <c r="J528" s="97"/>
      <c r="K528" s="97"/>
    </row>
    <row r="529" spans="2:11" s="1" customFormat="1">
      <c r="B529" s="97"/>
      <c r="C529" s="114"/>
      <c r="D529" s="114"/>
      <c r="E529" s="114"/>
      <c r="F529" s="114"/>
      <c r="G529" s="114"/>
      <c r="H529" s="114"/>
      <c r="I529" s="97"/>
      <c r="J529" s="97"/>
      <c r="K529" s="97"/>
    </row>
    <row r="530" spans="2:11" s="1" customFormat="1">
      <c r="B530" s="97"/>
      <c r="C530" s="114"/>
      <c r="D530" s="114"/>
      <c r="E530" s="114"/>
      <c r="F530" s="114"/>
      <c r="G530" s="114"/>
      <c r="H530" s="114"/>
      <c r="I530" s="97"/>
      <c r="J530" s="97"/>
      <c r="K530" s="97"/>
    </row>
    <row r="531" spans="2:11" s="1" customFormat="1">
      <c r="B531" s="97"/>
      <c r="C531" s="114"/>
      <c r="D531" s="114"/>
      <c r="E531" s="114"/>
      <c r="F531" s="114"/>
      <c r="G531" s="114"/>
      <c r="H531" s="114"/>
      <c r="I531" s="97"/>
      <c r="J531" s="97"/>
      <c r="K531" s="97"/>
    </row>
    <row r="532" spans="2:11" s="1" customFormat="1">
      <c r="B532" s="97"/>
      <c r="C532" s="114"/>
      <c r="D532" s="114"/>
      <c r="E532" s="114"/>
      <c r="F532" s="114"/>
      <c r="G532" s="114"/>
      <c r="H532" s="114"/>
      <c r="I532" s="97"/>
      <c r="J532" s="97"/>
      <c r="K532" s="97"/>
    </row>
    <row r="533" spans="2:11" s="1" customFormat="1">
      <c r="B533" s="97"/>
      <c r="C533" s="114"/>
      <c r="D533" s="114"/>
      <c r="E533" s="114"/>
      <c r="F533" s="114"/>
      <c r="G533" s="114"/>
      <c r="H533" s="114"/>
      <c r="I533" s="97"/>
      <c r="J533" s="97"/>
      <c r="K533" s="97"/>
    </row>
    <row r="534" spans="2:11" s="1" customFormat="1">
      <c r="B534" s="97"/>
      <c r="C534" s="114"/>
      <c r="D534" s="114"/>
      <c r="E534" s="114"/>
      <c r="F534" s="114"/>
      <c r="G534" s="114"/>
      <c r="H534" s="114"/>
      <c r="I534" s="97"/>
      <c r="J534" s="97"/>
      <c r="K534" s="97"/>
    </row>
    <row r="535" spans="2:11" s="1" customFormat="1">
      <c r="B535" s="97"/>
      <c r="C535" s="114"/>
      <c r="D535" s="114"/>
      <c r="E535" s="114"/>
      <c r="F535" s="114"/>
      <c r="G535" s="114"/>
      <c r="H535" s="114"/>
      <c r="I535" s="97"/>
      <c r="J535" s="97"/>
      <c r="K535" s="97"/>
    </row>
    <row r="536" spans="2:11" s="1" customFormat="1">
      <c r="B536" s="97"/>
      <c r="C536" s="114"/>
      <c r="D536" s="114"/>
      <c r="E536" s="114"/>
      <c r="F536" s="114"/>
      <c r="G536" s="114"/>
      <c r="H536" s="114"/>
      <c r="I536" s="97"/>
      <c r="J536" s="97"/>
      <c r="K536" s="97"/>
    </row>
    <row r="537" spans="2:11" s="1" customFormat="1">
      <c r="B537" s="97"/>
      <c r="C537" s="114"/>
      <c r="D537" s="114"/>
      <c r="E537" s="114"/>
      <c r="F537" s="114"/>
      <c r="G537" s="114"/>
      <c r="H537" s="114"/>
      <c r="I537" s="97"/>
      <c r="J537" s="97"/>
      <c r="K537" s="97"/>
    </row>
    <row r="538" spans="2:11" s="1" customFormat="1">
      <c r="B538" s="97"/>
      <c r="C538" s="114"/>
      <c r="D538" s="114"/>
      <c r="E538" s="114"/>
      <c r="F538" s="114"/>
      <c r="G538" s="114"/>
      <c r="H538" s="114"/>
      <c r="I538" s="97"/>
      <c r="J538" s="97"/>
      <c r="K538" s="97"/>
    </row>
    <row r="539" spans="2:11" s="1" customFormat="1">
      <c r="B539" s="97"/>
      <c r="C539" s="114"/>
      <c r="D539" s="114"/>
      <c r="E539" s="114"/>
      <c r="F539" s="114"/>
      <c r="G539" s="114"/>
      <c r="H539" s="114"/>
      <c r="I539" s="97"/>
      <c r="J539" s="97"/>
      <c r="K539" s="97"/>
    </row>
    <row r="540" spans="2:11" s="1" customFormat="1">
      <c r="B540" s="97"/>
      <c r="C540" s="114"/>
      <c r="D540" s="114"/>
      <c r="E540" s="114"/>
      <c r="F540" s="114"/>
      <c r="G540" s="114"/>
      <c r="H540" s="114"/>
      <c r="I540" s="97"/>
      <c r="J540" s="97"/>
      <c r="K540" s="97"/>
    </row>
    <row r="541" spans="2:11" s="1" customFormat="1">
      <c r="B541" s="97"/>
      <c r="C541" s="114"/>
      <c r="D541" s="114"/>
      <c r="E541" s="114"/>
      <c r="F541" s="114"/>
      <c r="G541" s="114"/>
      <c r="H541" s="114"/>
      <c r="I541" s="97"/>
      <c r="J541" s="97"/>
      <c r="K541" s="97"/>
    </row>
    <row r="542" spans="2:11" s="1" customFormat="1">
      <c r="B542" s="97"/>
      <c r="C542" s="114"/>
      <c r="D542" s="114"/>
      <c r="E542" s="114"/>
      <c r="F542" s="114"/>
      <c r="G542" s="114"/>
      <c r="H542" s="114"/>
      <c r="I542" s="97"/>
      <c r="J542" s="97"/>
      <c r="K542" s="97"/>
    </row>
    <row r="543" spans="2:11" s="1" customFormat="1">
      <c r="B543" s="97"/>
      <c r="C543" s="114"/>
      <c r="D543" s="114"/>
      <c r="E543" s="114"/>
      <c r="F543" s="114"/>
      <c r="G543" s="114"/>
      <c r="H543" s="114"/>
      <c r="I543" s="97"/>
      <c r="J543" s="97"/>
      <c r="K543" s="97"/>
    </row>
    <row r="544" spans="2:11" s="1" customFormat="1">
      <c r="B544" s="97"/>
      <c r="C544" s="114"/>
      <c r="D544" s="114"/>
      <c r="E544" s="114"/>
      <c r="F544" s="114"/>
      <c r="G544" s="114"/>
      <c r="H544" s="114"/>
      <c r="I544" s="97"/>
      <c r="J544" s="97"/>
      <c r="K544" s="97"/>
    </row>
    <row r="545" spans="2:11" s="1" customFormat="1">
      <c r="B545" s="97"/>
      <c r="C545" s="114"/>
      <c r="D545" s="114"/>
      <c r="E545" s="114"/>
      <c r="F545" s="114"/>
      <c r="G545" s="114"/>
      <c r="H545" s="114"/>
      <c r="I545" s="97"/>
      <c r="J545" s="97"/>
      <c r="K545" s="97"/>
    </row>
    <row r="546" spans="2:11" s="1" customFormat="1">
      <c r="B546" s="97"/>
      <c r="C546" s="114"/>
      <c r="D546" s="114"/>
      <c r="E546" s="114"/>
      <c r="F546" s="114"/>
      <c r="G546" s="114"/>
      <c r="H546" s="114"/>
      <c r="I546" s="97"/>
      <c r="J546" s="97"/>
      <c r="K546" s="97"/>
    </row>
    <row r="547" spans="2:11" s="1" customFormat="1">
      <c r="B547" s="97"/>
      <c r="C547" s="114"/>
      <c r="D547" s="114"/>
      <c r="E547" s="114"/>
      <c r="F547" s="114"/>
      <c r="G547" s="114"/>
      <c r="H547" s="114"/>
      <c r="I547" s="97"/>
      <c r="J547" s="97"/>
      <c r="K547" s="97"/>
    </row>
    <row r="548" spans="2:11" s="1" customFormat="1">
      <c r="B548" s="97"/>
      <c r="C548" s="114"/>
      <c r="D548" s="114"/>
      <c r="E548" s="114"/>
      <c r="F548" s="114"/>
      <c r="G548" s="114"/>
      <c r="H548" s="114"/>
      <c r="I548" s="97"/>
      <c r="J548" s="97"/>
      <c r="K548" s="97"/>
    </row>
    <row r="549" spans="2:11" s="1" customFormat="1">
      <c r="B549" s="97"/>
      <c r="C549" s="114"/>
      <c r="D549" s="114"/>
      <c r="E549" s="114"/>
      <c r="F549" s="114"/>
      <c r="G549" s="114"/>
      <c r="H549" s="114"/>
      <c r="I549" s="97"/>
      <c r="J549" s="97"/>
      <c r="K549" s="97"/>
    </row>
    <row r="550" spans="2:11" s="1" customFormat="1">
      <c r="B550" s="97"/>
      <c r="C550" s="114"/>
      <c r="D550" s="114"/>
      <c r="E550" s="114"/>
      <c r="F550" s="114"/>
      <c r="G550" s="114"/>
      <c r="H550" s="114"/>
      <c r="I550" s="97"/>
      <c r="J550" s="97"/>
      <c r="K550" s="97"/>
    </row>
    <row r="551" spans="2:11" s="1" customFormat="1">
      <c r="B551" s="97"/>
      <c r="C551" s="114"/>
      <c r="D551" s="114"/>
      <c r="E551" s="114"/>
      <c r="F551" s="114"/>
      <c r="G551" s="114"/>
      <c r="H551" s="114"/>
      <c r="I551" s="97"/>
      <c r="J551" s="97"/>
      <c r="K551" s="97"/>
    </row>
    <row r="552" spans="2:11" s="1" customFormat="1">
      <c r="B552" s="97"/>
      <c r="C552" s="114"/>
      <c r="D552" s="114"/>
      <c r="E552" s="114"/>
      <c r="F552" s="114"/>
      <c r="G552" s="114"/>
      <c r="H552" s="114"/>
      <c r="I552" s="97"/>
      <c r="J552" s="97"/>
      <c r="K552" s="97"/>
    </row>
    <row r="553" spans="2:11" s="1" customFormat="1">
      <c r="B553" s="97"/>
      <c r="C553" s="114"/>
      <c r="D553" s="114"/>
      <c r="E553" s="114"/>
      <c r="F553" s="114"/>
      <c r="G553" s="114"/>
      <c r="H553" s="114"/>
      <c r="I553" s="97"/>
      <c r="J553" s="97"/>
      <c r="K553" s="97"/>
    </row>
    <row r="554" spans="2:11" s="1" customFormat="1">
      <c r="B554" s="97"/>
      <c r="C554" s="114"/>
      <c r="D554" s="114"/>
      <c r="E554" s="114"/>
      <c r="F554" s="114"/>
      <c r="G554" s="114"/>
      <c r="H554" s="114"/>
      <c r="I554" s="97"/>
      <c r="J554" s="97"/>
      <c r="K554" s="97"/>
    </row>
    <row r="555" spans="2:11" s="1" customFormat="1">
      <c r="B555" s="97"/>
      <c r="C555" s="114"/>
      <c r="D555" s="114"/>
      <c r="E555" s="114"/>
      <c r="F555" s="114"/>
      <c r="G555" s="114"/>
      <c r="H555" s="114"/>
      <c r="I555" s="97"/>
      <c r="J555" s="97"/>
      <c r="K555" s="97"/>
    </row>
    <row r="556" spans="2:11" s="1" customFormat="1">
      <c r="B556" s="97"/>
      <c r="C556" s="114"/>
      <c r="D556" s="114"/>
      <c r="E556" s="114"/>
      <c r="F556" s="114"/>
      <c r="G556" s="114"/>
      <c r="H556" s="114"/>
      <c r="I556" s="97"/>
      <c r="J556" s="97"/>
      <c r="K556" s="97"/>
    </row>
    <row r="557" spans="2:11" s="1" customFormat="1">
      <c r="B557" s="97"/>
      <c r="C557" s="114"/>
      <c r="D557" s="114"/>
      <c r="E557" s="114"/>
      <c r="F557" s="114"/>
      <c r="G557" s="114"/>
      <c r="H557" s="114"/>
      <c r="I557" s="97"/>
      <c r="J557" s="97"/>
      <c r="K557" s="97"/>
    </row>
    <row r="558" spans="2:11" s="1" customFormat="1">
      <c r="B558" s="97"/>
      <c r="C558" s="114"/>
      <c r="D558" s="114"/>
      <c r="E558" s="114"/>
      <c r="F558" s="114"/>
      <c r="G558" s="114"/>
      <c r="H558" s="114"/>
      <c r="I558" s="97"/>
      <c r="J558" s="97"/>
      <c r="K558" s="97"/>
    </row>
    <row r="559" spans="2:11" s="1" customFormat="1">
      <c r="B559" s="97"/>
      <c r="C559" s="114"/>
      <c r="D559" s="114"/>
      <c r="E559" s="114"/>
      <c r="F559" s="114"/>
      <c r="G559" s="114"/>
      <c r="H559" s="114"/>
      <c r="I559" s="97"/>
      <c r="J559" s="97"/>
      <c r="K559" s="97"/>
    </row>
    <row r="560" spans="2:11" s="1" customFormat="1">
      <c r="B560" s="97"/>
      <c r="C560" s="114"/>
      <c r="D560" s="114"/>
      <c r="E560" s="114"/>
      <c r="F560" s="114"/>
      <c r="G560" s="114"/>
      <c r="H560" s="114"/>
      <c r="I560" s="97"/>
      <c r="J560" s="97"/>
      <c r="K560" s="97"/>
    </row>
    <row r="561" spans="2:11" s="1" customFormat="1">
      <c r="B561" s="97"/>
      <c r="C561" s="114"/>
      <c r="D561" s="114"/>
      <c r="E561" s="114"/>
      <c r="F561" s="114"/>
      <c r="G561" s="114"/>
      <c r="H561" s="114"/>
      <c r="I561" s="97"/>
      <c r="J561" s="97"/>
      <c r="K561" s="97"/>
    </row>
    <row r="562" spans="2:11" s="1" customFormat="1">
      <c r="B562" s="97"/>
      <c r="C562" s="114"/>
      <c r="D562" s="114"/>
      <c r="E562" s="114"/>
      <c r="F562" s="114"/>
      <c r="G562" s="114"/>
      <c r="H562" s="114"/>
      <c r="I562" s="97"/>
      <c r="J562" s="97"/>
      <c r="K562" s="97"/>
    </row>
    <row r="563" spans="2:11" s="1" customFormat="1">
      <c r="B563" s="97"/>
      <c r="C563" s="114"/>
      <c r="D563" s="114"/>
      <c r="E563" s="114"/>
      <c r="F563" s="114"/>
      <c r="G563" s="114"/>
      <c r="H563" s="114"/>
      <c r="I563" s="97"/>
      <c r="J563" s="97"/>
      <c r="K563" s="97"/>
    </row>
    <row r="564" spans="2:11" s="1" customFormat="1">
      <c r="B564" s="97"/>
      <c r="C564" s="114"/>
      <c r="D564" s="114"/>
      <c r="E564" s="114"/>
      <c r="F564" s="114"/>
      <c r="G564" s="114"/>
      <c r="H564" s="114"/>
      <c r="I564" s="97"/>
      <c r="J564" s="97"/>
      <c r="K564" s="97"/>
    </row>
    <row r="565" spans="2:11" s="1" customFormat="1">
      <c r="C565" s="3"/>
      <c r="D565" s="3"/>
      <c r="E565" s="3"/>
      <c r="F565" s="3"/>
      <c r="G565" s="3"/>
      <c r="H565" s="3"/>
    </row>
    <row r="566" spans="2:11" s="1" customFormat="1">
      <c r="C566" s="3"/>
      <c r="D566" s="3"/>
      <c r="E566" s="3"/>
      <c r="F566" s="3"/>
      <c r="G566" s="3"/>
      <c r="H566" s="3"/>
    </row>
    <row r="567" spans="2:11" s="1" customFormat="1">
      <c r="C567" s="3"/>
      <c r="D567" s="3"/>
      <c r="E567" s="3"/>
      <c r="F567" s="3"/>
      <c r="G567" s="3"/>
      <c r="H567" s="3"/>
    </row>
    <row r="568" spans="2:11" s="1" customFormat="1">
      <c r="C568" s="3"/>
      <c r="D568" s="3"/>
      <c r="E568" s="3"/>
      <c r="F568" s="3"/>
      <c r="G568" s="3"/>
      <c r="H568" s="3"/>
    </row>
    <row r="569" spans="2:11" s="1" customFormat="1">
      <c r="C569" s="3"/>
      <c r="D569" s="3"/>
      <c r="E569" s="3"/>
      <c r="F569" s="3"/>
      <c r="G569" s="3"/>
      <c r="H569" s="3"/>
    </row>
    <row r="570" spans="2:11" s="1" customFormat="1">
      <c r="C570" s="3"/>
      <c r="D570" s="3"/>
      <c r="E570" s="3"/>
      <c r="F570" s="3"/>
      <c r="G570" s="3"/>
      <c r="H570" s="3"/>
    </row>
    <row r="571" spans="2:11" s="1" customFormat="1">
      <c r="C571" s="3"/>
      <c r="D571" s="3"/>
      <c r="E571" s="3"/>
      <c r="F571" s="3"/>
      <c r="G571" s="3"/>
      <c r="H571" s="3"/>
    </row>
    <row r="572" spans="2:11" s="1" customFormat="1">
      <c r="C572" s="3"/>
      <c r="D572" s="3"/>
      <c r="E572" s="3"/>
      <c r="F572" s="3"/>
      <c r="G572" s="3"/>
      <c r="H572" s="3"/>
    </row>
    <row r="573" spans="2:11" s="1" customFormat="1">
      <c r="C573" s="3"/>
      <c r="D573" s="3"/>
      <c r="E573" s="3"/>
      <c r="F573" s="3"/>
      <c r="G573" s="3"/>
      <c r="H573" s="3"/>
    </row>
    <row r="574" spans="2:11" s="1" customFormat="1">
      <c r="C574" s="3"/>
      <c r="D574" s="3"/>
      <c r="E574" s="3"/>
      <c r="F574" s="3"/>
      <c r="G574" s="3"/>
      <c r="H574" s="3"/>
    </row>
    <row r="575" spans="2:11" s="1" customFormat="1">
      <c r="C575" s="3"/>
      <c r="D575" s="3"/>
      <c r="E575" s="3"/>
      <c r="F575" s="3"/>
      <c r="G575" s="3"/>
      <c r="H575" s="3"/>
    </row>
    <row r="576" spans="2:11" s="1" customFormat="1">
      <c r="C576" s="3"/>
      <c r="D576" s="3"/>
      <c r="E576" s="3"/>
      <c r="F576" s="3"/>
      <c r="G576" s="3"/>
      <c r="H576" s="3"/>
    </row>
    <row r="577" spans="3:8" s="1" customFormat="1">
      <c r="C577" s="3"/>
      <c r="D577" s="3"/>
      <c r="E577" s="3"/>
      <c r="F577" s="3"/>
      <c r="G577" s="3"/>
      <c r="H577" s="3"/>
    </row>
    <row r="578" spans="3:8" s="1" customFormat="1">
      <c r="C578" s="3"/>
      <c r="D578" s="3"/>
      <c r="E578" s="3"/>
      <c r="F578" s="3"/>
      <c r="G578" s="3"/>
      <c r="H578" s="3"/>
    </row>
    <row r="579" spans="3:8" s="1" customFormat="1">
      <c r="C579" s="3"/>
      <c r="D579" s="3"/>
      <c r="E579" s="3"/>
      <c r="F579" s="3"/>
      <c r="G579" s="3"/>
      <c r="H579" s="3"/>
    </row>
    <row r="580" spans="3:8" s="1" customFormat="1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145</v>
      </c>
      <c r="C1" s="46" t="s" vm="1">
        <v>230</v>
      </c>
    </row>
    <row r="2" spans="2:35">
      <c r="B2" s="46" t="s">
        <v>144</v>
      </c>
      <c r="C2" s="46" t="s">
        <v>231</v>
      </c>
    </row>
    <row r="3" spans="2:35">
      <c r="B3" s="46" t="s">
        <v>146</v>
      </c>
      <c r="C3" s="46" t="s">
        <v>232</v>
      </c>
      <c r="E3" s="2"/>
    </row>
    <row r="4" spans="2:35">
      <c r="B4" s="46" t="s">
        <v>147</v>
      </c>
      <c r="C4" s="46">
        <v>9453</v>
      </c>
    </row>
    <row r="6" spans="2:35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35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35" s="3" customFormat="1" ht="63">
      <c r="B8" s="21" t="s">
        <v>115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09" t="s">
        <v>2928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0">
        <v>0</v>
      </c>
      <c r="O11" s="87"/>
      <c r="P11" s="111">
        <v>0</v>
      </c>
      <c r="Q11" s="111">
        <v>0</v>
      </c>
      <c r="AI11" s="1"/>
    </row>
    <row r="12" spans="2:35" ht="21.75" customHeight="1">
      <c r="B12" s="112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2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2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6"/>
      <c r="C111" s="96"/>
      <c r="D111" s="96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2:17">
      <c r="B112" s="96"/>
      <c r="C112" s="96"/>
      <c r="D112" s="96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</row>
    <row r="113" spans="2:17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</row>
    <row r="114" spans="2:17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</row>
    <row r="115" spans="2:17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</row>
    <row r="116" spans="2:17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</row>
    <row r="117" spans="2:17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</row>
    <row r="118" spans="2:17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</row>
    <row r="119" spans="2:17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</row>
    <row r="120" spans="2:17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</row>
    <row r="121" spans="2:17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</row>
    <row r="122" spans="2:17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</row>
    <row r="123" spans="2:17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</row>
    <row r="124" spans="2:17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</row>
    <row r="125" spans="2:17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</row>
    <row r="126" spans="2:17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</row>
    <row r="127" spans="2:17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</row>
    <row r="128" spans="2:17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</row>
    <row r="129" spans="2:17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</row>
    <row r="130" spans="2:17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</row>
    <row r="131" spans="2:17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</row>
    <row r="132" spans="2:17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</row>
    <row r="133" spans="2:17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</row>
    <row r="134" spans="2:17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</row>
    <row r="135" spans="2:17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</row>
    <row r="136" spans="2:17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</row>
    <row r="137" spans="2:17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</row>
    <row r="138" spans="2:17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</row>
    <row r="139" spans="2:17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</row>
    <row r="140" spans="2:17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</row>
    <row r="141" spans="2:17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</row>
    <row r="142" spans="2:17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</row>
    <row r="143" spans="2:17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</row>
    <row r="144" spans="2:17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</row>
    <row r="145" spans="2:17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</row>
    <row r="146" spans="2:17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</row>
    <row r="147" spans="2:17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</row>
    <row r="148" spans="2:17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</row>
    <row r="149" spans="2:17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</row>
    <row r="150" spans="2:17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</row>
    <row r="151" spans="2:17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</row>
    <row r="152" spans="2:17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</row>
    <row r="153" spans="2:17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</row>
    <row r="154" spans="2:17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</row>
    <row r="155" spans="2:17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</row>
    <row r="156" spans="2:17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</row>
    <row r="157" spans="2:17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</row>
    <row r="158" spans="2:17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</row>
    <row r="159" spans="2:17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</row>
    <row r="160" spans="2:17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</row>
    <row r="161" spans="2:17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</row>
    <row r="162" spans="2:17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</row>
    <row r="163" spans="2:17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</row>
    <row r="164" spans="2:17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</row>
    <row r="165" spans="2:17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</row>
    <row r="166" spans="2:17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</row>
    <row r="167" spans="2:17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</row>
    <row r="168" spans="2:17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</row>
    <row r="169" spans="2:17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</row>
    <row r="170" spans="2:17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</row>
    <row r="171" spans="2:17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</row>
    <row r="172" spans="2:17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</row>
    <row r="173" spans="2:17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</row>
    <row r="174" spans="2:17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</row>
    <row r="175" spans="2:17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</row>
    <row r="176" spans="2:17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9453</v>
      </c>
    </row>
    <row r="6" spans="2:16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16" s="3" customFormat="1" ht="63">
      <c r="B8" s="21" t="s">
        <v>115</v>
      </c>
      <c r="C8" s="29" t="s">
        <v>46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9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0">
        <v>0</v>
      </c>
      <c r="N11" s="87"/>
      <c r="O11" s="111">
        <v>0</v>
      </c>
      <c r="P11" s="111">
        <v>0</v>
      </c>
    </row>
    <row r="12" spans="2:16" ht="21.75" customHeight="1">
      <c r="B12" s="11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2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6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2:16">
      <c r="B112" s="96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2:16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2:16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2:16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2:16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2:16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2:16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2:16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2:16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2:16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2:16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2:16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2:16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2:16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2:16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2:16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2:16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2:16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2:16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2:16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2:16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2:16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2:16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2:16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2:16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2:16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2:16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2:16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2:16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2:16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2:16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2:16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2:16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2:16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2:16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2:16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2:16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2:16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2:16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2:16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2:16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2:16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2:16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2:16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2:16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2:16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2:16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2:16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2:16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2:16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2:16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2:16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2:16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2:16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2:16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2:16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2:16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2:16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  <row r="170" spans="2:16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</row>
    <row r="171" spans="2:16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2:16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</row>
    <row r="173" spans="2:16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2:16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2:16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</row>
    <row r="176" spans="2:16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</row>
    <row r="177" spans="2:16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</row>
    <row r="178" spans="2:16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</row>
    <row r="179" spans="2:16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</row>
    <row r="180" spans="2:16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</row>
    <row r="181" spans="2:16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</row>
    <row r="182" spans="2:16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</row>
    <row r="183" spans="2:16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2:16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2:16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2:16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2:16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</row>
    <row r="188" spans="2:16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89" spans="2:16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2:16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</row>
    <row r="191" spans="2:16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</row>
    <row r="192" spans="2:16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2:16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spans="2:16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2:16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2:16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</row>
    <row r="197" spans="2:16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2:16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</row>
    <row r="199" spans="2:16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</row>
    <row r="200" spans="2:16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1" spans="2:16">
      <c r="B201" s="96"/>
      <c r="C201" s="96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2:16">
      <c r="B202" s="96"/>
      <c r="C202" s="96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</row>
    <row r="203" spans="2:16">
      <c r="B203" s="96"/>
      <c r="C203" s="96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</row>
    <row r="204" spans="2:16">
      <c r="B204" s="96"/>
      <c r="C204" s="96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2:16">
      <c r="B205" s="96"/>
      <c r="C205" s="96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2:16">
      <c r="B206" s="96"/>
      <c r="C206" s="96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2:16">
      <c r="B207" s="96"/>
      <c r="C207" s="96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</row>
    <row r="208" spans="2:16">
      <c r="B208" s="96"/>
      <c r="C208" s="96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</row>
    <row r="209" spans="2:16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</row>
    <row r="210" spans="2:16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</row>
    <row r="211" spans="2:16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2:16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2:16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spans="2:16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</row>
    <row r="215" spans="2:16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</row>
    <row r="216" spans="2:16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</row>
    <row r="217" spans="2:16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2:16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</row>
    <row r="219" spans="2:16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  <row r="220" spans="2:16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</row>
    <row r="221" spans="2:16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</row>
    <row r="222" spans="2:16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</row>
    <row r="223" spans="2:16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</row>
    <row r="224" spans="2:16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</row>
    <row r="225" spans="2:16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2:16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</row>
    <row r="227" spans="2:16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2:16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</row>
    <row r="229" spans="2:16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</row>
    <row r="230" spans="2:16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</row>
    <row r="231" spans="2:16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</row>
    <row r="232" spans="2:16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</row>
    <row r="233" spans="2:16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2:16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2:16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2:16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2:16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2:16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2:16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2:16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2:16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</row>
    <row r="242" spans="2:16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</row>
    <row r="243" spans="2:16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</row>
    <row r="244" spans="2:16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</row>
    <row r="245" spans="2:16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2:16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2:16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2:16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2:16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</row>
    <row r="250" spans="2:16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</row>
    <row r="251" spans="2:16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2:16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</row>
    <row r="253" spans="2:16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</row>
    <row r="254" spans="2:16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2:16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</row>
    <row r="256" spans="2:16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</row>
    <row r="257" spans="2:16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</row>
    <row r="258" spans="2:16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</row>
    <row r="259" spans="2:16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</row>
    <row r="260" spans="2:16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</row>
    <row r="261" spans="2:16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</row>
    <row r="262" spans="2:16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2:16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</row>
    <row r="264" spans="2:16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</row>
    <row r="265" spans="2:16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</row>
    <row r="266" spans="2:16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</row>
    <row r="267" spans="2:16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</row>
    <row r="268" spans="2:16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</row>
    <row r="269" spans="2:16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</row>
    <row r="270" spans="2:16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</row>
    <row r="271" spans="2:16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</row>
    <row r="272" spans="2:16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</row>
    <row r="273" spans="2:16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</row>
    <row r="274" spans="2:16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</row>
    <row r="275" spans="2:16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</row>
    <row r="276" spans="2:16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</row>
    <row r="277" spans="2:16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</row>
    <row r="278" spans="2:16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</row>
    <row r="279" spans="2:16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</row>
    <row r="280" spans="2:16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</row>
    <row r="281" spans="2:16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</row>
    <row r="282" spans="2:16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</row>
    <row r="283" spans="2:16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</row>
    <row r="284" spans="2:16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</row>
    <row r="285" spans="2:16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</row>
    <row r="286" spans="2:16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</row>
    <row r="287" spans="2:16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</row>
    <row r="288" spans="2:16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</row>
    <row r="289" spans="2:16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</row>
    <row r="290" spans="2:16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</row>
    <row r="291" spans="2:16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</row>
    <row r="292" spans="2:16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</row>
    <row r="293" spans="2:16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</row>
    <row r="294" spans="2:16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</row>
    <row r="295" spans="2:16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</row>
    <row r="296" spans="2:16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</row>
    <row r="297" spans="2:16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</row>
    <row r="298" spans="2:16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</row>
    <row r="299" spans="2:16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</row>
    <row r="300" spans="2:16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</row>
    <row r="301" spans="2:16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</row>
    <row r="302" spans="2:16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</row>
    <row r="303" spans="2:16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</row>
    <row r="304" spans="2:16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</row>
    <row r="305" spans="2:16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</row>
    <row r="306" spans="2:16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</row>
    <row r="307" spans="2:16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</row>
    <row r="308" spans="2:16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</row>
    <row r="309" spans="2:16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</row>
    <row r="310" spans="2:16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</row>
    <row r="311" spans="2:16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</row>
    <row r="312" spans="2:16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</row>
    <row r="313" spans="2:16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</row>
    <row r="314" spans="2:16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</row>
    <row r="315" spans="2:16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</row>
    <row r="316" spans="2:16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</row>
    <row r="317" spans="2:16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</row>
    <row r="318" spans="2:16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</row>
    <row r="319" spans="2:16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</row>
    <row r="320" spans="2:16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</row>
    <row r="321" spans="2:16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</row>
    <row r="322" spans="2:16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</row>
    <row r="323" spans="2:16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</row>
    <row r="324" spans="2:16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</row>
    <row r="325" spans="2:16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</row>
    <row r="326" spans="2:16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</row>
    <row r="327" spans="2:16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</row>
    <row r="328" spans="2:16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</row>
    <row r="329" spans="2:16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</row>
    <row r="330" spans="2:16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</row>
    <row r="331" spans="2:16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</row>
    <row r="332" spans="2:16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</row>
    <row r="333" spans="2:16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</row>
    <row r="334" spans="2:16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</row>
    <row r="335" spans="2:16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</row>
    <row r="336" spans="2:16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</row>
    <row r="337" spans="2:16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</row>
    <row r="338" spans="2:16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</row>
    <row r="339" spans="2:16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</row>
    <row r="340" spans="2:16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</row>
    <row r="341" spans="2:16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</row>
    <row r="342" spans="2:16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</row>
    <row r="343" spans="2:16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</row>
    <row r="344" spans="2:16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</row>
    <row r="345" spans="2:16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</row>
    <row r="346" spans="2:16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</row>
    <row r="347" spans="2:16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</row>
    <row r="348" spans="2:16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</row>
    <row r="349" spans="2:16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</row>
    <row r="350" spans="2:16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</row>
    <row r="351" spans="2:16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</row>
    <row r="352" spans="2:16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</row>
    <row r="353" spans="2:16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</row>
    <row r="354" spans="2:16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</row>
    <row r="355" spans="2:16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</row>
    <row r="356" spans="2:16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</row>
    <row r="357" spans="2:16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</row>
    <row r="358" spans="2:16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</row>
    <row r="359" spans="2:16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</row>
    <row r="360" spans="2:16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</row>
    <row r="361" spans="2:16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</row>
    <row r="362" spans="2:16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</row>
    <row r="363" spans="2:16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</row>
    <row r="364" spans="2:16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</row>
    <row r="365" spans="2:16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</row>
    <row r="366" spans="2:16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</row>
    <row r="367" spans="2:16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</row>
    <row r="368" spans="2:16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</row>
    <row r="369" spans="2:16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</row>
    <row r="370" spans="2:16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</row>
    <row r="371" spans="2:16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</row>
    <row r="372" spans="2:16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</row>
    <row r="373" spans="2:16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</row>
    <row r="374" spans="2:16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</row>
    <row r="375" spans="2:16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</row>
    <row r="376" spans="2:16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</row>
    <row r="377" spans="2:16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</row>
    <row r="378" spans="2:16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</row>
    <row r="379" spans="2:16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</row>
    <row r="380" spans="2:16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</row>
    <row r="381" spans="2:16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</row>
    <row r="382" spans="2:16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</row>
    <row r="383" spans="2:16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</row>
    <row r="384" spans="2:16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</row>
    <row r="385" spans="2:16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</row>
    <row r="386" spans="2:16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</row>
    <row r="387" spans="2:16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</row>
    <row r="388" spans="2:16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</row>
    <row r="389" spans="2:16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</row>
    <row r="390" spans="2:16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</row>
    <row r="391" spans="2:16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</row>
    <row r="392" spans="2:16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</row>
    <row r="393" spans="2:16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</row>
    <row r="394" spans="2:16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2:16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</row>
    <row r="396" spans="2:16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</row>
    <row r="397" spans="2:16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</row>
    <row r="398" spans="2:16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</row>
    <row r="399" spans="2:16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</row>
    <row r="400" spans="2:16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</row>
    <row r="401" spans="2:16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</row>
    <row r="402" spans="2:16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</row>
    <row r="403" spans="2:16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</row>
    <row r="404" spans="2:16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</row>
    <row r="405" spans="2:16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</row>
    <row r="406" spans="2:16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</row>
    <row r="407" spans="2:16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</row>
    <row r="408" spans="2:16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</row>
    <row r="409" spans="2:16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</row>
    <row r="410" spans="2:16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</row>
    <row r="411" spans="2:16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</row>
    <row r="412" spans="2:16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</row>
    <row r="413" spans="2:16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</row>
    <row r="414" spans="2:16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</row>
    <row r="415" spans="2:16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</row>
    <row r="416" spans="2:16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</row>
    <row r="417" spans="2:16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</row>
    <row r="418" spans="2:16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</row>
    <row r="419" spans="2:16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</row>
    <row r="420" spans="2:16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</row>
    <row r="421" spans="2:16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</row>
    <row r="422" spans="2:16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</row>
    <row r="423" spans="2:16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</row>
    <row r="424" spans="2:16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</row>
    <row r="425" spans="2:16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</row>
    <row r="426" spans="2:16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</row>
    <row r="427" spans="2:16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</row>
    <row r="428" spans="2:16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</row>
    <row r="429" spans="2:16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</row>
    <row r="430" spans="2:16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</row>
    <row r="431" spans="2:16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</row>
    <row r="432" spans="2:16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</row>
    <row r="433" spans="2:16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</row>
    <row r="434" spans="2:16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</row>
    <row r="435" spans="2:16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</row>
    <row r="436" spans="2:16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</row>
    <row r="437" spans="2:16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</row>
    <row r="438" spans="2:16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</row>
    <row r="439" spans="2:16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</row>
    <row r="440" spans="2:16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</row>
    <row r="441" spans="2:16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</row>
    <row r="442" spans="2:16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</row>
    <row r="443" spans="2:16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</row>
    <row r="444" spans="2:16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</row>
    <row r="445" spans="2:16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</row>
    <row r="446" spans="2:16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</row>
    <row r="447" spans="2:16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</row>
    <row r="448" spans="2:16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</row>
    <row r="449" spans="2:16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</row>
    <row r="450" spans="2:16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</row>
    <row r="451" spans="2:16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</row>
    <row r="452" spans="2:16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145</v>
      </c>
      <c r="C1" s="46" t="s" vm="1">
        <v>230</v>
      </c>
    </row>
    <row r="2" spans="2:19">
      <c r="B2" s="46" t="s">
        <v>144</v>
      </c>
      <c r="C2" s="46" t="s">
        <v>231</v>
      </c>
    </row>
    <row r="3" spans="2:19">
      <c r="B3" s="46" t="s">
        <v>146</v>
      </c>
      <c r="C3" s="46" t="s">
        <v>232</v>
      </c>
    </row>
    <row r="4" spans="2:19">
      <c r="B4" s="46" t="s">
        <v>147</v>
      </c>
      <c r="C4" s="46">
        <v>9453</v>
      </c>
    </row>
    <row r="6" spans="2:19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19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1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110</v>
      </c>
      <c r="Q8" s="29" t="s">
        <v>59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4" customFormat="1" ht="18" customHeight="1">
      <c r="B11" s="109" t="s">
        <v>2927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10">
        <v>0</v>
      </c>
      <c r="Q11" s="87"/>
      <c r="R11" s="111">
        <v>0</v>
      </c>
      <c r="S11" s="111">
        <v>0</v>
      </c>
    </row>
    <row r="12" spans="2:19" ht="20.25" customHeight="1">
      <c r="B12" s="112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1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12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12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6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</row>
    <row r="112" spans="2:19">
      <c r="B112" s="96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2:19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2:19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</row>
    <row r="115" spans="2:19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</row>
    <row r="116" spans="2:19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</row>
    <row r="117" spans="2:19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2:19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2:19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</row>
    <row r="120" spans="2:19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</row>
    <row r="121" spans="2:19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2:19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2:19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</row>
    <row r="124" spans="2:19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</row>
    <row r="125" spans="2:19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</row>
    <row r="126" spans="2:19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</row>
    <row r="127" spans="2:19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2:19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</row>
    <row r="129" spans="2:19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</row>
    <row r="130" spans="2:19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</row>
    <row r="131" spans="2:19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</row>
    <row r="132" spans="2:19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</row>
    <row r="133" spans="2:19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</row>
    <row r="134" spans="2:19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</row>
    <row r="135" spans="2:19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</row>
    <row r="136" spans="2:19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</row>
    <row r="137" spans="2:19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</row>
    <row r="138" spans="2:19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</row>
    <row r="139" spans="2:19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</row>
    <row r="140" spans="2:19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</row>
    <row r="141" spans="2:19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</row>
    <row r="142" spans="2:19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</row>
    <row r="143" spans="2:19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</row>
    <row r="144" spans="2:19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</row>
    <row r="145" spans="2:19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</row>
    <row r="146" spans="2:19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</row>
    <row r="147" spans="2:19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</row>
    <row r="148" spans="2:19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</row>
    <row r="149" spans="2:19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</row>
    <row r="150" spans="2:19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</row>
    <row r="151" spans="2:19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</row>
    <row r="152" spans="2:19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</row>
    <row r="153" spans="2:19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</row>
    <row r="154" spans="2:19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2:19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</row>
    <row r="156" spans="2:19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2:19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2:19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</row>
    <row r="159" spans="2:19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</row>
    <row r="160" spans="2:19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</row>
    <row r="161" spans="2:19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</row>
    <row r="162" spans="2:19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2:19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2:19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</row>
    <row r="165" spans="2:19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</row>
    <row r="166" spans="2:19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</row>
    <row r="167" spans="2:19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</row>
    <row r="168" spans="2:19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</row>
    <row r="169" spans="2:19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</row>
    <row r="170" spans="2:19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</row>
    <row r="171" spans="2:19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2:19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</row>
    <row r="173" spans="2:19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2:19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</row>
    <row r="175" spans="2:19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</row>
    <row r="176" spans="2:19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</row>
    <row r="177" spans="2:19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</row>
    <row r="178" spans="2:19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</row>
    <row r="179" spans="2:19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</row>
    <row r="180" spans="2:19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</row>
    <row r="181" spans="2:19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</row>
    <row r="182" spans="2:19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</row>
    <row r="183" spans="2:19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</row>
    <row r="184" spans="2:19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</row>
    <row r="185" spans="2:19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</row>
    <row r="186" spans="2:19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</row>
    <row r="187" spans="2:19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</row>
    <row r="188" spans="2:19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</row>
    <row r="189" spans="2:19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2:19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</row>
    <row r="191" spans="2:19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2:19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</row>
    <row r="193" spans="2:19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</row>
    <row r="194" spans="2:19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</row>
    <row r="195" spans="2:19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</row>
    <row r="196" spans="2:19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</row>
    <row r="197" spans="2:19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</row>
    <row r="198" spans="2:19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</row>
    <row r="199" spans="2:19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</row>
    <row r="200" spans="2:19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</row>
    <row r="201" spans="2:19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</row>
    <row r="202" spans="2:19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</row>
    <row r="203" spans="2:19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</row>
    <row r="204" spans="2:19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</row>
    <row r="205" spans="2:19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</row>
    <row r="206" spans="2:19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</row>
    <row r="207" spans="2:19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</row>
    <row r="208" spans="2:19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</row>
    <row r="209" spans="2:19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</row>
    <row r="210" spans="2:19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</row>
    <row r="211" spans="2:19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</row>
    <row r="212" spans="2:19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</row>
    <row r="213" spans="2:19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</row>
    <row r="214" spans="2:19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</row>
    <row r="215" spans="2:19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</row>
    <row r="216" spans="2:19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</row>
    <row r="217" spans="2:19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</row>
    <row r="218" spans="2:19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</row>
    <row r="219" spans="2:19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</row>
    <row r="220" spans="2:19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</row>
    <row r="221" spans="2:19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</row>
    <row r="222" spans="2:19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</row>
    <row r="223" spans="2:19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</row>
    <row r="224" spans="2:19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</row>
    <row r="225" spans="2:19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</row>
    <row r="226" spans="2:19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</row>
    <row r="227" spans="2:19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</row>
    <row r="228" spans="2:19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</row>
    <row r="229" spans="2:19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</row>
    <row r="230" spans="2:19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</row>
    <row r="231" spans="2:19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</row>
    <row r="232" spans="2:19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</row>
    <row r="233" spans="2:19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</row>
    <row r="234" spans="2:19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</row>
    <row r="235" spans="2:19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</row>
    <row r="236" spans="2:19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</row>
    <row r="237" spans="2:19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</row>
    <row r="238" spans="2:19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</row>
    <row r="239" spans="2:19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</row>
    <row r="240" spans="2:19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</row>
    <row r="241" spans="2:19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</row>
    <row r="242" spans="2:19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</row>
    <row r="243" spans="2:19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</row>
    <row r="244" spans="2:19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</row>
    <row r="245" spans="2:19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</row>
    <row r="246" spans="2:19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</row>
    <row r="247" spans="2:19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</row>
    <row r="248" spans="2:19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</row>
    <row r="249" spans="2:19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</row>
    <row r="250" spans="2:19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</row>
    <row r="251" spans="2:19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</row>
    <row r="252" spans="2:19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</row>
    <row r="253" spans="2:19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</row>
    <row r="254" spans="2:19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</row>
    <row r="255" spans="2:19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</row>
    <row r="256" spans="2:19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</row>
    <row r="257" spans="2:19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</row>
    <row r="258" spans="2:19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</row>
    <row r="259" spans="2:19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</row>
    <row r="260" spans="2:19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</row>
    <row r="261" spans="2:19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</row>
    <row r="262" spans="2:19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</row>
    <row r="263" spans="2:19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</row>
    <row r="264" spans="2:19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</row>
    <row r="265" spans="2:19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</row>
    <row r="266" spans="2:19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</row>
    <row r="267" spans="2:19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</row>
    <row r="268" spans="2:19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</row>
    <row r="269" spans="2:19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</row>
    <row r="270" spans="2:19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</row>
    <row r="271" spans="2:19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</row>
    <row r="272" spans="2:19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</row>
    <row r="273" spans="2:19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</row>
    <row r="274" spans="2:19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</row>
    <row r="275" spans="2:19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</row>
    <row r="276" spans="2:19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</row>
    <row r="277" spans="2:19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</row>
    <row r="278" spans="2:19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</row>
    <row r="279" spans="2:19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</row>
    <row r="280" spans="2:19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</row>
    <row r="281" spans="2:19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</row>
    <row r="282" spans="2:19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</row>
    <row r="283" spans="2:19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</row>
    <row r="284" spans="2:19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</row>
    <row r="285" spans="2:19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</row>
    <row r="286" spans="2:19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</row>
    <row r="287" spans="2:19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</row>
    <row r="288" spans="2:19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</row>
    <row r="289" spans="2:19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</row>
    <row r="290" spans="2:19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</row>
    <row r="291" spans="2:19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</row>
    <row r="292" spans="2:19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</row>
    <row r="293" spans="2:19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</row>
    <row r="294" spans="2:19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</row>
    <row r="295" spans="2:19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</row>
    <row r="296" spans="2:19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</row>
    <row r="297" spans="2:19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</row>
    <row r="298" spans="2:19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</row>
    <row r="299" spans="2:19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</row>
    <row r="300" spans="2:19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</row>
    <row r="301" spans="2:19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</row>
    <row r="302" spans="2:19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</row>
    <row r="303" spans="2:19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</row>
    <row r="304" spans="2:19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</row>
    <row r="305" spans="2:19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</row>
    <row r="306" spans="2:19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</row>
    <row r="307" spans="2:19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</row>
    <row r="308" spans="2:19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</row>
    <row r="309" spans="2:19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</row>
    <row r="310" spans="2:19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</row>
    <row r="311" spans="2:19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</row>
    <row r="312" spans="2:19">
      <c r="B312" s="1"/>
      <c r="C312" s="1"/>
      <c r="D312" s="1"/>
      <c r="E312" s="1"/>
      <c r="F312" s="1"/>
    </row>
    <row r="313" spans="2:19">
      <c r="B313" s="1"/>
      <c r="C313" s="1"/>
      <c r="D313" s="1"/>
      <c r="E313" s="1"/>
      <c r="F313" s="1"/>
    </row>
    <row r="314" spans="2:19">
      <c r="B314" s="1"/>
      <c r="C314" s="1"/>
      <c r="D314" s="1"/>
      <c r="E314" s="1"/>
      <c r="F314" s="1"/>
    </row>
    <row r="315" spans="2:19">
      <c r="B315" s="1"/>
      <c r="C315" s="1"/>
      <c r="D315" s="1"/>
      <c r="E315" s="1"/>
      <c r="F315" s="1"/>
    </row>
    <row r="316" spans="2:19">
      <c r="B316" s="1"/>
      <c r="C316" s="1"/>
      <c r="D316" s="1"/>
      <c r="E316" s="1"/>
      <c r="F316" s="1"/>
    </row>
    <row r="317" spans="2:19">
      <c r="B317" s="1"/>
      <c r="C317" s="1"/>
      <c r="D317" s="1"/>
      <c r="E317" s="1"/>
      <c r="F317" s="1"/>
    </row>
    <row r="318" spans="2:19">
      <c r="B318" s="1"/>
      <c r="C318" s="1"/>
      <c r="D318" s="1"/>
      <c r="E318" s="1"/>
      <c r="F318" s="1"/>
    </row>
    <row r="319" spans="2:19">
      <c r="B319" s="1"/>
      <c r="C319" s="1"/>
      <c r="D319" s="1"/>
      <c r="E319" s="1"/>
      <c r="F319" s="1"/>
    </row>
    <row r="320" spans="2:19">
      <c r="B320" s="1"/>
      <c r="C320" s="1"/>
      <c r="D320" s="1"/>
      <c r="E320" s="1"/>
      <c r="F320" s="1"/>
    </row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51.425781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145</v>
      </c>
      <c r="C1" s="46" t="s" vm="1">
        <v>230</v>
      </c>
    </row>
    <row r="2" spans="2:30">
      <c r="B2" s="46" t="s">
        <v>144</v>
      </c>
      <c r="C2" s="46" t="s">
        <v>231</v>
      </c>
    </row>
    <row r="3" spans="2:30">
      <c r="B3" s="46" t="s">
        <v>146</v>
      </c>
      <c r="C3" s="46" t="s">
        <v>232</v>
      </c>
    </row>
    <row r="4" spans="2:30">
      <c r="B4" s="46" t="s">
        <v>147</v>
      </c>
      <c r="C4" s="46">
        <v>9453</v>
      </c>
    </row>
    <row r="6" spans="2:30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0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0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110</v>
      </c>
      <c r="Q8" s="29" t="s">
        <v>59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116" t="s">
        <v>53</v>
      </c>
      <c r="C11" s="74"/>
      <c r="D11" s="75"/>
      <c r="E11" s="74"/>
      <c r="F11" s="75"/>
      <c r="G11" s="74"/>
      <c r="H11" s="74"/>
      <c r="I11" s="99"/>
      <c r="J11" s="101">
        <v>5.2593360551896016</v>
      </c>
      <c r="K11" s="75"/>
      <c r="L11" s="76"/>
      <c r="M11" s="78">
        <v>4.3108744143343529E-2</v>
      </c>
      <c r="N11" s="100"/>
      <c r="O11" s="101"/>
      <c r="P11" s="100">
        <v>5943.1396603430021</v>
      </c>
      <c r="Q11" s="78"/>
      <c r="R11" s="78">
        <f>IFERROR(P11/$P$11,0)</f>
        <v>1</v>
      </c>
      <c r="S11" s="78">
        <f>P11/'סכום נכסי הקרן'!$C$42</f>
        <v>8.6756312691203697E-3</v>
      </c>
      <c r="AA11" s="1"/>
      <c r="AD11" s="1"/>
    </row>
    <row r="12" spans="2:30" ht="17.25" customHeight="1">
      <c r="B12" s="117" t="s">
        <v>198</v>
      </c>
      <c r="C12" s="80"/>
      <c r="D12" s="81"/>
      <c r="E12" s="80"/>
      <c r="F12" s="81"/>
      <c r="G12" s="80"/>
      <c r="H12" s="80"/>
      <c r="I12" s="102"/>
      <c r="J12" s="103">
        <v>4.7218501740815588</v>
      </c>
      <c r="K12" s="81"/>
      <c r="L12" s="82"/>
      <c r="M12" s="83">
        <v>4.1851474507056653E-2</v>
      </c>
      <c r="N12" s="77"/>
      <c r="O12" s="103"/>
      <c r="P12" s="77">
        <v>5537.0697195080011</v>
      </c>
      <c r="Q12" s="83"/>
      <c r="R12" s="83">
        <f t="shared" ref="R12:R37" si="0">IFERROR(P12/$P$11,0)</f>
        <v>0.93167417155874721</v>
      </c>
      <c r="S12" s="83">
        <f>P12/'סכום נכסי הקרן'!$C$42</f>
        <v>8.0828615754068838E-3</v>
      </c>
    </row>
    <row r="13" spans="2:30">
      <c r="B13" s="118" t="s">
        <v>60</v>
      </c>
      <c r="C13" s="80"/>
      <c r="D13" s="81"/>
      <c r="E13" s="80"/>
      <c r="F13" s="81"/>
      <c r="G13" s="80"/>
      <c r="H13" s="80"/>
      <c r="I13" s="102"/>
      <c r="J13" s="103">
        <v>7.2045890773695733</v>
      </c>
      <c r="K13" s="81"/>
      <c r="L13" s="82"/>
      <c r="M13" s="83">
        <v>2.58069185793856E-2</v>
      </c>
      <c r="N13" s="77"/>
      <c r="O13" s="103"/>
      <c r="P13" s="77">
        <v>2458.3063457169997</v>
      </c>
      <c r="Q13" s="83"/>
      <c r="R13" s="83">
        <f t="shared" si="0"/>
        <v>0.41363765386848089</v>
      </c>
      <c r="S13" s="83">
        <f>P13/'סכום נכסי הקרן'!$C$42</f>
        <v>3.5885677639869813E-3</v>
      </c>
    </row>
    <row r="14" spans="2:30">
      <c r="B14" s="119" t="s">
        <v>1746</v>
      </c>
      <c r="C14" s="87" t="s">
        <v>1747</v>
      </c>
      <c r="D14" s="88" t="s">
        <v>1748</v>
      </c>
      <c r="E14" s="87" t="s">
        <v>326</v>
      </c>
      <c r="F14" s="88" t="s">
        <v>128</v>
      </c>
      <c r="G14" s="87" t="s">
        <v>327</v>
      </c>
      <c r="H14" s="87" t="s">
        <v>328</v>
      </c>
      <c r="I14" s="104">
        <v>39076</v>
      </c>
      <c r="J14" s="105">
        <v>6.0300000000017748</v>
      </c>
      <c r="K14" s="88" t="s">
        <v>132</v>
      </c>
      <c r="L14" s="89">
        <v>4.9000000000000002E-2</v>
      </c>
      <c r="M14" s="91">
        <v>2.4800000000003736E-2</v>
      </c>
      <c r="N14" s="90">
        <v>410163.29242800007</v>
      </c>
      <c r="O14" s="105">
        <v>156.71</v>
      </c>
      <c r="P14" s="90">
        <v>642.76688236200005</v>
      </c>
      <c r="Q14" s="91">
        <v>2.5370899107409752E-4</v>
      </c>
      <c r="R14" s="91">
        <f t="shared" si="0"/>
        <v>0.1081527473855298</v>
      </c>
      <c r="S14" s="91">
        <f>P14/'סכום נכסי הקרן'!$C$42</f>
        <v>9.3829335705917865E-4</v>
      </c>
    </row>
    <row r="15" spans="2:30">
      <c r="B15" s="119" t="s">
        <v>1749</v>
      </c>
      <c r="C15" s="87" t="s">
        <v>1750</v>
      </c>
      <c r="D15" s="88" t="s">
        <v>1748</v>
      </c>
      <c r="E15" s="87" t="s">
        <v>326</v>
      </c>
      <c r="F15" s="88" t="s">
        <v>128</v>
      </c>
      <c r="G15" s="87" t="s">
        <v>327</v>
      </c>
      <c r="H15" s="87" t="s">
        <v>328</v>
      </c>
      <c r="I15" s="104">
        <v>40738</v>
      </c>
      <c r="J15" s="105">
        <v>9.7699999999993512</v>
      </c>
      <c r="K15" s="88" t="s">
        <v>132</v>
      </c>
      <c r="L15" s="89">
        <v>4.0999999999999995E-2</v>
      </c>
      <c r="M15" s="91">
        <v>2.4799999999999999E-2</v>
      </c>
      <c r="N15" s="90">
        <v>837160.28709800006</v>
      </c>
      <c r="O15" s="105">
        <v>137.80000000000001</v>
      </c>
      <c r="P15" s="90">
        <v>1153.6069602750001</v>
      </c>
      <c r="Q15" s="91">
        <v>2.2167422646846114E-4</v>
      </c>
      <c r="R15" s="91">
        <f t="shared" si="0"/>
        <v>0.19410732814722731</v>
      </c>
      <c r="S15" s="91">
        <f>P15/'סכום נכסי הקרן'!$C$42</f>
        <v>1.6840036056394937E-3</v>
      </c>
    </row>
    <row r="16" spans="2:30">
      <c r="B16" s="119" t="s">
        <v>1751</v>
      </c>
      <c r="C16" s="87" t="s">
        <v>1752</v>
      </c>
      <c r="D16" s="88" t="s">
        <v>1748</v>
      </c>
      <c r="E16" s="87" t="s">
        <v>1753</v>
      </c>
      <c r="F16" s="88" t="s">
        <v>553</v>
      </c>
      <c r="G16" s="87" t="s">
        <v>320</v>
      </c>
      <c r="H16" s="87" t="s">
        <v>130</v>
      </c>
      <c r="I16" s="104">
        <v>42795</v>
      </c>
      <c r="J16" s="105">
        <v>5.2899999999929825</v>
      </c>
      <c r="K16" s="88" t="s">
        <v>132</v>
      </c>
      <c r="L16" s="89">
        <v>2.1400000000000002E-2</v>
      </c>
      <c r="M16" s="91">
        <v>1.9599999999974482E-2</v>
      </c>
      <c r="N16" s="90">
        <v>275409.17271500005</v>
      </c>
      <c r="O16" s="105">
        <v>113.84</v>
      </c>
      <c r="P16" s="90">
        <v>313.52581628000007</v>
      </c>
      <c r="Q16" s="91">
        <v>6.4742767840742996E-4</v>
      </c>
      <c r="R16" s="91">
        <f t="shared" si="0"/>
        <v>5.2754240047911856E-2</v>
      </c>
      <c r="S16" s="91">
        <f>P16/'סכום נכסי הקרן'!$C$42</f>
        <v>4.576763345383462E-4</v>
      </c>
    </row>
    <row r="17" spans="2:19">
      <c r="B17" s="119" t="s">
        <v>1754</v>
      </c>
      <c r="C17" s="87" t="s">
        <v>1755</v>
      </c>
      <c r="D17" s="88" t="s">
        <v>1748</v>
      </c>
      <c r="E17" s="87" t="s">
        <v>318</v>
      </c>
      <c r="F17" s="88" t="s">
        <v>319</v>
      </c>
      <c r="G17" s="87" t="s">
        <v>352</v>
      </c>
      <c r="H17" s="87" t="s">
        <v>328</v>
      </c>
      <c r="I17" s="104">
        <v>36489</v>
      </c>
      <c r="J17" s="105">
        <v>3.0900000015101132</v>
      </c>
      <c r="K17" s="88" t="s">
        <v>132</v>
      </c>
      <c r="L17" s="89">
        <v>6.0499999999999998E-2</v>
      </c>
      <c r="M17" s="91">
        <v>1.6800000011786251E-2</v>
      </c>
      <c r="N17" s="90">
        <v>158.12621100000004</v>
      </c>
      <c r="O17" s="105">
        <v>171.7</v>
      </c>
      <c r="P17" s="90">
        <v>0.27150275100000004</v>
      </c>
      <c r="Q17" s="91"/>
      <c r="R17" s="91">
        <f t="shared" si="0"/>
        <v>4.5683387319949093E-5</v>
      </c>
      <c r="S17" s="91">
        <f>P17/'סכום נכסי הקרן'!$C$42</f>
        <v>3.9633222351228735E-7</v>
      </c>
    </row>
    <row r="18" spans="2:19">
      <c r="B18" s="119" t="s">
        <v>1756</v>
      </c>
      <c r="C18" s="87" t="s">
        <v>1757</v>
      </c>
      <c r="D18" s="88" t="s">
        <v>1748</v>
      </c>
      <c r="E18" s="87" t="s">
        <v>349</v>
      </c>
      <c r="F18" s="88" t="s">
        <v>128</v>
      </c>
      <c r="G18" s="87" t="s">
        <v>342</v>
      </c>
      <c r="H18" s="87" t="s">
        <v>130</v>
      </c>
      <c r="I18" s="104">
        <v>39084</v>
      </c>
      <c r="J18" s="105">
        <v>1.92</v>
      </c>
      <c r="K18" s="88" t="s">
        <v>132</v>
      </c>
      <c r="L18" s="89">
        <v>5.5999999999999994E-2</v>
      </c>
      <c r="M18" s="91">
        <v>2.4799999999999999E-2</v>
      </c>
      <c r="N18" s="90">
        <v>76071.60616700002</v>
      </c>
      <c r="O18" s="105">
        <v>141.53</v>
      </c>
      <c r="P18" s="90">
        <v>107.66414407500002</v>
      </c>
      <c r="Q18" s="91">
        <v>1.7649265059123945E-4</v>
      </c>
      <c r="R18" s="91">
        <f t="shared" si="0"/>
        <v>1.8115701502593715E-2</v>
      </c>
      <c r="S18" s="91">
        <f>P18/'סכום נכסי הקרן'!$C$42</f>
        <v>1.5716514641795292E-4</v>
      </c>
    </row>
    <row r="19" spans="2:19">
      <c r="B19" s="119" t="s">
        <v>1758</v>
      </c>
      <c r="C19" s="87" t="s">
        <v>1759</v>
      </c>
      <c r="D19" s="88" t="s">
        <v>1748</v>
      </c>
      <c r="E19" s="87" t="s">
        <v>1760</v>
      </c>
      <c r="F19" s="88" t="s">
        <v>319</v>
      </c>
      <c r="G19" s="87" t="s">
        <v>422</v>
      </c>
      <c r="H19" s="87" t="s">
        <v>130</v>
      </c>
      <c r="I19" s="104">
        <v>44381</v>
      </c>
      <c r="J19" s="105">
        <v>2.969999999997142</v>
      </c>
      <c r="K19" s="88" t="s">
        <v>132</v>
      </c>
      <c r="L19" s="89">
        <v>8.5000000000000006E-3</v>
      </c>
      <c r="M19" s="91">
        <v>4.2799999999973623E-2</v>
      </c>
      <c r="N19" s="90">
        <v>229667.70000000004</v>
      </c>
      <c r="O19" s="105">
        <v>99.05</v>
      </c>
      <c r="P19" s="90">
        <v>227.48586594500003</v>
      </c>
      <c r="Q19" s="91">
        <v>7.1771156250000014E-4</v>
      </c>
      <c r="R19" s="91">
        <f t="shared" si="0"/>
        <v>3.8277052020660562E-2</v>
      </c>
      <c r="S19" s="91">
        <f>P19/'סכום נכסי הקרן'!$C$42</f>
        <v>3.320775894001898E-4</v>
      </c>
    </row>
    <row r="20" spans="2:19">
      <c r="B20" s="119" t="s">
        <v>1761</v>
      </c>
      <c r="C20" s="87" t="s">
        <v>1762</v>
      </c>
      <c r="D20" s="88" t="s">
        <v>28</v>
      </c>
      <c r="E20" s="87" t="s">
        <v>1763</v>
      </c>
      <c r="F20" s="88" t="s">
        <v>479</v>
      </c>
      <c r="G20" s="87" t="s">
        <v>535</v>
      </c>
      <c r="H20" s="87"/>
      <c r="I20" s="104">
        <v>39104</v>
      </c>
      <c r="J20" s="105">
        <v>1.7500000000192528</v>
      </c>
      <c r="K20" s="88" t="s">
        <v>132</v>
      </c>
      <c r="L20" s="89">
        <v>5.5999999999999994E-2</v>
      </c>
      <c r="M20" s="91">
        <v>0</v>
      </c>
      <c r="N20" s="90">
        <v>97308.273168000014</v>
      </c>
      <c r="O20" s="105">
        <v>13.344352000000001</v>
      </c>
      <c r="P20" s="90">
        <v>12.985174029000001</v>
      </c>
      <c r="Q20" s="91">
        <v>2.5881122140472909E-4</v>
      </c>
      <c r="R20" s="91">
        <f t="shared" si="0"/>
        <v>2.1849013772377974E-3</v>
      </c>
      <c r="S20" s="91">
        <f>P20/'סכום נכסי הקרן'!$C$42</f>
        <v>1.8955398708308398E-5</v>
      </c>
    </row>
    <row r="21" spans="2:19">
      <c r="B21" s="120"/>
      <c r="C21" s="87"/>
      <c r="D21" s="87"/>
      <c r="E21" s="87"/>
      <c r="F21" s="87"/>
      <c r="G21" s="87"/>
      <c r="H21" s="87"/>
      <c r="I21" s="87"/>
      <c r="J21" s="105"/>
      <c r="K21" s="87"/>
      <c r="L21" s="87"/>
      <c r="M21" s="91"/>
      <c r="N21" s="90"/>
      <c r="O21" s="105"/>
      <c r="P21" s="87"/>
      <c r="Q21" s="87"/>
      <c r="R21" s="91"/>
      <c r="S21" s="87"/>
    </row>
    <row r="22" spans="2:19">
      <c r="B22" s="118" t="s">
        <v>61</v>
      </c>
      <c r="C22" s="80"/>
      <c r="D22" s="81"/>
      <c r="E22" s="80"/>
      <c r="F22" s="81"/>
      <c r="G22" s="80"/>
      <c r="H22" s="80"/>
      <c r="I22" s="102"/>
      <c r="J22" s="103">
        <v>2.6163683373104041</v>
      </c>
      <c r="K22" s="81"/>
      <c r="L22" s="82"/>
      <c r="M22" s="83">
        <v>5.539595015759536E-2</v>
      </c>
      <c r="N22" s="77"/>
      <c r="O22" s="103"/>
      <c r="P22" s="77">
        <f>SUM(P23:P29)</f>
        <v>3067.2958783860004</v>
      </c>
      <c r="Q22" s="83"/>
      <c r="R22" s="83">
        <f t="shared" si="0"/>
        <v>0.516106982787777</v>
      </c>
      <c r="S22" s="83">
        <f>P22/'סכום נכסי הקרן'!$C$42</f>
        <v>4.4775538780850062E-3</v>
      </c>
    </row>
    <row r="23" spans="2:19">
      <c r="B23" s="119" t="s">
        <v>1779</v>
      </c>
      <c r="C23" s="87">
        <v>9555</v>
      </c>
      <c r="D23" s="88" t="s">
        <v>1748</v>
      </c>
      <c r="E23" s="87" t="s">
        <v>1780</v>
      </c>
      <c r="F23" s="88" t="s">
        <v>498</v>
      </c>
      <c r="G23" s="87" t="s">
        <v>535</v>
      </c>
      <c r="H23" s="87"/>
      <c r="I23" s="104">
        <v>44074</v>
      </c>
      <c r="J23" s="105">
        <v>0</v>
      </c>
      <c r="K23" s="88" t="s">
        <v>132</v>
      </c>
      <c r="L23" s="89">
        <v>0</v>
      </c>
      <c r="M23" s="89">
        <v>0</v>
      </c>
      <c r="N23" s="90">
        <v>311155.95169000007</v>
      </c>
      <c r="O23" s="105">
        <v>59</v>
      </c>
      <c r="P23" s="90">
        <v>183.58201148100002</v>
      </c>
      <c r="Q23" s="91">
        <v>5.3708057317129753E-4</v>
      </c>
      <c r="R23" s="91">
        <f t="shared" ref="R23:R29" si="1">IFERROR(P23/$P$11,0)</f>
        <v>3.0889735387844609E-2</v>
      </c>
      <c r="S23" s="91">
        <f>P23/'סכום נכסי הקרן'!$C$42</f>
        <v>2.6798795422563874E-4</v>
      </c>
    </row>
    <row r="24" spans="2:19">
      <c r="B24" s="119" t="s">
        <v>1781</v>
      </c>
      <c r="C24" s="87">
        <v>9556</v>
      </c>
      <c r="D24" s="88" t="s">
        <v>1748</v>
      </c>
      <c r="E24" s="87" t="s">
        <v>1780</v>
      </c>
      <c r="F24" s="88" t="s">
        <v>498</v>
      </c>
      <c r="G24" s="87" t="s">
        <v>535</v>
      </c>
      <c r="H24" s="87"/>
      <c r="I24" s="104">
        <v>45046</v>
      </c>
      <c r="J24" s="105">
        <v>0</v>
      </c>
      <c r="K24" s="88" t="s">
        <v>132</v>
      </c>
      <c r="L24" s="89">
        <v>0</v>
      </c>
      <c r="M24" s="89">
        <v>0</v>
      </c>
      <c r="N24" s="90">
        <v>653.19328200000007</v>
      </c>
      <c r="O24" s="105">
        <v>29.41732</v>
      </c>
      <c r="P24" s="90">
        <v>0.19215197800000003</v>
      </c>
      <c r="Q24" s="89">
        <v>0</v>
      </c>
      <c r="R24" s="91">
        <f t="shared" si="1"/>
        <v>3.2331728510803697E-5</v>
      </c>
      <c r="S24" s="91">
        <f>P24/'סכום נכסי הקרן'!$C$42</f>
        <v>2.8049815485303913E-7</v>
      </c>
    </row>
    <row r="25" spans="2:19">
      <c r="B25" s="119" t="s">
        <v>1771</v>
      </c>
      <c r="C25" s="87" t="s">
        <v>1772</v>
      </c>
      <c r="D25" s="88" t="s">
        <v>1748</v>
      </c>
      <c r="E25" s="87" t="s">
        <v>934</v>
      </c>
      <c r="F25" s="88" t="s">
        <v>546</v>
      </c>
      <c r="G25" s="87" t="s">
        <v>419</v>
      </c>
      <c r="H25" s="87" t="s">
        <v>328</v>
      </c>
      <c r="I25" s="104">
        <v>44007</v>
      </c>
      <c r="J25" s="105">
        <v>3.9399999999979802</v>
      </c>
      <c r="K25" s="88" t="s">
        <v>132</v>
      </c>
      <c r="L25" s="89">
        <v>3.3500000000000002E-2</v>
      </c>
      <c r="M25" s="91">
        <v>6.6499999999966336E-2</v>
      </c>
      <c r="N25" s="90">
        <v>537908.72163299995</v>
      </c>
      <c r="O25" s="105">
        <v>88.34</v>
      </c>
      <c r="P25" s="90">
        <v>475.18855868400004</v>
      </c>
      <c r="Q25" s="91">
        <v>6.7238590204124992E-4</v>
      </c>
      <c r="R25" s="91">
        <f t="shared" si="1"/>
        <v>7.9955812220737055E-2</v>
      </c>
      <c r="S25" s="91">
        <f>P25/'סכום נכסי הקרן'!$C$42</f>
        <v>6.9366714465014302E-4</v>
      </c>
    </row>
    <row r="26" spans="2:19">
      <c r="B26" s="119" t="s">
        <v>1773</v>
      </c>
      <c r="C26" s="87" t="s">
        <v>1774</v>
      </c>
      <c r="D26" s="88" t="s">
        <v>1748</v>
      </c>
      <c r="E26" s="87" t="s">
        <v>1775</v>
      </c>
      <c r="F26" s="88" t="s">
        <v>333</v>
      </c>
      <c r="G26" s="87" t="s">
        <v>466</v>
      </c>
      <c r="H26" s="87" t="s">
        <v>328</v>
      </c>
      <c r="I26" s="104">
        <v>43310</v>
      </c>
      <c r="J26" s="105">
        <v>1.4300000000007507</v>
      </c>
      <c r="K26" s="88" t="s">
        <v>132</v>
      </c>
      <c r="L26" s="89">
        <v>3.5499999999999997E-2</v>
      </c>
      <c r="M26" s="91">
        <v>6.020000000000273E-2</v>
      </c>
      <c r="N26" s="90">
        <v>605767.17600000009</v>
      </c>
      <c r="O26" s="105">
        <v>96.7</v>
      </c>
      <c r="P26" s="90">
        <v>585.77685919200007</v>
      </c>
      <c r="Q26" s="91">
        <v>2.2535981250000003E-3</v>
      </c>
      <c r="R26" s="91">
        <f t="shared" si="1"/>
        <v>9.8563535886718942E-2</v>
      </c>
      <c r="S26" s="91">
        <f>P26/'סכום נכסי הקרן'!$C$42</f>
        <v>8.5510089393388657E-4</v>
      </c>
    </row>
    <row r="27" spans="2:19">
      <c r="B27" s="119" t="s">
        <v>1768</v>
      </c>
      <c r="C27" s="87" t="s">
        <v>1769</v>
      </c>
      <c r="D27" s="88" t="s">
        <v>1748</v>
      </c>
      <c r="E27" s="87" t="s">
        <v>1770</v>
      </c>
      <c r="F27" s="88" t="s">
        <v>333</v>
      </c>
      <c r="G27" s="87" t="s">
        <v>360</v>
      </c>
      <c r="H27" s="87" t="s">
        <v>130</v>
      </c>
      <c r="I27" s="104">
        <v>42598</v>
      </c>
      <c r="J27" s="105">
        <v>2.7100000000007052</v>
      </c>
      <c r="K27" s="88" t="s">
        <v>132</v>
      </c>
      <c r="L27" s="89">
        <v>3.1E-2</v>
      </c>
      <c r="M27" s="91">
        <v>5.2400000000020645E-2</v>
      </c>
      <c r="N27" s="90">
        <v>839580.23268700007</v>
      </c>
      <c r="O27" s="105">
        <v>94.65</v>
      </c>
      <c r="P27" s="90">
        <v>794.66269026400005</v>
      </c>
      <c r="Q27" s="91">
        <v>1.190672706573698E-3</v>
      </c>
      <c r="R27" s="91">
        <f t="shared" si="1"/>
        <v>0.13371092312815291</v>
      </c>
      <c r="S27" s="91">
        <f>P27/'סכום נכסי הקרן'!$C$42</f>
        <v>1.1600266657135537E-3</v>
      </c>
    </row>
    <row r="28" spans="2:19">
      <c r="B28" s="119" t="s">
        <v>1764</v>
      </c>
      <c r="C28" s="87" t="s">
        <v>1765</v>
      </c>
      <c r="D28" s="88" t="s">
        <v>1748</v>
      </c>
      <c r="E28" s="87" t="s">
        <v>1753</v>
      </c>
      <c r="F28" s="88" t="s">
        <v>553</v>
      </c>
      <c r="G28" s="87" t="s">
        <v>320</v>
      </c>
      <c r="H28" s="87" t="s">
        <v>130</v>
      </c>
      <c r="I28" s="104">
        <v>42795</v>
      </c>
      <c r="J28" s="105">
        <v>4.8299999999923795</v>
      </c>
      <c r="K28" s="88" t="s">
        <v>132</v>
      </c>
      <c r="L28" s="89">
        <v>3.7400000000000003E-2</v>
      </c>
      <c r="M28" s="91">
        <v>5.0399999999913465E-2</v>
      </c>
      <c r="N28" s="90">
        <v>325261.56584400008</v>
      </c>
      <c r="O28" s="105">
        <v>95.22</v>
      </c>
      <c r="P28" s="90">
        <v>309.71407019200007</v>
      </c>
      <c r="Q28" s="91">
        <v>4.7922760527958132E-4</v>
      </c>
      <c r="R28" s="91">
        <f t="shared" si="1"/>
        <v>5.2112870955841752E-2</v>
      </c>
      <c r="S28" s="91">
        <f>P28/'סכום נכסי הקרן'!$C$42</f>
        <v>4.5211205278813547E-4</v>
      </c>
    </row>
    <row r="29" spans="2:19">
      <c r="B29" s="119" t="s">
        <v>1766</v>
      </c>
      <c r="C29" s="87" t="s">
        <v>1767</v>
      </c>
      <c r="D29" s="88" t="s">
        <v>1748</v>
      </c>
      <c r="E29" s="87" t="s">
        <v>1753</v>
      </c>
      <c r="F29" s="88" t="s">
        <v>553</v>
      </c>
      <c r="G29" s="87" t="s">
        <v>320</v>
      </c>
      <c r="H29" s="87" t="s">
        <v>130</v>
      </c>
      <c r="I29" s="104">
        <v>42795</v>
      </c>
      <c r="J29" s="105">
        <v>1.6500000000003483</v>
      </c>
      <c r="K29" s="88" t="s">
        <v>132</v>
      </c>
      <c r="L29" s="89">
        <v>2.5000000000000001E-2</v>
      </c>
      <c r="M29" s="91">
        <v>4.9599999999997223E-2</v>
      </c>
      <c r="N29" s="90">
        <v>741384.87492600014</v>
      </c>
      <c r="O29" s="105">
        <v>96.87</v>
      </c>
      <c r="P29" s="90">
        <v>718.17953659500006</v>
      </c>
      <c r="Q29" s="91">
        <v>1.816916978127611E-3</v>
      </c>
      <c r="R29" s="91">
        <f t="shared" si="1"/>
        <v>0.12084177347997087</v>
      </c>
      <c r="S29" s="91">
        <f>P29/'סכום נכסי הקרן'!$C$42</f>
        <v>1.0483786686187959E-3</v>
      </c>
    </row>
    <row r="30" spans="2:19">
      <c r="B30" s="120"/>
      <c r="C30" s="87"/>
      <c r="D30" s="87"/>
      <c r="E30" s="87"/>
      <c r="F30" s="87"/>
      <c r="G30" s="87"/>
      <c r="H30" s="87"/>
      <c r="I30" s="87"/>
      <c r="J30" s="105"/>
      <c r="K30" s="87"/>
      <c r="L30" s="87"/>
      <c r="M30" s="91"/>
      <c r="N30" s="90"/>
      <c r="O30" s="105"/>
      <c r="P30" s="87"/>
      <c r="Q30" s="87"/>
      <c r="R30" s="91"/>
      <c r="S30" s="87"/>
    </row>
    <row r="31" spans="2:19">
      <c r="B31" s="118" t="s">
        <v>48</v>
      </c>
      <c r="C31" s="80"/>
      <c r="D31" s="81"/>
      <c r="E31" s="80"/>
      <c r="F31" s="81"/>
      <c r="G31" s="80"/>
      <c r="H31" s="80"/>
      <c r="I31" s="102"/>
      <c r="J31" s="103">
        <v>1.9199999999476782</v>
      </c>
      <c r="K31" s="81"/>
      <c r="L31" s="82"/>
      <c r="M31" s="83">
        <v>5.7399999999389578E-2</v>
      </c>
      <c r="N31" s="77"/>
      <c r="O31" s="103"/>
      <c r="P31" s="77">
        <v>11.467495405000001</v>
      </c>
      <c r="Q31" s="83"/>
      <c r="R31" s="83">
        <f t="shared" si="0"/>
        <v>1.929534902489262E-3</v>
      </c>
      <c r="S31" s="83">
        <f>P31/'סכום נכסי הקרן'!$C$42</f>
        <v>1.6739933334894966E-5</v>
      </c>
    </row>
    <row r="32" spans="2:19">
      <c r="B32" s="119" t="s">
        <v>1776</v>
      </c>
      <c r="C32" s="87" t="s">
        <v>1777</v>
      </c>
      <c r="D32" s="88" t="s">
        <v>1748</v>
      </c>
      <c r="E32" s="87" t="s">
        <v>1778</v>
      </c>
      <c r="F32" s="88" t="s">
        <v>479</v>
      </c>
      <c r="G32" s="87" t="s">
        <v>342</v>
      </c>
      <c r="H32" s="87" t="s">
        <v>130</v>
      </c>
      <c r="I32" s="104">
        <v>38118</v>
      </c>
      <c r="J32" s="105">
        <v>1.9199999999476782</v>
      </c>
      <c r="K32" s="88" t="s">
        <v>131</v>
      </c>
      <c r="L32" s="89">
        <v>7.9699999999999993E-2</v>
      </c>
      <c r="M32" s="91">
        <v>5.7399999999389578E-2</v>
      </c>
      <c r="N32" s="90">
        <v>2859.1541500000003</v>
      </c>
      <c r="O32" s="105">
        <v>108.4</v>
      </c>
      <c r="P32" s="90">
        <v>11.467495405000001</v>
      </c>
      <c r="Q32" s="91">
        <v>6.3025986490328933E-5</v>
      </c>
      <c r="R32" s="91">
        <f t="shared" si="0"/>
        <v>1.929534902489262E-3</v>
      </c>
      <c r="S32" s="91">
        <f>P32/'סכום נכסי הקרן'!$C$42</f>
        <v>1.6739933334894966E-5</v>
      </c>
    </row>
    <row r="33" spans="2:19">
      <c r="B33" s="120"/>
      <c r="C33" s="87"/>
      <c r="D33" s="87"/>
      <c r="E33" s="87"/>
      <c r="F33" s="87"/>
      <c r="G33" s="87"/>
      <c r="H33" s="87"/>
      <c r="I33" s="87"/>
      <c r="J33" s="105"/>
      <c r="K33" s="87"/>
      <c r="L33" s="87"/>
      <c r="M33" s="91"/>
      <c r="N33" s="90"/>
      <c r="O33" s="105"/>
      <c r="P33" s="87"/>
      <c r="Q33" s="87"/>
      <c r="R33" s="91"/>
      <c r="S33" s="87"/>
    </row>
    <row r="34" spans="2:19">
      <c r="B34" s="117" t="s">
        <v>197</v>
      </c>
      <c r="C34" s="80"/>
      <c r="D34" s="81"/>
      <c r="E34" s="80"/>
      <c r="F34" s="81"/>
      <c r="G34" s="80"/>
      <c r="H34" s="80"/>
      <c r="I34" s="102"/>
      <c r="J34" s="103">
        <v>12.3451123942561</v>
      </c>
      <c r="K34" s="81"/>
      <c r="L34" s="82"/>
      <c r="M34" s="83">
        <v>5.9643359037159456E-2</v>
      </c>
      <c r="N34" s="77"/>
      <c r="O34" s="103"/>
      <c r="P34" s="77">
        <v>406.06994083500007</v>
      </c>
      <c r="Q34" s="83"/>
      <c r="R34" s="83">
        <f t="shared" si="0"/>
        <v>6.8325828441252581E-2</v>
      </c>
      <c r="S34" s="83">
        <f>P34/'סכום נכסי הקרן'!$C$42</f>
        <v>5.9276969371348481E-4</v>
      </c>
    </row>
    <row r="35" spans="2:19">
      <c r="B35" s="118" t="s">
        <v>68</v>
      </c>
      <c r="C35" s="80"/>
      <c r="D35" s="81"/>
      <c r="E35" s="80"/>
      <c r="F35" s="81"/>
      <c r="G35" s="80"/>
      <c r="H35" s="80"/>
      <c r="I35" s="102"/>
      <c r="J35" s="103">
        <v>12.3451123942561</v>
      </c>
      <c r="K35" s="81"/>
      <c r="L35" s="82"/>
      <c r="M35" s="83">
        <v>5.9643359037159456E-2</v>
      </c>
      <c r="N35" s="77"/>
      <c r="O35" s="103"/>
      <c r="P35" s="77">
        <v>406.06994083500007</v>
      </c>
      <c r="Q35" s="83"/>
      <c r="R35" s="83">
        <f t="shared" si="0"/>
        <v>6.8325828441252581E-2</v>
      </c>
      <c r="S35" s="83">
        <f>P35/'סכום נכסי הקרן'!$C$42</f>
        <v>5.9276969371348481E-4</v>
      </c>
    </row>
    <row r="36" spans="2:19">
      <c r="B36" s="119" t="s">
        <v>1782</v>
      </c>
      <c r="C36" s="87">
        <v>4824</v>
      </c>
      <c r="D36" s="88" t="s">
        <v>1748</v>
      </c>
      <c r="E36" s="87"/>
      <c r="F36" s="88" t="s">
        <v>723</v>
      </c>
      <c r="G36" s="87" t="s">
        <v>809</v>
      </c>
      <c r="H36" s="87" t="s">
        <v>704</v>
      </c>
      <c r="I36" s="104">
        <v>42206</v>
      </c>
      <c r="J36" s="105">
        <v>14.34000000000931</v>
      </c>
      <c r="K36" s="88" t="s">
        <v>139</v>
      </c>
      <c r="L36" s="89">
        <v>4.555E-2</v>
      </c>
      <c r="M36" s="91">
        <v>6.2500000000011754E-2</v>
      </c>
      <c r="N36" s="90">
        <v>95558.127750000029</v>
      </c>
      <c r="O36" s="105">
        <v>79.8</v>
      </c>
      <c r="P36" s="90">
        <v>212.73726970300004</v>
      </c>
      <c r="Q36" s="91">
        <v>5.736505066665068E-4</v>
      </c>
      <c r="R36" s="91">
        <f t="shared" si="0"/>
        <v>3.5795435049682502E-2</v>
      </c>
      <c r="S36" s="91">
        <f>P36/'סכום נכסי הקרן'!$C$42</f>
        <v>3.1054799560879278E-4</v>
      </c>
    </row>
    <row r="37" spans="2:19">
      <c r="B37" s="119" t="s">
        <v>1783</v>
      </c>
      <c r="C37" s="87">
        <v>5168</v>
      </c>
      <c r="D37" s="88" t="s">
        <v>1748</v>
      </c>
      <c r="E37" s="87"/>
      <c r="F37" s="88" t="s">
        <v>723</v>
      </c>
      <c r="G37" s="87" t="s">
        <v>883</v>
      </c>
      <c r="H37" s="87" t="s">
        <v>1784</v>
      </c>
      <c r="I37" s="104">
        <v>42408</v>
      </c>
      <c r="J37" s="105">
        <v>10.150000000021723</v>
      </c>
      <c r="K37" s="88" t="s">
        <v>139</v>
      </c>
      <c r="L37" s="89">
        <v>3.9510000000000003E-2</v>
      </c>
      <c r="M37" s="91">
        <v>5.6500000000113806E-2</v>
      </c>
      <c r="N37" s="90">
        <v>82021.342086000019</v>
      </c>
      <c r="O37" s="105">
        <v>84.49</v>
      </c>
      <c r="P37" s="90">
        <v>193.33267113200003</v>
      </c>
      <c r="Q37" s="91">
        <v>2.0788737992178375E-4</v>
      </c>
      <c r="R37" s="91">
        <f t="shared" si="0"/>
        <v>3.253039339157008E-2</v>
      </c>
      <c r="S37" s="91">
        <f>P37/'סכום נכסי הקרן'!$C$42</f>
        <v>2.8222169810469204E-4</v>
      </c>
    </row>
    <row r="38" spans="2:19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2:19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2:19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2:19">
      <c r="B41" s="112" t="s">
        <v>221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2:19">
      <c r="B42" s="112" t="s">
        <v>111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2:19">
      <c r="B43" s="112" t="s">
        <v>204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2:19">
      <c r="B44" s="112" t="s">
        <v>212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2:19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2:19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2:19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2:19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2:19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2:19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2:19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2:19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2:19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2:19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2:19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2:19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2:19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2:19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2:19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2:19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2:19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2:19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2:19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2:19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</row>
    <row r="67" spans="2:19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</row>
    <row r="68" spans="2:19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2:19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</row>
    <row r="70" spans="2:19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2:19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</row>
    <row r="72" spans="2:19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</row>
    <row r="73" spans="2:19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</row>
    <row r="74" spans="2:19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</row>
    <row r="75" spans="2:19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2:19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</row>
    <row r="77" spans="2:19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2:19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2:19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2:19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</row>
    <row r="82" spans="2:19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</row>
    <row r="83" spans="2:19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</row>
    <row r="84" spans="2:19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2:19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2:19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19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19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19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19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2:19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</row>
    <row r="92" spans="2:19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2:19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2:19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2:19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2:19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</row>
    <row r="97" spans="2:19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2:19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2:19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</row>
    <row r="100" spans="2:19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</row>
    <row r="101" spans="2:19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</row>
    <row r="102" spans="2:19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</row>
    <row r="103" spans="2:19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</row>
    <row r="104" spans="2:19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</row>
    <row r="105" spans="2:19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</row>
    <row r="106" spans="2:19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</row>
    <row r="107" spans="2:19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</row>
    <row r="108" spans="2:19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2:19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</row>
    <row r="110" spans="2:19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</row>
    <row r="111" spans="2:19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</row>
    <row r="112" spans="2:19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2:19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2:19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</row>
    <row r="115" spans="2:19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</row>
    <row r="116" spans="2:19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</row>
    <row r="117" spans="2:19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2:19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2:19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</row>
    <row r="120" spans="2:19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</row>
    <row r="121" spans="2:19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2:19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2:19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</row>
    <row r="124" spans="2:19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</row>
    <row r="125" spans="2:19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</row>
    <row r="126" spans="2:19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</row>
    <row r="127" spans="2:19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2:19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</row>
    <row r="129" spans="2:19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</row>
    <row r="130" spans="2:19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</row>
    <row r="131" spans="2:19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</row>
    <row r="132" spans="2:19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</row>
    <row r="133" spans="2:19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</row>
    <row r="134" spans="2:19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</row>
    <row r="135" spans="2:19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</row>
    <row r="136" spans="2:19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</row>
    <row r="137" spans="2:19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</row>
    <row r="138" spans="2:19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</row>
    <row r="139" spans="2:19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</row>
    <row r="140" spans="2:19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</row>
    <row r="141" spans="2:19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</row>
    <row r="142" spans="2:19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</row>
    <row r="143" spans="2:19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</row>
    <row r="144" spans="2:19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</row>
    <row r="145" spans="2:19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</row>
    <row r="146" spans="2:19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</row>
    <row r="147" spans="2:19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</row>
    <row r="148" spans="2:19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</row>
    <row r="149" spans="2:19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</row>
    <row r="150" spans="2:19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</row>
    <row r="151" spans="2:19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</row>
    <row r="152" spans="2:19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</row>
    <row r="153" spans="2:19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</row>
    <row r="154" spans="2:19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2:19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</row>
    <row r="156" spans="2:19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2:19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2:19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</row>
    <row r="159" spans="2:19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</row>
    <row r="160" spans="2:19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</row>
    <row r="161" spans="2:19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</row>
    <row r="162" spans="2:19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2:19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2:19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</row>
    <row r="165" spans="2:19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</row>
    <row r="166" spans="2:19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</row>
    <row r="167" spans="2:19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</row>
    <row r="168" spans="2:19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</row>
    <row r="169" spans="2:19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</row>
    <row r="170" spans="2:19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</row>
    <row r="171" spans="2:19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2:19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</row>
    <row r="173" spans="2:19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2:19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</row>
    <row r="175" spans="2:19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</row>
    <row r="176" spans="2:19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</row>
    <row r="177" spans="2:19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</row>
    <row r="178" spans="2:19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</row>
    <row r="179" spans="2:19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</row>
    <row r="180" spans="2:19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</row>
    <row r="181" spans="2:19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</row>
    <row r="182" spans="2:19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</row>
    <row r="183" spans="2:19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</row>
    <row r="184" spans="2:19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</row>
    <row r="185" spans="2:19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</row>
    <row r="186" spans="2:19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</row>
    <row r="187" spans="2:19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</row>
    <row r="188" spans="2:19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</row>
    <row r="189" spans="2:19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2:19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</row>
    <row r="191" spans="2:19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2:19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</row>
    <row r="193" spans="2:19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</row>
    <row r="194" spans="2:19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</row>
    <row r="195" spans="2:19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</row>
    <row r="196" spans="2:19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</row>
    <row r="197" spans="2:19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</row>
    <row r="198" spans="2:19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</row>
    <row r="199" spans="2:19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</row>
    <row r="200" spans="2:19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</row>
    <row r="201" spans="2:19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</row>
    <row r="202" spans="2:19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</row>
    <row r="203" spans="2:19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</row>
    <row r="204" spans="2:19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</row>
    <row r="205" spans="2:19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</row>
    <row r="206" spans="2:19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</row>
    <row r="207" spans="2:19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</row>
    <row r="208" spans="2:19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</row>
    <row r="209" spans="2:19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</row>
    <row r="210" spans="2:19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</row>
    <row r="211" spans="2:19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</row>
    <row r="212" spans="2:19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</row>
    <row r="213" spans="2:19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</row>
    <row r="214" spans="2:19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</row>
    <row r="215" spans="2:19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</row>
    <row r="216" spans="2:19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</row>
    <row r="217" spans="2:19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</row>
    <row r="218" spans="2:19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</row>
    <row r="219" spans="2:19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</row>
    <row r="220" spans="2:19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</row>
    <row r="221" spans="2:19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</row>
    <row r="222" spans="2:19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</row>
    <row r="223" spans="2:19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</row>
    <row r="224" spans="2:19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</row>
    <row r="225" spans="2:19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</row>
    <row r="226" spans="2:19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</row>
    <row r="227" spans="2:19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</row>
    <row r="228" spans="2:19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</row>
    <row r="229" spans="2:19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</row>
    <row r="230" spans="2:19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</row>
    <row r="231" spans="2:19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</row>
    <row r="232" spans="2:19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</row>
    <row r="233" spans="2:19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</row>
    <row r="234" spans="2:19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</row>
    <row r="235" spans="2:19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</row>
    <row r="236" spans="2:19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</row>
    <row r="237" spans="2:19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</row>
    <row r="238" spans="2:19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</row>
    <row r="239" spans="2:19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</row>
    <row r="240" spans="2:19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</row>
    <row r="241" spans="2:19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</row>
    <row r="242" spans="2:19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</row>
    <row r="243" spans="2:19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</row>
    <row r="244" spans="2:19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</row>
    <row r="245" spans="2:19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</row>
    <row r="246" spans="2:19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</row>
    <row r="247" spans="2:19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</row>
    <row r="248" spans="2:19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</row>
    <row r="249" spans="2:19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</row>
    <row r="250" spans="2:19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</row>
    <row r="251" spans="2:19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</row>
    <row r="252" spans="2:19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</row>
    <row r="253" spans="2:19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</row>
    <row r="254" spans="2:19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</row>
    <row r="255" spans="2:19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</row>
    <row r="256" spans="2:19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</row>
    <row r="257" spans="2:19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</row>
    <row r="258" spans="2:19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</row>
    <row r="259" spans="2:19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</row>
    <row r="260" spans="2:19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</row>
    <row r="261" spans="2:19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</row>
    <row r="262" spans="2:19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</row>
    <row r="263" spans="2:19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</row>
    <row r="264" spans="2:19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</row>
    <row r="265" spans="2:19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</row>
    <row r="266" spans="2:19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</row>
    <row r="267" spans="2:19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</row>
    <row r="268" spans="2:19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</row>
    <row r="269" spans="2:19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</row>
    <row r="270" spans="2:19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</row>
    <row r="271" spans="2:19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</row>
    <row r="272" spans="2:19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</row>
    <row r="273" spans="2:19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</row>
    <row r="274" spans="2:19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</row>
    <row r="275" spans="2:19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</row>
    <row r="276" spans="2:19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</row>
    <row r="277" spans="2:19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</row>
    <row r="278" spans="2:19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</row>
    <row r="279" spans="2:19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</row>
    <row r="280" spans="2:19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</row>
    <row r="281" spans="2:19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</row>
    <row r="282" spans="2:19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</row>
    <row r="283" spans="2:19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</row>
    <row r="284" spans="2:19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</row>
    <row r="285" spans="2:19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</row>
    <row r="286" spans="2:19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</row>
    <row r="287" spans="2:19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</row>
    <row r="288" spans="2:19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</row>
    <row r="289" spans="2:19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</row>
    <row r="290" spans="2:19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</row>
    <row r="291" spans="2:19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</row>
    <row r="292" spans="2:19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</row>
    <row r="293" spans="2:19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</row>
    <row r="294" spans="2:19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</row>
    <row r="295" spans="2:19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</row>
    <row r="296" spans="2:19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</row>
    <row r="297" spans="2:19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</row>
    <row r="298" spans="2:19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</row>
    <row r="299" spans="2:19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</row>
    <row r="300" spans="2:19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</row>
    <row r="301" spans="2:19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</row>
    <row r="302" spans="2:19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</row>
    <row r="303" spans="2:19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</row>
    <row r="304" spans="2:19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</row>
    <row r="305" spans="2:19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</row>
    <row r="306" spans="2:19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</row>
    <row r="307" spans="2:19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</row>
    <row r="308" spans="2:19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</row>
    <row r="309" spans="2:19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</row>
    <row r="310" spans="2:19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</row>
    <row r="311" spans="2:19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</row>
    <row r="312" spans="2:19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</row>
    <row r="313" spans="2:19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</row>
    <row r="314" spans="2:19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</row>
    <row r="315" spans="2:19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</row>
    <row r="316" spans="2:19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</row>
    <row r="317" spans="2:19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</row>
    <row r="318" spans="2:19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</row>
    <row r="319" spans="2:19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</row>
    <row r="320" spans="2:19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</row>
    <row r="321" spans="2:19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</row>
    <row r="322" spans="2:19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</row>
    <row r="323" spans="2:19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</row>
    <row r="324" spans="2:19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</row>
    <row r="325" spans="2:19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</row>
    <row r="326" spans="2:19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</row>
    <row r="327" spans="2:19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</row>
    <row r="328" spans="2:19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</row>
    <row r="329" spans="2:19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</row>
    <row r="330" spans="2:19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</row>
    <row r="331" spans="2:19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</row>
    <row r="332" spans="2:19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</row>
    <row r="333" spans="2:19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</row>
    <row r="334" spans="2:19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</row>
    <row r="335" spans="2:19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</row>
    <row r="336" spans="2:19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</row>
    <row r="337" spans="2:19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</row>
    <row r="338" spans="2:19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</row>
    <row r="339" spans="2:19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</row>
    <row r="340" spans="2:19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</row>
    <row r="341" spans="2:19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2:19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</row>
    <row r="343" spans="2:19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</row>
    <row r="344" spans="2:19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</row>
    <row r="345" spans="2:19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</row>
    <row r="346" spans="2:19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</row>
    <row r="347" spans="2:19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</row>
    <row r="348" spans="2:19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</row>
    <row r="349" spans="2:19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</row>
    <row r="350" spans="2:19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</row>
    <row r="351" spans="2:19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</row>
    <row r="352" spans="2:19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</row>
    <row r="353" spans="2:19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</row>
    <row r="354" spans="2:19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</row>
    <row r="355" spans="2:19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</row>
    <row r="356" spans="2:19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</row>
    <row r="357" spans="2:19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</row>
    <row r="358" spans="2:19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</row>
    <row r="359" spans="2:19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</row>
    <row r="360" spans="2:19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</row>
    <row r="361" spans="2:19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</row>
    <row r="362" spans="2:19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</row>
    <row r="363" spans="2:19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</row>
    <row r="364" spans="2:19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</row>
    <row r="365" spans="2:19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</row>
    <row r="366" spans="2:19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</row>
    <row r="367" spans="2:19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</row>
    <row r="368" spans="2:19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</row>
    <row r="369" spans="2:19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</row>
    <row r="370" spans="2:19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</row>
    <row r="371" spans="2:19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</row>
    <row r="372" spans="2:19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</row>
    <row r="373" spans="2:19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</row>
    <row r="374" spans="2:19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</row>
    <row r="375" spans="2:19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</row>
    <row r="376" spans="2:19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</row>
    <row r="377" spans="2:19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</row>
    <row r="378" spans="2:19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</row>
    <row r="379" spans="2:19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</row>
    <row r="380" spans="2:19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</row>
    <row r="381" spans="2:19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</row>
    <row r="382" spans="2:19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</row>
    <row r="383" spans="2:19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</row>
    <row r="384" spans="2:19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</row>
    <row r="385" spans="2:19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</row>
    <row r="386" spans="2:19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</row>
    <row r="387" spans="2:19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</row>
    <row r="388" spans="2:19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</row>
    <row r="389" spans="2:19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</row>
    <row r="390" spans="2:19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</row>
    <row r="391" spans="2:19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</row>
    <row r="392" spans="2:19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</row>
    <row r="393" spans="2:19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</row>
    <row r="394" spans="2:19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</row>
    <row r="395" spans="2:19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</row>
    <row r="396" spans="2:19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</row>
    <row r="397" spans="2:19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</row>
    <row r="398" spans="2:19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</row>
    <row r="399" spans="2:19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</row>
    <row r="400" spans="2:19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</row>
    <row r="401" spans="2:19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</row>
    <row r="402" spans="2:19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</row>
    <row r="403" spans="2:19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</row>
    <row r="404" spans="2:19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</row>
    <row r="405" spans="2:19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</row>
    <row r="406" spans="2:19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</row>
    <row r="407" spans="2:19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</row>
    <row r="408" spans="2:19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</row>
    <row r="409" spans="2:19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</row>
    <row r="410" spans="2:19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</row>
    <row r="411" spans="2:19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</row>
    <row r="412" spans="2:19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</row>
    <row r="413" spans="2:19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</row>
    <row r="414" spans="2:19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</row>
    <row r="415" spans="2:19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</row>
    <row r="416" spans="2:19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</row>
    <row r="417" spans="2:19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</row>
    <row r="418" spans="2:19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</row>
    <row r="419" spans="2:19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</row>
    <row r="420" spans="2:19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</row>
    <row r="421" spans="2:19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</row>
    <row r="422" spans="2:19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</row>
    <row r="423" spans="2:19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</row>
    <row r="424" spans="2:19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</row>
    <row r="425" spans="2:19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</row>
    <row r="426" spans="2:19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</row>
    <row r="427" spans="2:19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</row>
    <row r="428" spans="2:19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</row>
    <row r="429" spans="2:19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</row>
    <row r="430" spans="2:19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</row>
    <row r="431" spans="2:19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</row>
    <row r="432" spans="2:19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</row>
    <row r="433" spans="2:19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</row>
    <row r="434" spans="2:19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</row>
    <row r="435" spans="2:19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</row>
    <row r="436" spans="2:19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</row>
    <row r="437" spans="2:19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</row>
    <row r="438" spans="2:19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</row>
    <row r="439" spans="2:19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</row>
    <row r="440" spans="2:19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</row>
    <row r="441" spans="2:19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</row>
    <row r="442" spans="2:19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</row>
    <row r="443" spans="2:19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</row>
    <row r="444" spans="2:19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</row>
    <row r="445" spans="2:19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</row>
    <row r="446" spans="2:19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</row>
    <row r="447" spans="2:19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</row>
    <row r="448" spans="2:19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</row>
    <row r="449" spans="2:19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</row>
    <row r="450" spans="2:19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</row>
    <row r="451" spans="2:19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</row>
    <row r="452" spans="2:19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</row>
    <row r="453" spans="2:19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</row>
    <row r="454" spans="2:19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</row>
    <row r="455" spans="2:19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</row>
    <row r="456" spans="2:19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</row>
    <row r="457" spans="2:19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</row>
    <row r="458" spans="2:19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</row>
    <row r="459" spans="2:19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</row>
    <row r="460" spans="2:19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</row>
    <row r="461" spans="2:19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</row>
    <row r="462" spans="2:19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</row>
    <row r="463" spans="2:19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</row>
    <row r="464" spans="2:19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</row>
    <row r="465" spans="2:19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</row>
    <row r="466" spans="2:19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</row>
    <row r="467" spans="2:19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</row>
    <row r="468" spans="2:19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</row>
    <row r="469" spans="2:19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</row>
    <row r="470" spans="2:19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</row>
    <row r="471" spans="2:19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</row>
    <row r="472" spans="2:19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</row>
    <row r="473" spans="2:19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</row>
    <row r="474" spans="2:19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</row>
    <row r="475" spans="2:19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</row>
    <row r="476" spans="2:19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</row>
    <row r="477" spans="2:19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</row>
    <row r="478" spans="2:19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</row>
    <row r="479" spans="2:19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</row>
    <row r="480" spans="2:19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</row>
    <row r="481" spans="2:19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</row>
    <row r="482" spans="2:19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</row>
    <row r="483" spans="2:19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</row>
    <row r="484" spans="2:19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</row>
    <row r="485" spans="2:19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</row>
    <row r="486" spans="2:19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</row>
    <row r="487" spans="2:19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</row>
    <row r="488" spans="2:19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</row>
    <row r="489" spans="2:19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</row>
    <row r="490" spans="2:19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</row>
    <row r="491" spans="2:19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</row>
    <row r="492" spans="2:19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</row>
    <row r="493" spans="2:19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</row>
    <row r="494" spans="2:19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</row>
    <row r="495" spans="2:19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</row>
    <row r="496" spans="2:19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</row>
    <row r="497" spans="2:19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</row>
    <row r="498" spans="2:19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</row>
    <row r="499" spans="2:19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</row>
    <row r="500" spans="2:19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</row>
    <row r="501" spans="2:19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</row>
    <row r="502" spans="2:19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</row>
    <row r="503" spans="2:19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</row>
    <row r="504" spans="2:19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</row>
    <row r="505" spans="2:19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</row>
    <row r="506" spans="2:19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</row>
    <row r="507" spans="2:19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</row>
    <row r="508" spans="2:19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</row>
    <row r="509" spans="2:19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</row>
    <row r="510" spans="2:19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</row>
    <row r="511" spans="2:19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</row>
    <row r="512" spans="2:19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</row>
    <row r="513" spans="2:19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</row>
    <row r="514" spans="2:19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</row>
    <row r="515" spans="2:19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</row>
    <row r="516" spans="2:19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</row>
    <row r="517" spans="2:19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</row>
    <row r="518" spans="2:19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</row>
    <row r="519" spans="2:19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</row>
    <row r="520" spans="2:19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</row>
    <row r="521" spans="2:19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</row>
    <row r="522" spans="2:19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</row>
    <row r="523" spans="2:19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</row>
    <row r="524" spans="2:19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</row>
    <row r="525" spans="2:19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</row>
    <row r="526" spans="2:19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</row>
    <row r="527" spans="2:19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</row>
    <row r="528" spans="2:19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</row>
    <row r="529" spans="2:19">
      <c r="B529" s="96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</row>
    <row r="530" spans="2:19">
      <c r="B530" s="96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</row>
    <row r="531" spans="2:19">
      <c r="B531" s="96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</row>
    <row r="532" spans="2:19">
      <c r="B532" s="96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</row>
    <row r="533" spans="2:19">
      <c r="B533" s="96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</row>
    <row r="534" spans="2:19">
      <c r="B534" s="96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</row>
    <row r="535" spans="2:19">
      <c r="B535" s="96"/>
      <c r="C535" s="96"/>
      <c r="D535" s="96"/>
      <c r="E535" s="96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</row>
    <row r="536" spans="2:19">
      <c r="B536" s="96"/>
      <c r="C536" s="96"/>
      <c r="D536" s="96"/>
      <c r="E536" s="96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</row>
    <row r="537" spans="2:19">
      <c r="B537" s="96"/>
      <c r="C537" s="96"/>
      <c r="D537" s="96"/>
      <c r="E537" s="96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</row>
    <row r="538" spans="2:19">
      <c r="B538" s="113"/>
      <c r="C538" s="96"/>
      <c r="D538" s="96"/>
      <c r="E538" s="96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</row>
    <row r="539" spans="2:19">
      <c r="B539" s="113"/>
      <c r="C539" s="96"/>
      <c r="D539" s="96"/>
      <c r="E539" s="96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</row>
    <row r="540" spans="2:19">
      <c r="B540" s="114"/>
      <c r="C540" s="96"/>
      <c r="D540" s="96"/>
      <c r="E540" s="96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</row>
    <row r="541" spans="2:19">
      <c r="B541" s="96"/>
      <c r="C541" s="96"/>
      <c r="D541" s="96"/>
      <c r="E541" s="96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</row>
    <row r="542" spans="2:19">
      <c r="B542" s="96"/>
      <c r="C542" s="96"/>
      <c r="D542" s="96"/>
      <c r="E542" s="96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</row>
    <row r="543" spans="2:19">
      <c r="B543" s="96"/>
      <c r="C543" s="96"/>
      <c r="D543" s="96"/>
      <c r="E543" s="96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</row>
    <row r="544" spans="2:19">
      <c r="B544" s="96"/>
      <c r="C544" s="96"/>
      <c r="D544" s="96"/>
      <c r="E544" s="96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</row>
    <row r="545" spans="2:19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</row>
    <row r="546" spans="2:19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</row>
    <row r="547" spans="2:19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</row>
    <row r="548" spans="2:19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</row>
    <row r="549" spans="2:19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</row>
    <row r="550" spans="2:19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</row>
    <row r="551" spans="2:19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</row>
    <row r="552" spans="2:19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</row>
    <row r="553" spans="2:19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</row>
    <row r="554" spans="2:19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</row>
    <row r="555" spans="2:19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</row>
    <row r="556" spans="2:19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</row>
    <row r="557" spans="2:19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</row>
    <row r="558" spans="2:19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</row>
    <row r="559" spans="2:19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</row>
    <row r="560" spans="2:19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</row>
    <row r="561" spans="2:19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</row>
    <row r="562" spans="2:19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</row>
    <row r="563" spans="2:19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</row>
    <row r="564" spans="2:19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</row>
    <row r="565" spans="2:19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</row>
    <row r="566" spans="2:19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</row>
    <row r="567" spans="2:19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</row>
    <row r="568" spans="2:19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</row>
    <row r="569" spans="2:19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</row>
    <row r="570" spans="2:19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</row>
    <row r="571" spans="2:19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</row>
    <row r="572" spans="2:19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</row>
    <row r="573" spans="2:19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</row>
    <row r="574" spans="2:19"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</row>
    <row r="575" spans="2:19"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</row>
    <row r="576" spans="2:19"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</row>
    <row r="577" spans="2:19"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</row>
    <row r="578" spans="2:19"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</row>
    <row r="579" spans="2:19"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</row>
    <row r="580" spans="2:19"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</row>
    <row r="581" spans="2:19"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</row>
    <row r="582" spans="2:19"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</row>
    <row r="583" spans="2:19"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</row>
    <row r="584" spans="2:19"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</row>
    <row r="585" spans="2:19"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</row>
    <row r="586" spans="2:19"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</row>
    <row r="587" spans="2:19"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</row>
    <row r="588" spans="2:19"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</row>
    <row r="589" spans="2:19"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</row>
    <row r="590" spans="2:19"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</row>
    <row r="591" spans="2:19"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</row>
    <row r="592" spans="2:19"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</row>
    <row r="593" spans="2:19"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</row>
    <row r="594" spans="2:19"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</row>
    <row r="595" spans="2:19"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</row>
    <row r="596" spans="2:19"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</row>
    <row r="597" spans="2:19"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</row>
    <row r="598" spans="2:19"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</row>
    <row r="599" spans="2:19"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</row>
    <row r="600" spans="2:19"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</row>
    <row r="601" spans="2:19"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</row>
    <row r="602" spans="2:19"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</row>
    <row r="603" spans="2:19"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</row>
    <row r="604" spans="2:19"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</row>
    <row r="605" spans="2:19"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</row>
    <row r="606" spans="2:19"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</row>
    <row r="607" spans="2:19"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</row>
    <row r="608" spans="2:19"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</row>
    <row r="609" spans="2:19"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</row>
    <row r="610" spans="2:19"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</row>
    <row r="611" spans="2:19"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</row>
    <row r="612" spans="2:19"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</row>
    <row r="613" spans="2:19"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</row>
    <row r="614" spans="2:19"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</row>
    <row r="615" spans="2:19"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</row>
    <row r="616" spans="2:19"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</row>
    <row r="617" spans="2:19"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</row>
    <row r="618" spans="2:19"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</row>
    <row r="619" spans="2:19"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</row>
    <row r="620" spans="2:19"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</row>
    <row r="621" spans="2:19"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</row>
    <row r="622" spans="2:19"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</row>
    <row r="623" spans="2:19"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</row>
    <row r="624" spans="2:19"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</row>
    <row r="625" spans="2:19"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</row>
    <row r="626" spans="2:19"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</row>
    <row r="627" spans="2:19"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</row>
    <row r="628" spans="2:19"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</row>
    <row r="629" spans="2:19"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</row>
    <row r="630" spans="2:19"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</row>
    <row r="631" spans="2:19"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</row>
    <row r="632" spans="2:19"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</row>
    <row r="633" spans="2:19"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</row>
    <row r="634" spans="2:19"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</row>
    <row r="635" spans="2:19"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</row>
    <row r="636" spans="2:19"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</row>
    <row r="637" spans="2:19"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</row>
    <row r="638" spans="2:19"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</row>
    <row r="639" spans="2:19"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</row>
    <row r="640" spans="2:19"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</row>
    <row r="641" spans="2:19"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</row>
    <row r="642" spans="2:19"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</row>
    <row r="643" spans="2:19"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</row>
    <row r="644" spans="2:19"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</row>
    <row r="645" spans="2:19"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</row>
    <row r="646" spans="2:19"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</row>
    <row r="647" spans="2:19"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</row>
    <row r="648" spans="2:19"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</row>
    <row r="649" spans="2:19"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</row>
    <row r="650" spans="2:19"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</row>
    <row r="651" spans="2:19"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</row>
    <row r="652" spans="2:19"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</row>
    <row r="653" spans="2:19"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</row>
    <row r="654" spans="2:19"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</row>
    <row r="655" spans="2:19"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</row>
    <row r="656" spans="2:19"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</row>
    <row r="657" spans="2:19"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</row>
    <row r="658" spans="2:19"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</row>
    <row r="659" spans="2:19"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</row>
    <row r="660" spans="2:19"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</row>
    <row r="661" spans="2:19"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</row>
    <row r="662" spans="2:19"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</row>
    <row r="663" spans="2:19"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</row>
    <row r="664" spans="2:19"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</row>
    <row r="665" spans="2:19"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</row>
    <row r="666" spans="2:19"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</row>
    <row r="667" spans="2:19"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</row>
    <row r="668" spans="2:19"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2.425781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46" t="s" vm="1">
        <v>230</v>
      </c>
    </row>
    <row r="2" spans="2:49">
      <c r="B2" s="46" t="s">
        <v>144</v>
      </c>
      <c r="C2" s="46" t="s">
        <v>231</v>
      </c>
    </row>
    <row r="3" spans="2:49">
      <c r="B3" s="46" t="s">
        <v>146</v>
      </c>
      <c r="C3" s="46" t="s">
        <v>232</v>
      </c>
    </row>
    <row r="4" spans="2:49">
      <c r="B4" s="46" t="s">
        <v>147</v>
      </c>
      <c r="C4" s="46">
        <v>9453</v>
      </c>
    </row>
    <row r="6" spans="2:49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49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4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206</v>
      </c>
      <c r="I8" s="29" t="s">
        <v>205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100"/>
      <c r="I11" s="100"/>
      <c r="J11" s="100">
        <f>J12+J37</f>
        <v>12224.078954293002</v>
      </c>
      <c r="K11" s="78"/>
      <c r="L11" s="78">
        <f>IFERROR(J11/$J$11,0)</f>
        <v>1</v>
      </c>
      <c r="M11" s="78">
        <f>J11/'סכום נכסי הקרן'!$C$42</f>
        <v>1.7844373121452095E-2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198</v>
      </c>
      <c r="C12" s="80"/>
      <c r="D12" s="81"/>
      <c r="E12" s="80"/>
      <c r="F12" s="81"/>
      <c r="G12" s="81"/>
      <c r="H12" s="77"/>
      <c r="I12" s="77"/>
      <c r="J12" s="77">
        <f>SUM(J13:J35)</f>
        <v>3216.3596342930009</v>
      </c>
      <c r="K12" s="83"/>
      <c r="L12" s="83">
        <f t="shared" ref="L12:L59" si="0">IFERROR(J12/$J$11,0)</f>
        <v>0.26311672612057535</v>
      </c>
      <c r="M12" s="83">
        <f>J12/'סכום נכסי הקרן'!$C$42</f>
        <v>4.6951530353904671E-3</v>
      </c>
    </row>
    <row r="13" spans="2:49">
      <c r="B13" s="85" t="s">
        <v>1785</v>
      </c>
      <c r="C13" s="87">
        <v>9114</v>
      </c>
      <c r="D13" s="88" t="s">
        <v>28</v>
      </c>
      <c r="E13" s="87" t="s">
        <v>1786</v>
      </c>
      <c r="F13" s="88" t="s">
        <v>1195</v>
      </c>
      <c r="G13" s="88" t="s">
        <v>131</v>
      </c>
      <c r="H13" s="90">
        <v>1290.1800000000003</v>
      </c>
      <c r="I13" s="90">
        <v>824.19640000000004</v>
      </c>
      <c r="J13" s="90">
        <v>39.344390000000004</v>
      </c>
      <c r="K13" s="91">
        <v>1.5510043708418298E-4</v>
      </c>
      <c r="L13" s="91">
        <f t="shared" si="0"/>
        <v>3.2185975031012509E-3</v>
      </c>
      <c r="M13" s="91">
        <f>J13/'סכום נכסי הקרן'!$C$42</f>
        <v>5.7433854773112788E-5</v>
      </c>
    </row>
    <row r="14" spans="2:49">
      <c r="B14" s="85" t="s">
        <v>1787</v>
      </c>
      <c r="C14" s="87">
        <v>8423</v>
      </c>
      <c r="D14" s="88" t="s">
        <v>28</v>
      </c>
      <c r="E14" s="87" t="s">
        <v>1788</v>
      </c>
      <c r="F14" s="88" t="s">
        <v>489</v>
      </c>
      <c r="G14" s="88" t="s">
        <v>131</v>
      </c>
      <c r="H14" s="90">
        <v>1214669.6399999999</v>
      </c>
      <c r="I14" s="90">
        <v>0</v>
      </c>
      <c r="J14" s="90">
        <v>0</v>
      </c>
      <c r="K14" s="91">
        <v>2.4709601614998937E-4</v>
      </c>
      <c r="L14" s="91">
        <f t="shared" ref="L14" si="1">IFERROR(J14/$J$11,0)</f>
        <v>0</v>
      </c>
      <c r="M14" s="91">
        <f>J14/'סכום נכסי הקרן'!$C$42</f>
        <v>0</v>
      </c>
    </row>
    <row r="15" spans="2:49">
      <c r="B15" s="85" t="s">
        <v>1789</v>
      </c>
      <c r="C15" s="87">
        <v>8113</v>
      </c>
      <c r="D15" s="88" t="s">
        <v>28</v>
      </c>
      <c r="E15" s="87" t="s">
        <v>1790</v>
      </c>
      <c r="F15" s="88" t="s">
        <v>154</v>
      </c>
      <c r="G15" s="88" t="s">
        <v>131</v>
      </c>
      <c r="H15" s="90">
        <v>11351.000000000002</v>
      </c>
      <c r="I15" s="90">
        <v>222.5001</v>
      </c>
      <c r="J15" s="90">
        <v>93.447160000000025</v>
      </c>
      <c r="K15" s="91">
        <v>1.3257967999406046E-4</v>
      </c>
      <c r="L15" s="91">
        <f t="shared" si="0"/>
        <v>7.6445154149779202E-3</v>
      </c>
      <c r="M15" s="91">
        <f>J15/'סכום נכסי הקרן'!$C$42</f>
        <v>1.3641158539755822E-4</v>
      </c>
    </row>
    <row r="16" spans="2:49">
      <c r="B16" s="85" t="s">
        <v>1791</v>
      </c>
      <c r="C16" s="87">
        <v>8460</v>
      </c>
      <c r="D16" s="88" t="s">
        <v>28</v>
      </c>
      <c r="E16" s="87">
        <v>513644005</v>
      </c>
      <c r="F16" s="88" t="s">
        <v>1195</v>
      </c>
      <c r="G16" s="88" t="s">
        <v>131</v>
      </c>
      <c r="H16" s="90">
        <v>4788.8</v>
      </c>
      <c r="I16" s="90">
        <v>322.17919999999998</v>
      </c>
      <c r="J16" s="90">
        <v>57.08552000000001</v>
      </c>
      <c r="K16" s="91">
        <v>4.1890297578831253E-4</v>
      </c>
      <c r="L16" s="91">
        <f t="shared" si="0"/>
        <v>4.6699240256421956E-3</v>
      </c>
      <c r="M16" s="91">
        <f>J16/'סכום נכסי הקרן'!$C$42</f>
        <v>8.3331866762392958E-5</v>
      </c>
    </row>
    <row r="17" spans="2:13">
      <c r="B17" s="85" t="s">
        <v>1792</v>
      </c>
      <c r="C17" s="87">
        <v>8525</v>
      </c>
      <c r="D17" s="88" t="s">
        <v>28</v>
      </c>
      <c r="E17" s="87" t="s">
        <v>1793</v>
      </c>
      <c r="F17" s="88" t="s">
        <v>1195</v>
      </c>
      <c r="G17" s="88" t="s">
        <v>131</v>
      </c>
      <c r="H17" s="90">
        <v>1851.2600000000002</v>
      </c>
      <c r="I17" s="90">
        <v>580.20000000000005</v>
      </c>
      <c r="J17" s="90">
        <v>39.741740000000007</v>
      </c>
      <c r="K17" s="91">
        <v>1.8474555311298336E-4</v>
      </c>
      <c r="L17" s="91">
        <f t="shared" si="0"/>
        <v>3.2511030195893015E-3</v>
      </c>
      <c r="M17" s="91">
        <f>J17/'סכום נכסי הקרן'!$C$42</f>
        <v>5.8013895337831078E-5</v>
      </c>
    </row>
    <row r="18" spans="2:13">
      <c r="B18" s="85" t="s">
        <v>1794</v>
      </c>
      <c r="C18" s="87">
        <v>9326</v>
      </c>
      <c r="D18" s="88" t="s">
        <v>28</v>
      </c>
      <c r="E18" s="87" t="s">
        <v>1795</v>
      </c>
      <c r="F18" s="88" t="s">
        <v>1371</v>
      </c>
      <c r="G18" s="88" t="s">
        <v>131</v>
      </c>
      <c r="H18" s="90">
        <v>7312.432369000001</v>
      </c>
      <c r="I18" s="90">
        <v>100</v>
      </c>
      <c r="J18" s="90">
        <v>27.055999766000006</v>
      </c>
      <c r="K18" s="91">
        <v>3.6562161845000007E-6</v>
      </c>
      <c r="L18" s="91">
        <f t="shared" si="0"/>
        <v>2.2133364703520791E-3</v>
      </c>
      <c r="M18" s="91">
        <f>J18/'סכום נכסי הקרן'!$C$42</f>
        <v>3.9495601820280297E-5</v>
      </c>
    </row>
    <row r="19" spans="2:13">
      <c r="B19" s="85" t="s">
        <v>1796</v>
      </c>
      <c r="C19" s="87">
        <v>8561</v>
      </c>
      <c r="D19" s="88" t="s">
        <v>28</v>
      </c>
      <c r="E19" s="87" t="s">
        <v>1797</v>
      </c>
      <c r="F19" s="88" t="s">
        <v>505</v>
      </c>
      <c r="G19" s="88" t="s">
        <v>132</v>
      </c>
      <c r="H19" s="90">
        <v>383776.80000000005</v>
      </c>
      <c r="I19" s="90">
        <v>101.42910000000001</v>
      </c>
      <c r="J19" s="90">
        <v>389.26134999999999</v>
      </c>
      <c r="K19" s="91">
        <v>5.9127209814961062E-4</v>
      </c>
      <c r="L19" s="91">
        <f t="shared" si="0"/>
        <v>3.1843818373186672E-2</v>
      </c>
      <c r="M19" s="91">
        <f>J19/'סכום נכסי הקרן'!$C$42</f>
        <v>5.6823297666289466E-4</v>
      </c>
    </row>
    <row r="20" spans="2:13">
      <c r="B20" s="85" t="s">
        <v>1798</v>
      </c>
      <c r="C20" s="87">
        <v>9398</v>
      </c>
      <c r="D20" s="88" t="s">
        <v>28</v>
      </c>
      <c r="E20" s="87" t="s">
        <v>1799</v>
      </c>
      <c r="F20" s="88" t="s">
        <v>1371</v>
      </c>
      <c r="G20" s="88" t="s">
        <v>131</v>
      </c>
      <c r="H20" s="90">
        <v>7312.432369000001</v>
      </c>
      <c r="I20" s="90">
        <v>100</v>
      </c>
      <c r="J20" s="90">
        <v>27.055999766000006</v>
      </c>
      <c r="K20" s="91">
        <v>3.6562161845000007E-6</v>
      </c>
      <c r="L20" s="91">
        <f t="shared" si="0"/>
        <v>2.2133364703520791E-3</v>
      </c>
      <c r="M20" s="91">
        <f>J20/'סכום נכסי הקרן'!$C$42</f>
        <v>3.9495601820280297E-5</v>
      </c>
    </row>
    <row r="21" spans="2:13">
      <c r="B21" s="85" t="s">
        <v>1800</v>
      </c>
      <c r="C21" s="87">
        <v>9113</v>
      </c>
      <c r="D21" s="88" t="s">
        <v>28</v>
      </c>
      <c r="E21" s="87" t="s">
        <v>1801</v>
      </c>
      <c r="F21" s="88" t="s">
        <v>1422</v>
      </c>
      <c r="G21" s="88" t="s">
        <v>132</v>
      </c>
      <c r="H21" s="90">
        <v>19959.755141000005</v>
      </c>
      <c r="I21" s="90">
        <v>2168.9050000000002</v>
      </c>
      <c r="J21" s="90">
        <v>432.90812718400002</v>
      </c>
      <c r="K21" s="91">
        <v>6.6527313303692758E-4</v>
      </c>
      <c r="L21" s="91">
        <f t="shared" si="0"/>
        <v>3.5414375905349176E-2</v>
      </c>
      <c r="M21" s="91">
        <f>J21/'סכום נכסי הקרן'!$C$42</f>
        <v>6.3194733751841361E-4</v>
      </c>
    </row>
    <row r="22" spans="2:13">
      <c r="B22" s="85" t="s">
        <v>1802</v>
      </c>
      <c r="C22" s="87">
        <v>9266</v>
      </c>
      <c r="D22" s="88" t="s">
        <v>28</v>
      </c>
      <c r="E22" s="87" t="s">
        <v>1801</v>
      </c>
      <c r="F22" s="88" t="s">
        <v>1422</v>
      </c>
      <c r="G22" s="88" t="s">
        <v>132</v>
      </c>
      <c r="H22" s="90">
        <v>481176.50649600005</v>
      </c>
      <c r="I22" s="90">
        <v>96.629199999999997</v>
      </c>
      <c r="J22" s="90">
        <v>464.95700887500004</v>
      </c>
      <c r="K22" s="91">
        <v>9.1825814663627867E-4</v>
      </c>
      <c r="L22" s="91">
        <f t="shared" si="0"/>
        <v>3.8036158847919645E-2</v>
      </c>
      <c r="M22" s="91">
        <f>J22/'סכום נכסי הקרן'!$C$42</f>
        <v>6.7873141058909963E-4</v>
      </c>
    </row>
    <row r="23" spans="2:13">
      <c r="B23" s="85" t="s">
        <v>1803</v>
      </c>
      <c r="C23" s="87">
        <v>8652</v>
      </c>
      <c r="D23" s="88" t="s">
        <v>28</v>
      </c>
      <c r="E23" s="87" t="s">
        <v>1804</v>
      </c>
      <c r="F23" s="88" t="s">
        <v>1195</v>
      </c>
      <c r="G23" s="88" t="s">
        <v>131</v>
      </c>
      <c r="H23" s="90">
        <v>6551.3000000000011</v>
      </c>
      <c r="I23" s="90">
        <v>704.57380000000001</v>
      </c>
      <c r="J23" s="90">
        <v>170.78734000000003</v>
      </c>
      <c r="K23" s="91">
        <v>3.5144124905293751E-5</v>
      </c>
      <c r="L23" s="91">
        <f t="shared" si="0"/>
        <v>1.3971387180873929E-2</v>
      </c>
      <c r="M23" s="91">
        <f>J23/'סכום נכסי הקרן'!$C$42</f>
        <v>2.4931064587978714E-4</v>
      </c>
    </row>
    <row r="24" spans="2:13">
      <c r="B24" s="85" t="s">
        <v>1805</v>
      </c>
      <c r="C24" s="87">
        <v>9152</v>
      </c>
      <c r="D24" s="88" t="s">
        <v>28</v>
      </c>
      <c r="E24" s="87" t="s">
        <v>1806</v>
      </c>
      <c r="F24" s="88" t="s">
        <v>1371</v>
      </c>
      <c r="G24" s="88" t="s">
        <v>131</v>
      </c>
      <c r="H24" s="90">
        <v>7312.432369000001</v>
      </c>
      <c r="I24" s="90">
        <v>100</v>
      </c>
      <c r="J24" s="90">
        <v>27.055999766000006</v>
      </c>
      <c r="K24" s="91">
        <v>3.6562161845000007E-6</v>
      </c>
      <c r="L24" s="91">
        <f t="shared" si="0"/>
        <v>2.2133364703520791E-3</v>
      </c>
      <c r="M24" s="91">
        <f>J24/'סכום נכסי הקרן'!$C$42</f>
        <v>3.9495601820280297E-5</v>
      </c>
    </row>
    <row r="25" spans="2:13">
      <c r="B25" s="85" t="s">
        <v>1807</v>
      </c>
      <c r="C25" s="87">
        <v>9262</v>
      </c>
      <c r="D25" s="88" t="s">
        <v>28</v>
      </c>
      <c r="E25" s="87" t="s">
        <v>1808</v>
      </c>
      <c r="F25" s="88" t="s">
        <v>1371</v>
      </c>
      <c r="G25" s="88" t="s">
        <v>131</v>
      </c>
      <c r="H25" s="90">
        <v>7312.432369000001</v>
      </c>
      <c r="I25" s="90">
        <v>100</v>
      </c>
      <c r="J25" s="90">
        <v>27.055999766000006</v>
      </c>
      <c r="K25" s="91">
        <v>3.6562161845000007E-6</v>
      </c>
      <c r="L25" s="91">
        <f t="shared" si="0"/>
        <v>2.2133364703520791E-3</v>
      </c>
      <c r="M25" s="91">
        <f>J25/'סכום נכסי הקרן'!$C$42</f>
        <v>3.9495601820280297E-5</v>
      </c>
    </row>
    <row r="26" spans="2:13">
      <c r="B26" s="85" t="s">
        <v>1809</v>
      </c>
      <c r="C26" s="87">
        <v>8838</v>
      </c>
      <c r="D26" s="88" t="s">
        <v>28</v>
      </c>
      <c r="E26" s="87" t="s">
        <v>1810</v>
      </c>
      <c r="F26" s="88" t="s">
        <v>418</v>
      </c>
      <c r="G26" s="88" t="s">
        <v>131</v>
      </c>
      <c r="H26" s="90">
        <v>5240.6857760000012</v>
      </c>
      <c r="I26" s="90">
        <v>1115.5499</v>
      </c>
      <c r="J26" s="90">
        <v>216.31112040500005</v>
      </c>
      <c r="K26" s="91">
        <v>2.2207389120863571E-4</v>
      </c>
      <c r="L26" s="91">
        <f t="shared" si="0"/>
        <v>1.7695494377433913E-2</v>
      </c>
      <c r="M26" s="91">
        <f>J26/'סכום נכסי הקרן'!$C$42</f>
        <v>3.1576500423948845E-4</v>
      </c>
    </row>
    <row r="27" spans="2:13">
      <c r="B27" s="85" t="s">
        <v>1811</v>
      </c>
      <c r="C27" s="87" t="s">
        <v>1812</v>
      </c>
      <c r="D27" s="88" t="s">
        <v>28</v>
      </c>
      <c r="E27" s="87" t="s">
        <v>1813</v>
      </c>
      <c r="F27" s="88" t="s">
        <v>1238</v>
      </c>
      <c r="G27" s="88" t="s">
        <v>132</v>
      </c>
      <c r="H27" s="90">
        <v>93192.000000000015</v>
      </c>
      <c r="I27" s="90">
        <v>183</v>
      </c>
      <c r="J27" s="90">
        <v>170.54136</v>
      </c>
      <c r="K27" s="91">
        <v>1.615203749305867E-4</v>
      </c>
      <c r="L27" s="91">
        <f t="shared" si="0"/>
        <v>1.3951264601420722E-2</v>
      </c>
      <c r="M27" s="91">
        <f>J27/'סכום נכסי הקרן'!$C$42</f>
        <v>2.4895157106385801E-4</v>
      </c>
    </row>
    <row r="28" spans="2:13">
      <c r="B28" s="85" t="s">
        <v>1814</v>
      </c>
      <c r="C28" s="87">
        <v>8726</v>
      </c>
      <c r="D28" s="88" t="s">
        <v>28</v>
      </c>
      <c r="E28" s="87" t="s">
        <v>1815</v>
      </c>
      <c r="F28" s="88" t="s">
        <v>747</v>
      </c>
      <c r="G28" s="88" t="s">
        <v>131</v>
      </c>
      <c r="H28" s="90">
        <v>6423.0800000000008</v>
      </c>
      <c r="I28" s="90">
        <v>334.45</v>
      </c>
      <c r="J28" s="90">
        <v>79.483360000000019</v>
      </c>
      <c r="K28" s="91">
        <v>2.1481986570243329E-6</v>
      </c>
      <c r="L28" s="91">
        <f t="shared" si="0"/>
        <v>6.5021962224880818E-3</v>
      </c>
      <c r="M28" s="91">
        <f>J28/'סכום נכסי הקרן'!$C$42</f>
        <v>1.1602761550297368E-4</v>
      </c>
    </row>
    <row r="29" spans="2:13">
      <c r="B29" s="85" t="s">
        <v>1816</v>
      </c>
      <c r="C29" s="87">
        <v>8631</v>
      </c>
      <c r="D29" s="88" t="s">
        <v>28</v>
      </c>
      <c r="E29" s="87" t="s">
        <v>1817</v>
      </c>
      <c r="F29" s="88" t="s">
        <v>1195</v>
      </c>
      <c r="G29" s="88" t="s">
        <v>131</v>
      </c>
      <c r="H29" s="90">
        <v>5215.0700000000006</v>
      </c>
      <c r="I29" s="90">
        <v>369.08190000000002</v>
      </c>
      <c r="J29" s="90">
        <v>71.217160000000007</v>
      </c>
      <c r="K29" s="91">
        <v>1.0254799736229169E-4</v>
      </c>
      <c r="L29" s="91">
        <f t="shared" si="0"/>
        <v>5.825973495940902E-3</v>
      </c>
      <c r="M29" s="91">
        <f>J29/'סכום נכסי הקרן'!$C$42</f>
        <v>1.0396084485726013E-4</v>
      </c>
    </row>
    <row r="30" spans="2:13">
      <c r="B30" s="85" t="s">
        <v>1818</v>
      </c>
      <c r="C30" s="87">
        <v>8603</v>
      </c>
      <c r="D30" s="88" t="s">
        <v>28</v>
      </c>
      <c r="E30" s="87" t="s">
        <v>1819</v>
      </c>
      <c r="F30" s="88" t="s">
        <v>1195</v>
      </c>
      <c r="G30" s="88" t="s">
        <v>131</v>
      </c>
      <c r="H30" s="90">
        <v>28.760000000000005</v>
      </c>
      <c r="I30" s="90">
        <v>15266.785099999999</v>
      </c>
      <c r="J30" s="90">
        <v>16.245700000000003</v>
      </c>
      <c r="K30" s="91">
        <v>3.5834527713758386E-4</v>
      </c>
      <c r="L30" s="91">
        <f t="shared" si="0"/>
        <v>1.3289917433243212E-3</v>
      </c>
      <c r="M30" s="91">
        <f>J30/'סכום נכסי הקרן'!$C$42</f>
        <v>2.3715024543208282E-5</v>
      </c>
    </row>
    <row r="31" spans="2:13">
      <c r="B31" s="85" t="s">
        <v>1820</v>
      </c>
      <c r="C31" s="87">
        <v>9151</v>
      </c>
      <c r="D31" s="88" t="s">
        <v>28</v>
      </c>
      <c r="E31" s="87" t="s">
        <v>1821</v>
      </c>
      <c r="F31" s="88" t="s">
        <v>1426</v>
      </c>
      <c r="G31" s="88" t="s">
        <v>131</v>
      </c>
      <c r="H31" s="90">
        <v>17186.000000000004</v>
      </c>
      <c r="I31" s="90">
        <v>100</v>
      </c>
      <c r="J31" s="90">
        <v>63.588200000000015</v>
      </c>
      <c r="K31" s="91">
        <v>2.1482500000000006E-6</v>
      </c>
      <c r="L31" s="91">
        <f t="shared" si="0"/>
        <v>5.2018806682910318E-3</v>
      </c>
      <c r="M31" s="91">
        <f>J31/'סכום נכסי הקרן'!$C$42</f>
        <v>9.2824299578253756E-5</v>
      </c>
    </row>
    <row r="32" spans="2:13">
      <c r="B32" s="85" t="s">
        <v>1822</v>
      </c>
      <c r="C32" s="87">
        <v>8824</v>
      </c>
      <c r="D32" s="88" t="s">
        <v>28</v>
      </c>
      <c r="E32" s="87" t="s">
        <v>1823</v>
      </c>
      <c r="F32" s="88" t="s">
        <v>1371</v>
      </c>
      <c r="G32" s="88" t="s">
        <v>132</v>
      </c>
      <c r="H32" s="90">
        <v>731.32109400000013</v>
      </c>
      <c r="I32" s="90">
        <v>3904.375</v>
      </c>
      <c r="J32" s="90">
        <v>28.553517990000007</v>
      </c>
      <c r="K32" s="91">
        <v>7.3132109400000011E-4</v>
      </c>
      <c r="L32" s="91">
        <f t="shared" si="0"/>
        <v>2.3358420783082582E-3</v>
      </c>
      <c r="M32" s="91">
        <f>J32/'סכום נכסי הקרן'!$C$42</f>
        <v>4.1681637598120686E-5</v>
      </c>
    </row>
    <row r="33" spans="2:13">
      <c r="B33" s="85" t="s">
        <v>1824</v>
      </c>
      <c r="C33" s="87">
        <v>9068</v>
      </c>
      <c r="D33" s="88" t="s">
        <v>28</v>
      </c>
      <c r="E33" s="87" t="s">
        <v>1825</v>
      </c>
      <c r="F33" s="88" t="s">
        <v>546</v>
      </c>
      <c r="G33" s="88" t="s">
        <v>132</v>
      </c>
      <c r="H33" s="90">
        <v>571564.35000000009</v>
      </c>
      <c r="I33" s="90">
        <v>100</v>
      </c>
      <c r="J33" s="90">
        <v>571.5643500000001</v>
      </c>
      <c r="K33" s="91">
        <v>1.2490757848152775E-3</v>
      </c>
      <c r="L33" s="91">
        <f t="shared" si="0"/>
        <v>4.6757252807114041E-2</v>
      </c>
      <c r="M33" s="91">
        <f>J33/'סכום נכסי הקרן'!$C$42</f>
        <v>8.3435386522420633E-4</v>
      </c>
    </row>
    <row r="34" spans="2:13">
      <c r="B34" s="85" t="s">
        <v>1826</v>
      </c>
      <c r="C34" s="87">
        <v>8803</v>
      </c>
      <c r="D34" s="88" t="s">
        <v>28</v>
      </c>
      <c r="E34" s="87" t="s">
        <v>1827</v>
      </c>
      <c r="F34" s="88" t="s">
        <v>546</v>
      </c>
      <c r="G34" s="88" t="s">
        <v>133</v>
      </c>
      <c r="H34" s="90">
        <v>15556.180000000002</v>
      </c>
      <c r="I34" s="90">
        <v>144.71680000000001</v>
      </c>
      <c r="J34" s="90">
        <v>90.466119999999989</v>
      </c>
      <c r="K34" s="91">
        <v>1.0291133390276507E-3</v>
      </c>
      <c r="L34" s="91">
        <f t="shared" si="0"/>
        <v>7.4006491890523168E-3</v>
      </c>
      <c r="M34" s="91">
        <f>J34/'סכום נכסי הקרן'!$C$42</f>
        <v>1.320599454704214E-4</v>
      </c>
    </row>
    <row r="35" spans="2:13">
      <c r="B35" s="85" t="s">
        <v>1828</v>
      </c>
      <c r="C35" s="87">
        <v>9552</v>
      </c>
      <c r="D35" s="88" t="s">
        <v>28</v>
      </c>
      <c r="E35" s="87" t="s">
        <v>1829</v>
      </c>
      <c r="F35" s="88" t="s">
        <v>546</v>
      </c>
      <c r="G35" s="88" t="s">
        <v>132</v>
      </c>
      <c r="H35" s="90">
        <v>112632.11077500001</v>
      </c>
      <c r="I35" s="90">
        <v>100</v>
      </c>
      <c r="J35" s="90">
        <v>112.63211077500002</v>
      </c>
      <c r="K35" s="91">
        <v>2.9832288753100741E-4</v>
      </c>
      <c r="L35" s="91">
        <f t="shared" si="0"/>
        <v>9.2139547851533225E-3</v>
      </c>
      <c r="M35" s="91">
        <f>J35/'סכום נכסי הקרן'!$C$42</f>
        <v>1.6441724711046486E-4</v>
      </c>
    </row>
    <row r="36" spans="2:13">
      <c r="B36" s="92"/>
      <c r="C36" s="87"/>
      <c r="D36" s="87"/>
      <c r="E36" s="87"/>
      <c r="F36" s="87"/>
      <c r="G36" s="87"/>
      <c r="H36" s="90"/>
      <c r="I36" s="90"/>
      <c r="J36" s="87"/>
      <c r="K36" s="87"/>
      <c r="L36" s="91"/>
      <c r="M36" s="87"/>
    </row>
    <row r="37" spans="2:13">
      <c r="B37" s="79" t="s">
        <v>197</v>
      </c>
      <c r="C37" s="80"/>
      <c r="D37" s="81"/>
      <c r="E37" s="80"/>
      <c r="F37" s="81"/>
      <c r="G37" s="81"/>
      <c r="H37" s="77"/>
      <c r="I37" s="77"/>
      <c r="J37" s="77">
        <v>9007.7193200000002</v>
      </c>
      <c r="K37" s="83"/>
      <c r="L37" s="83">
        <f t="shared" si="0"/>
        <v>0.73688327387942465</v>
      </c>
      <c r="M37" s="83">
        <f>J37/'סכום נכסי הקרן'!$C$42</f>
        <v>1.3149220086061628E-2</v>
      </c>
    </row>
    <row r="38" spans="2:13">
      <c r="B38" s="84" t="s">
        <v>64</v>
      </c>
      <c r="C38" s="80"/>
      <c r="D38" s="81"/>
      <c r="E38" s="80"/>
      <c r="F38" s="81"/>
      <c r="G38" s="81"/>
      <c r="H38" s="77"/>
      <c r="I38" s="77"/>
      <c r="J38" s="77">
        <v>9007.7193200000002</v>
      </c>
      <c r="K38" s="83"/>
      <c r="L38" s="83">
        <f t="shared" si="0"/>
        <v>0.73688327387942465</v>
      </c>
      <c r="M38" s="83">
        <f>J38/'סכום נכסי הקרן'!$C$42</f>
        <v>1.3149220086061628E-2</v>
      </c>
    </row>
    <row r="39" spans="2:13">
      <c r="B39" s="85" t="s">
        <v>1830</v>
      </c>
      <c r="C39" s="87">
        <v>6824</v>
      </c>
      <c r="D39" s="88" t="s">
        <v>28</v>
      </c>
      <c r="E39" s="87"/>
      <c r="F39" s="88" t="s">
        <v>735</v>
      </c>
      <c r="G39" s="88" t="s">
        <v>131</v>
      </c>
      <c r="H39" s="90">
        <v>976.12000000000012</v>
      </c>
      <c r="I39" s="90">
        <v>11242.39</v>
      </c>
      <c r="J39" s="90">
        <v>406.03512000000006</v>
      </c>
      <c r="K39" s="91">
        <v>5.9295323446749957E-4</v>
      </c>
      <c r="L39" s="91">
        <f t="shared" si="0"/>
        <v>3.3216009281206722E-2</v>
      </c>
      <c r="M39" s="91">
        <f>J39/'סכום נכסי הקרן'!$C$42</f>
        <v>5.9271886321946856E-4</v>
      </c>
    </row>
    <row r="40" spans="2:13">
      <c r="B40" s="85" t="s">
        <v>1831</v>
      </c>
      <c r="C40" s="87">
        <v>6900</v>
      </c>
      <c r="D40" s="88" t="s">
        <v>28</v>
      </c>
      <c r="E40" s="87"/>
      <c r="F40" s="88" t="s">
        <v>735</v>
      </c>
      <c r="G40" s="88" t="s">
        <v>131</v>
      </c>
      <c r="H40" s="90">
        <v>1462.4400000000003</v>
      </c>
      <c r="I40" s="90">
        <v>7958.1319999999996</v>
      </c>
      <c r="J40" s="90">
        <v>430.61692000000011</v>
      </c>
      <c r="K40" s="91">
        <v>4.0245467077838022E-4</v>
      </c>
      <c r="L40" s="91">
        <f t="shared" si="0"/>
        <v>3.5226941973306773E-2</v>
      </c>
      <c r="M40" s="91">
        <f>J40/'סכום נכסי הקרן'!$C$42</f>
        <v>6.2860269649942803E-4</v>
      </c>
    </row>
    <row r="41" spans="2:13">
      <c r="B41" s="85" t="s">
        <v>1832</v>
      </c>
      <c r="C41" s="87">
        <v>7019</v>
      </c>
      <c r="D41" s="88" t="s">
        <v>28</v>
      </c>
      <c r="E41" s="87"/>
      <c r="F41" s="88" t="s">
        <v>735</v>
      </c>
      <c r="G41" s="88" t="s">
        <v>131</v>
      </c>
      <c r="H41" s="90">
        <v>1062.3100000000002</v>
      </c>
      <c r="I41" s="90">
        <v>11369.545599999999</v>
      </c>
      <c r="J41" s="90">
        <v>446.8853400000001</v>
      </c>
      <c r="K41" s="91">
        <v>7.236126944980308E-4</v>
      </c>
      <c r="L41" s="91">
        <f t="shared" si="0"/>
        <v>3.6557792343369762E-2</v>
      </c>
      <c r="M41" s="91">
        <f>J41/'סכום נכסי הקרן'!$C$42</f>
        <v>6.5235088707165452E-4</v>
      </c>
    </row>
    <row r="42" spans="2:13">
      <c r="B42" s="85" t="s">
        <v>1833</v>
      </c>
      <c r="C42" s="87">
        <v>7983</v>
      </c>
      <c r="D42" s="88" t="s">
        <v>28</v>
      </c>
      <c r="E42" s="87"/>
      <c r="F42" s="88" t="s">
        <v>702</v>
      </c>
      <c r="G42" s="88" t="s">
        <v>131</v>
      </c>
      <c r="H42" s="90">
        <v>1249.7400000000002</v>
      </c>
      <c r="I42" s="90">
        <v>2258.1482999999998</v>
      </c>
      <c r="J42" s="90">
        <v>104.41722000000001</v>
      </c>
      <c r="K42" s="91">
        <v>6.1910791367598178E-7</v>
      </c>
      <c r="L42" s="91">
        <f t="shared" si="0"/>
        <v>8.5419294484620038E-3</v>
      </c>
      <c r="M42" s="91">
        <f>J42/'סכום נכסי הקרן'!$C$42</f>
        <v>1.5242537625547551E-4</v>
      </c>
    </row>
    <row r="43" spans="2:13">
      <c r="B43" s="85" t="s">
        <v>1834</v>
      </c>
      <c r="C43" s="87">
        <v>9035</v>
      </c>
      <c r="D43" s="88" t="s">
        <v>28</v>
      </c>
      <c r="E43" s="87"/>
      <c r="F43" s="88" t="s">
        <v>686</v>
      </c>
      <c r="G43" s="88" t="s">
        <v>133</v>
      </c>
      <c r="H43" s="90">
        <v>41191.000000000007</v>
      </c>
      <c r="I43" s="90">
        <v>100</v>
      </c>
      <c r="J43" s="90">
        <v>165.52603000000002</v>
      </c>
      <c r="K43" s="91">
        <v>5.6180070594141025E-4</v>
      </c>
      <c r="L43" s="91">
        <f t="shared" si="0"/>
        <v>1.3540981747493424E-2</v>
      </c>
      <c r="M43" s="91">
        <f>J43/'סכום נכסי הקרן'!$C$42</f>
        <v>2.4163033073304507E-4</v>
      </c>
    </row>
    <row r="44" spans="2:13">
      <c r="B44" s="85" t="s">
        <v>1835</v>
      </c>
      <c r="C44" s="87">
        <v>8459</v>
      </c>
      <c r="D44" s="88" t="s">
        <v>28</v>
      </c>
      <c r="E44" s="87"/>
      <c r="F44" s="88" t="s">
        <v>686</v>
      </c>
      <c r="G44" s="88" t="s">
        <v>131</v>
      </c>
      <c r="H44" s="90">
        <v>196075.55</v>
      </c>
      <c r="I44" s="90">
        <v>218.5812</v>
      </c>
      <c r="J44" s="90">
        <v>1585.7618700000003</v>
      </c>
      <c r="K44" s="91">
        <v>4.2004634536833309E-4</v>
      </c>
      <c r="L44" s="91">
        <f t="shared" si="0"/>
        <v>0.12972444598315466</v>
      </c>
      <c r="M44" s="91">
        <f>J44/'סכום נכסי הקרן'!$C$42</f>
        <v>2.3148514170970693E-3</v>
      </c>
    </row>
    <row r="45" spans="2:13">
      <c r="B45" s="85" t="s">
        <v>1836</v>
      </c>
      <c r="C45" s="87">
        <v>8564</v>
      </c>
      <c r="D45" s="88" t="s">
        <v>28</v>
      </c>
      <c r="E45" s="87"/>
      <c r="F45" s="88" t="s">
        <v>752</v>
      </c>
      <c r="G45" s="88" t="s">
        <v>131</v>
      </c>
      <c r="H45" s="90">
        <v>262.70000000000005</v>
      </c>
      <c r="I45" s="90">
        <v>14777.717699999999</v>
      </c>
      <c r="J45" s="90">
        <v>143.63792000000004</v>
      </c>
      <c r="K45" s="91">
        <v>4.1306545630196265E-5</v>
      </c>
      <c r="L45" s="91">
        <f t="shared" si="0"/>
        <v>1.1750408397808615E-2</v>
      </c>
      <c r="M45" s="91">
        <f>J45/'סכום נכסי הקרן'!$C$42</f>
        <v>2.0967867177994104E-4</v>
      </c>
    </row>
    <row r="46" spans="2:13">
      <c r="B46" s="85" t="s">
        <v>1837</v>
      </c>
      <c r="C46" s="87">
        <v>8568</v>
      </c>
      <c r="D46" s="88" t="s">
        <v>28</v>
      </c>
      <c r="E46" s="87"/>
      <c r="F46" s="88" t="s">
        <v>686</v>
      </c>
      <c r="G46" s="88" t="s">
        <v>131</v>
      </c>
      <c r="H46" s="90">
        <v>170169.55</v>
      </c>
      <c r="I46" s="90">
        <v>114.9161</v>
      </c>
      <c r="J46" s="90">
        <v>723.54318000000012</v>
      </c>
      <c r="K46" s="91">
        <v>1.2651607387419107E-3</v>
      </c>
      <c r="L46" s="91">
        <f t="shared" si="0"/>
        <v>5.9189995639376769E-2</v>
      </c>
      <c r="M46" s="91">
        <f>J46/'סכום נכסי הקרן'!$C$42</f>
        <v>1.0562083672461615E-3</v>
      </c>
    </row>
    <row r="47" spans="2:13">
      <c r="B47" s="85" t="s">
        <v>1838</v>
      </c>
      <c r="C47" s="87">
        <v>8932</v>
      </c>
      <c r="D47" s="88" t="s">
        <v>28</v>
      </c>
      <c r="E47" s="87"/>
      <c r="F47" s="88" t="s">
        <v>686</v>
      </c>
      <c r="G47" s="88" t="s">
        <v>131</v>
      </c>
      <c r="H47" s="90">
        <v>18069.190000000002</v>
      </c>
      <c r="I47" s="90">
        <v>100</v>
      </c>
      <c r="J47" s="90">
        <v>66.856000000000009</v>
      </c>
      <c r="K47" s="91">
        <v>8.6973312959724507E-4</v>
      </c>
      <c r="L47" s="91">
        <f t="shared" si="0"/>
        <v>5.469205512331929E-3</v>
      </c>
      <c r="M47" s="91">
        <f>J47/'סכום נכסי הקרן'!$C$42</f>
        <v>9.7594543839953513E-5</v>
      </c>
    </row>
    <row r="48" spans="2:13">
      <c r="B48" s="85" t="s">
        <v>1839</v>
      </c>
      <c r="C48" s="87">
        <v>8783</v>
      </c>
      <c r="D48" s="88" t="s">
        <v>28</v>
      </c>
      <c r="E48" s="87"/>
      <c r="F48" s="88" t="s">
        <v>735</v>
      </c>
      <c r="G48" s="88" t="s">
        <v>131</v>
      </c>
      <c r="H48" s="90">
        <v>281397.90000000008</v>
      </c>
      <c r="I48" s="90">
        <v>131.72819999999999</v>
      </c>
      <c r="J48" s="90">
        <v>1371.5174399999999</v>
      </c>
      <c r="K48" s="91">
        <v>9.6274671037365747E-4</v>
      </c>
      <c r="L48" s="91">
        <f t="shared" si="0"/>
        <v>0.11219801877329445</v>
      </c>
      <c r="M48" s="91">
        <f>J48/'סכום נכסי הקרן'!$C$42</f>
        <v>2.0021033104783534E-3</v>
      </c>
    </row>
    <row r="49" spans="2:13">
      <c r="B49" s="85" t="s">
        <v>1840</v>
      </c>
      <c r="C49" s="87">
        <v>9116</v>
      </c>
      <c r="D49" s="88" t="s">
        <v>28</v>
      </c>
      <c r="E49" s="87"/>
      <c r="F49" s="88" t="s">
        <v>686</v>
      </c>
      <c r="G49" s="88" t="s">
        <v>133</v>
      </c>
      <c r="H49" s="90">
        <v>95676.24000000002</v>
      </c>
      <c r="I49" s="90">
        <v>97.623999999999995</v>
      </c>
      <c r="J49" s="90">
        <v>375.33987000000008</v>
      </c>
      <c r="K49" s="91">
        <v>1.4196349065683919E-3</v>
      </c>
      <c r="L49" s="91">
        <f t="shared" si="0"/>
        <v>3.0704961200220621E-2</v>
      </c>
      <c r="M49" s="91">
        <f>J49/'סכום נכסי הקרן'!$C$42</f>
        <v>5.4791078433644635E-4</v>
      </c>
    </row>
    <row r="50" spans="2:13">
      <c r="B50" s="85" t="s">
        <v>1841</v>
      </c>
      <c r="C50" s="87">
        <v>9291</v>
      </c>
      <c r="D50" s="88" t="s">
        <v>28</v>
      </c>
      <c r="E50" s="87"/>
      <c r="F50" s="88" t="s">
        <v>686</v>
      </c>
      <c r="G50" s="88" t="s">
        <v>133</v>
      </c>
      <c r="H50" s="90">
        <v>37568.680000000008</v>
      </c>
      <c r="I50" s="90">
        <v>95.15</v>
      </c>
      <c r="J50" s="90">
        <v>143.64771000000002</v>
      </c>
      <c r="K50" s="91">
        <v>1.3777840247175528E-3</v>
      </c>
      <c r="L50" s="91">
        <f t="shared" si="0"/>
        <v>1.1751209276143627E-2</v>
      </c>
      <c r="M50" s="91">
        <f>J50/'סכום נכסי הקרן'!$C$42</f>
        <v>2.0969296295177589E-4</v>
      </c>
    </row>
    <row r="51" spans="2:13">
      <c r="B51" s="85" t="s">
        <v>1842</v>
      </c>
      <c r="C51" s="87">
        <v>9300</v>
      </c>
      <c r="D51" s="88" t="s">
        <v>28</v>
      </c>
      <c r="E51" s="87"/>
      <c r="F51" s="88" t="s">
        <v>686</v>
      </c>
      <c r="G51" s="88" t="s">
        <v>133</v>
      </c>
      <c r="H51" s="90">
        <v>13302.330000000002</v>
      </c>
      <c r="I51" s="90">
        <v>100</v>
      </c>
      <c r="J51" s="90">
        <v>53.455410000000008</v>
      </c>
      <c r="K51" s="91">
        <v>1.6033364422849126E-3</v>
      </c>
      <c r="L51" s="91">
        <f t="shared" si="0"/>
        <v>4.3729601387454131E-3</v>
      </c>
      <c r="M51" s="91">
        <f>J51/'סכום נכסי הקרן'!$C$42</f>
        <v>7.803273236101008E-5</v>
      </c>
    </row>
    <row r="52" spans="2:13">
      <c r="B52" s="85" t="s">
        <v>1843</v>
      </c>
      <c r="C52" s="87">
        <v>8215</v>
      </c>
      <c r="D52" s="88" t="s">
        <v>28</v>
      </c>
      <c r="E52" s="87"/>
      <c r="F52" s="88" t="s">
        <v>686</v>
      </c>
      <c r="G52" s="88" t="s">
        <v>131</v>
      </c>
      <c r="H52" s="90">
        <v>267808.59000000008</v>
      </c>
      <c r="I52" s="90">
        <v>142.9796</v>
      </c>
      <c r="J52" s="90">
        <v>1416.7731100000003</v>
      </c>
      <c r="K52" s="91">
        <v>2.698897713186049E-4</v>
      </c>
      <c r="L52" s="91">
        <f t="shared" si="0"/>
        <v>0.11590019299592634</v>
      </c>
      <c r="M52" s="91">
        <f>J52/'סכום נכסי הקרן'!$C$42</f>
        <v>2.0681662886676186E-3</v>
      </c>
    </row>
    <row r="53" spans="2:13">
      <c r="B53" s="85" t="s">
        <v>1844</v>
      </c>
      <c r="C53" s="87">
        <v>8255</v>
      </c>
      <c r="D53" s="88" t="s">
        <v>28</v>
      </c>
      <c r="E53" s="87"/>
      <c r="F53" s="88" t="s">
        <v>752</v>
      </c>
      <c r="G53" s="88" t="s">
        <v>131</v>
      </c>
      <c r="H53" s="90">
        <v>45046.77</v>
      </c>
      <c r="I53" s="90">
        <v>94.301699999999997</v>
      </c>
      <c r="J53" s="90">
        <v>157.17552000000001</v>
      </c>
      <c r="K53" s="91">
        <v>4.5092736498453581E-5</v>
      </c>
      <c r="L53" s="91">
        <f t="shared" si="0"/>
        <v>1.2857861977797614E-2</v>
      </c>
      <c r="M53" s="91">
        <f>J53/'סכום נכסי הקרן'!$C$42</f>
        <v>2.2944048667595263E-4</v>
      </c>
    </row>
    <row r="54" spans="2:13">
      <c r="B54" s="85" t="s">
        <v>1845</v>
      </c>
      <c r="C54" s="87">
        <v>8735</v>
      </c>
      <c r="D54" s="88" t="s">
        <v>28</v>
      </c>
      <c r="E54" s="87"/>
      <c r="F54" s="88" t="s">
        <v>735</v>
      </c>
      <c r="G54" s="88" t="s">
        <v>133</v>
      </c>
      <c r="H54" s="90">
        <v>27162.700000000004</v>
      </c>
      <c r="I54" s="90">
        <v>97.475800000000007</v>
      </c>
      <c r="J54" s="90">
        <v>106.39806000000002</v>
      </c>
      <c r="K54" s="91">
        <v>1.047875483312685E-3</v>
      </c>
      <c r="L54" s="91">
        <f t="shared" si="0"/>
        <v>8.703973558894091E-3</v>
      </c>
      <c r="M54" s="91">
        <f>J54/'סכום נכסי הקרן'!$C$42</f>
        <v>1.5531695182415946E-4</v>
      </c>
    </row>
    <row r="55" spans="2:13">
      <c r="B55" s="85" t="s">
        <v>1846</v>
      </c>
      <c r="C55" s="87">
        <v>8773</v>
      </c>
      <c r="D55" s="88" t="s">
        <v>28</v>
      </c>
      <c r="E55" s="87"/>
      <c r="F55" s="88" t="s">
        <v>702</v>
      </c>
      <c r="G55" s="88" t="s">
        <v>131</v>
      </c>
      <c r="H55" s="90">
        <v>1871.7700000000002</v>
      </c>
      <c r="I55" s="90">
        <v>2467.1547</v>
      </c>
      <c r="J55" s="90">
        <v>170.86401000000004</v>
      </c>
      <c r="K55" s="91">
        <v>9.2725496469769098E-7</v>
      </c>
      <c r="L55" s="91">
        <f t="shared" si="0"/>
        <v>1.397765922805938E-2</v>
      </c>
      <c r="M55" s="91">
        <f>J55/'סכום נכסי הקרן'!$C$42</f>
        <v>2.4942256662999966E-4</v>
      </c>
    </row>
    <row r="56" spans="2:13">
      <c r="B56" s="85" t="s">
        <v>1847</v>
      </c>
      <c r="C56" s="87">
        <v>8432</v>
      </c>
      <c r="D56" s="88" t="s">
        <v>28</v>
      </c>
      <c r="E56" s="87"/>
      <c r="F56" s="88" t="s">
        <v>793</v>
      </c>
      <c r="G56" s="88" t="s">
        <v>131</v>
      </c>
      <c r="H56" s="90">
        <v>2745.0300000000007</v>
      </c>
      <c r="I56" s="90">
        <v>3362.7687999999998</v>
      </c>
      <c r="J56" s="90">
        <v>341.54334000000006</v>
      </c>
      <c r="K56" s="91">
        <v>6.6968767060587289E-5</v>
      </c>
      <c r="L56" s="91">
        <f t="shared" si="0"/>
        <v>2.7940210569406761E-2</v>
      </c>
      <c r="M56" s="91">
        <f>J56/'סכום נכסי הקרן'!$C$42</f>
        <v>4.985755424924337E-4</v>
      </c>
    </row>
    <row r="57" spans="2:13">
      <c r="B57" s="85" t="s">
        <v>1848</v>
      </c>
      <c r="C57" s="87">
        <v>7943</v>
      </c>
      <c r="D57" s="88" t="s">
        <v>28</v>
      </c>
      <c r="E57" s="87"/>
      <c r="F57" s="88" t="s">
        <v>735</v>
      </c>
      <c r="G57" s="88" t="s">
        <v>131</v>
      </c>
      <c r="H57" s="90">
        <v>152286.87000000002</v>
      </c>
      <c r="I57" s="90">
        <v>66.805000000000007</v>
      </c>
      <c r="J57" s="90">
        <v>376.42039000000005</v>
      </c>
      <c r="K57" s="91">
        <v>2.0721790493853469E-3</v>
      </c>
      <c r="L57" s="91">
        <f t="shared" si="0"/>
        <v>3.0793353953902935E-2</v>
      </c>
      <c r="M57" s="91">
        <f>J57/'סכום נכסי הקרן'!$C$42</f>
        <v>5.4948809761438619E-4</v>
      </c>
    </row>
    <row r="58" spans="2:13">
      <c r="B58" s="85" t="s">
        <v>1849</v>
      </c>
      <c r="C58" s="87">
        <v>8372</v>
      </c>
      <c r="D58" s="88" t="s">
        <v>28</v>
      </c>
      <c r="E58" s="87"/>
      <c r="F58" s="88" t="s">
        <v>793</v>
      </c>
      <c r="G58" s="88" t="s">
        <v>131</v>
      </c>
      <c r="H58" s="90">
        <v>817.93</v>
      </c>
      <c r="I58" s="90">
        <v>4245.3095000000003</v>
      </c>
      <c r="J58" s="90">
        <v>128.47754000000003</v>
      </c>
      <c r="K58" s="91">
        <v>4.3311307459788138E-5</v>
      </c>
      <c r="L58" s="91">
        <f t="shared" si="0"/>
        <v>1.0510202075787454E-2</v>
      </c>
      <c r="M58" s="91">
        <f>J58/'סכום נכסי הקרן'!$C$42</f>
        <v>1.8754796742221166E-4</v>
      </c>
    </row>
    <row r="59" spans="2:13">
      <c r="B59" s="85" t="s">
        <v>1850</v>
      </c>
      <c r="C59" s="87">
        <v>7425</v>
      </c>
      <c r="D59" s="88" t="s">
        <v>28</v>
      </c>
      <c r="E59" s="87"/>
      <c r="F59" s="88" t="s">
        <v>735</v>
      </c>
      <c r="G59" s="88" t="s">
        <v>131</v>
      </c>
      <c r="H59" s="90">
        <v>70890.890000000014</v>
      </c>
      <c r="I59" s="90">
        <v>111.6399</v>
      </c>
      <c r="J59" s="90">
        <v>292.82732000000004</v>
      </c>
      <c r="K59" s="91">
        <v>7.166849315068495E-4</v>
      </c>
      <c r="L59" s="91">
        <f t="shared" si="0"/>
        <v>2.3954959804735339E-2</v>
      </c>
      <c r="M59" s="91">
        <f>J59/'סכום נכסי הקרן'!$C$42</f>
        <v>4.2746124086508462E-4</v>
      </c>
    </row>
    <row r="60" spans="2:13"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2:13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2:13"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2:13">
      <c r="B63" s="112" t="s">
        <v>221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2:13">
      <c r="B64" s="112" t="s">
        <v>111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2:13">
      <c r="B65" s="112" t="s">
        <v>204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2:13">
      <c r="B66" s="112" t="s">
        <v>212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2:13"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2:13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2:13"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2:13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2:13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2:13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2:13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2:13"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2:13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2:13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2:13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2:13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2:13"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2:13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2:13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2:13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2:13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2:13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2:1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2:13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2:13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pans="2:13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2:13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2:13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</row>
    <row r="92" spans="2:13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2:13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2:13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2:13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2:13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2:13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2:13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2:13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2:13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2:13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2:13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2:13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2:13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2:13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2:13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2:13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2:13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2:13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2:13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2:13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2:13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2:13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2:13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2:13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2:13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2:13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2:13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2:13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2:13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2:13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2:13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2:13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2:13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2:13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2:13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</row>
    <row r="127" spans="2:13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</row>
    <row r="128" spans="2:13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2:13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</row>
    <row r="130" spans="2:13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2:13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2:13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</row>
    <row r="133" spans="2:13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</row>
    <row r="134" spans="2:13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</row>
    <row r="135" spans="2:13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</row>
    <row r="136" spans="2:13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</row>
    <row r="137" spans="2:13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</row>
    <row r="138" spans="2:13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</row>
    <row r="139" spans="2:13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</row>
    <row r="140" spans="2:13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2:13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</row>
    <row r="142" spans="2:13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2:13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2:13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</row>
    <row r="145" spans="2:13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</row>
    <row r="146" spans="2:13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2:13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2:13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</row>
    <row r="149" spans="2:13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</row>
    <row r="150" spans="2:13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</row>
    <row r="151" spans="2:13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</row>
    <row r="152" spans="2:13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</row>
    <row r="153" spans="2:13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2:13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</row>
    <row r="155" spans="2:13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</row>
    <row r="156" spans="2:13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</row>
    <row r="157" spans="2:13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</row>
    <row r="158" spans="2:13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</row>
    <row r="159" spans="2:13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</row>
    <row r="160" spans="2:13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</row>
    <row r="161" spans="2:13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</row>
    <row r="162" spans="2:13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</row>
    <row r="163" spans="2:13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2:13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2:13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</row>
    <row r="166" spans="2:13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</row>
    <row r="167" spans="2:13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</row>
    <row r="168" spans="2:13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</row>
    <row r="169" spans="2:13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</row>
    <row r="170" spans="2:13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</row>
    <row r="171" spans="2:13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</row>
    <row r="172" spans="2:13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2:13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2:13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</row>
    <row r="175" spans="2:13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2:13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</row>
    <row r="177" spans="2:13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</row>
    <row r="178" spans="2:13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</row>
    <row r="179" spans="2:13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</row>
    <row r="180" spans="2:13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</row>
    <row r="181" spans="2:13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</row>
    <row r="182" spans="2:13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</row>
    <row r="183" spans="2:13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</row>
    <row r="184" spans="2:13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</row>
    <row r="185" spans="2:13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</row>
    <row r="186" spans="2:13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2:13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2:13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</row>
    <row r="189" spans="2:13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</row>
    <row r="190" spans="2:13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</row>
    <row r="191" spans="2:13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</row>
    <row r="192" spans="2:13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</row>
    <row r="193" spans="2:13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</row>
    <row r="194" spans="2:13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</row>
    <row r="195" spans="2:13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</row>
    <row r="196" spans="2:13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</row>
    <row r="197" spans="2:13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2:13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</row>
    <row r="199" spans="2:13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</row>
    <row r="200" spans="2:13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</row>
    <row r="201" spans="2:13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</row>
    <row r="202" spans="2:13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</row>
    <row r="203" spans="2:13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</row>
    <row r="204" spans="2:13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</row>
    <row r="205" spans="2:13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</row>
    <row r="206" spans="2:13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</row>
    <row r="207" spans="2:13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</row>
    <row r="208" spans="2:13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</row>
    <row r="209" spans="2:13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</row>
    <row r="210" spans="2:13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</row>
    <row r="211" spans="2:13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</row>
    <row r="212" spans="2:13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</row>
    <row r="213" spans="2:13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</row>
    <row r="214" spans="2:13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</row>
    <row r="215" spans="2:13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</row>
    <row r="216" spans="2:13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</row>
    <row r="217" spans="2:13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</row>
    <row r="218" spans="2:13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</row>
    <row r="219" spans="2:13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</row>
    <row r="220" spans="2:13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</row>
    <row r="221" spans="2:13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</row>
    <row r="222" spans="2:13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</row>
    <row r="223" spans="2:13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</row>
    <row r="224" spans="2:13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</row>
    <row r="225" spans="2:13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</row>
    <row r="226" spans="2:13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</row>
    <row r="227" spans="2:13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</row>
    <row r="228" spans="2:13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</row>
    <row r="229" spans="2:13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</row>
    <row r="230" spans="2:13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2:13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2:13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</row>
    <row r="233" spans="2:13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</row>
    <row r="234" spans="2:13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</row>
    <row r="235" spans="2:13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</row>
    <row r="236" spans="2:13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</row>
    <row r="237" spans="2:13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</row>
    <row r="238" spans="2:13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</row>
    <row r="239" spans="2:13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</row>
    <row r="240" spans="2:13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</row>
    <row r="241" spans="2:13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</row>
    <row r="242" spans="2:13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</row>
    <row r="243" spans="2:13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</row>
    <row r="244" spans="2:13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</row>
    <row r="245" spans="2:13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</row>
    <row r="246" spans="2:1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</row>
    <row r="247" spans="2:13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</row>
    <row r="248" spans="2:13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</row>
    <row r="249" spans="2:13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</row>
    <row r="250" spans="2:13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</row>
    <row r="251" spans="2:13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</row>
    <row r="252" spans="2:13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</row>
    <row r="253" spans="2:13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</row>
    <row r="254" spans="2:13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</row>
    <row r="255" spans="2:13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</row>
    <row r="256" spans="2:13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</row>
    <row r="257" spans="2:13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</row>
    <row r="258" spans="2:13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</row>
    <row r="259" spans="2:13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</row>
    <row r="260" spans="2:13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</row>
    <row r="261" spans="2:13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</row>
    <row r="262" spans="2:13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</row>
    <row r="263" spans="2:13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</row>
    <row r="264" spans="2:1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</row>
    <row r="265" spans="2:13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</row>
    <row r="266" spans="2:13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</row>
    <row r="267" spans="2:13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</row>
    <row r="268" spans="2:13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</row>
    <row r="269" spans="2:13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</row>
    <row r="270" spans="2:13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</row>
    <row r="271" spans="2:13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</row>
    <row r="272" spans="2:13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</row>
    <row r="273" spans="2:13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</row>
    <row r="274" spans="2:13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</row>
    <row r="275" spans="2:13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</row>
    <row r="276" spans="2:13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</row>
    <row r="277" spans="2:13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</row>
    <row r="278" spans="2:13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</row>
    <row r="279" spans="2:13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</row>
    <row r="280" spans="2:13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</row>
    <row r="281" spans="2:13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</row>
    <row r="282" spans="2:13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</row>
    <row r="283" spans="2:13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</row>
    <row r="284" spans="2:13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</row>
    <row r="285" spans="2:13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</row>
    <row r="286" spans="2:13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</row>
    <row r="287" spans="2:13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</row>
    <row r="288" spans="2:13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</row>
    <row r="289" spans="2:13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</row>
    <row r="290" spans="2:13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</row>
    <row r="291" spans="2:13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</row>
    <row r="292" spans="2:13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</row>
    <row r="293" spans="2:13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</row>
    <row r="294" spans="2:13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</row>
    <row r="295" spans="2:13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</row>
    <row r="296" spans="2:13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</row>
    <row r="297" spans="2:13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</row>
    <row r="298" spans="2:13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</row>
    <row r="299" spans="2:13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</row>
    <row r="300" spans="2:13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</row>
    <row r="301" spans="2:13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</row>
    <row r="302" spans="2:13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</row>
    <row r="303" spans="2:13">
      <c r="B303" s="1"/>
      <c r="C303" s="1"/>
      <c r="D303" s="1"/>
      <c r="E303" s="1"/>
    </row>
    <row r="304" spans="2:13">
      <c r="B304" s="1"/>
      <c r="C304" s="1"/>
      <c r="D304" s="1"/>
      <c r="E304" s="1"/>
    </row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59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0.140625" style="1" bestFit="1" customWidth="1"/>
    <col min="9" max="9" width="10.7109375" style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145</v>
      </c>
      <c r="C1" s="46" t="s" vm="1">
        <v>230</v>
      </c>
    </row>
    <row r="2" spans="2:11">
      <c r="B2" s="46" t="s">
        <v>144</v>
      </c>
      <c r="C2" s="46" t="s">
        <v>231</v>
      </c>
    </row>
    <row r="3" spans="2:11">
      <c r="B3" s="46" t="s">
        <v>146</v>
      </c>
      <c r="C3" s="46" t="s">
        <v>232</v>
      </c>
    </row>
    <row r="4" spans="2:11">
      <c r="B4" s="46" t="s">
        <v>147</v>
      </c>
      <c r="C4" s="46">
        <v>9453</v>
      </c>
    </row>
    <row r="6" spans="2:11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115</v>
      </c>
      <c r="C8" s="29" t="s">
        <v>46</v>
      </c>
      <c r="D8" s="29" t="s">
        <v>102</v>
      </c>
      <c r="E8" s="29" t="s">
        <v>103</v>
      </c>
      <c r="F8" s="29" t="s">
        <v>206</v>
      </c>
      <c r="G8" s="29" t="s">
        <v>205</v>
      </c>
      <c r="H8" s="29" t="s">
        <v>110</v>
      </c>
      <c r="I8" s="29" t="s">
        <v>59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1851</v>
      </c>
      <c r="C11" s="74"/>
      <c r="D11" s="75"/>
      <c r="E11" s="99"/>
      <c r="F11" s="100"/>
      <c r="G11" s="101"/>
      <c r="H11" s="100">
        <v>60851.231904436012</v>
      </c>
      <c r="I11" s="78"/>
      <c r="J11" s="78">
        <f>IFERROR(H11/$H$11,0)</f>
        <v>1</v>
      </c>
      <c r="K11" s="78">
        <f>H11/'סכום נכסי הקרן'!$C$42</f>
        <v>8.8828949081797559E-2</v>
      </c>
    </row>
    <row r="12" spans="2:11" ht="21" customHeight="1">
      <c r="B12" s="79" t="s">
        <v>1852</v>
      </c>
      <c r="C12" s="80"/>
      <c r="D12" s="81"/>
      <c r="E12" s="102"/>
      <c r="F12" s="77"/>
      <c r="G12" s="103"/>
      <c r="H12" s="77">
        <v>3800.3683947300001</v>
      </c>
      <c r="I12" s="83"/>
      <c r="J12" s="83">
        <f t="shared" ref="J12:J75" si="0">IFERROR(H12/$H$11,0)</f>
        <v>6.2453433986320923E-2</v>
      </c>
      <c r="K12" s="83">
        <f>H12/'סכום נכסי הקרן'!$C$42</f>
        <v>5.5476729075543069E-3</v>
      </c>
    </row>
    <row r="13" spans="2:11">
      <c r="B13" s="84" t="s">
        <v>193</v>
      </c>
      <c r="C13" s="80"/>
      <c r="D13" s="81"/>
      <c r="E13" s="102"/>
      <c r="F13" s="77"/>
      <c r="G13" s="103"/>
      <c r="H13" s="77">
        <v>367.49039124800004</v>
      </c>
      <c r="I13" s="83"/>
      <c r="J13" s="83">
        <f t="shared" si="0"/>
        <v>6.0391610777104131E-3</v>
      </c>
      <c r="K13" s="83">
        <f>H13/'סכום נכסי הקרן'!$C$42</f>
        <v>5.3645233186871196E-4</v>
      </c>
    </row>
    <row r="14" spans="2:11">
      <c r="B14" s="85" t="s">
        <v>1853</v>
      </c>
      <c r="C14" s="87">
        <v>7034</v>
      </c>
      <c r="D14" s="88" t="s">
        <v>131</v>
      </c>
      <c r="E14" s="104">
        <v>43850</v>
      </c>
      <c r="F14" s="90">
        <v>42043.99</v>
      </c>
      <c r="G14" s="105">
        <v>67.338499999999996</v>
      </c>
      <c r="H14" s="90">
        <v>104.75362000000003</v>
      </c>
      <c r="I14" s="91">
        <v>5.9836985714285709E-4</v>
      </c>
      <c r="J14" s="91">
        <f t="shared" si="0"/>
        <v>1.7214708186107167E-3</v>
      </c>
      <c r="K14" s="91">
        <f>H14/'סכום נכסי הקרן'!$C$42</f>
        <v>1.5291644369217172E-4</v>
      </c>
    </row>
    <row r="15" spans="2:11">
      <c r="B15" s="85" t="s">
        <v>1854</v>
      </c>
      <c r="C15" s="86">
        <v>91381</v>
      </c>
      <c r="D15" s="88" t="s">
        <v>131</v>
      </c>
      <c r="E15" s="104">
        <v>44742</v>
      </c>
      <c r="F15" s="90">
        <v>19585.890000000003</v>
      </c>
      <c r="G15" s="105">
        <v>100</v>
      </c>
      <c r="H15" s="90">
        <v>72.467780000000019</v>
      </c>
      <c r="I15" s="91">
        <v>1.5295572E-4</v>
      </c>
      <c r="J15" s="91">
        <f t="shared" si="0"/>
        <v>1.1909007875766139E-3</v>
      </c>
      <c r="K15" s="91">
        <f>H15/'סכום נכסי הקרן'!$C$42</f>
        <v>1.0578646542111565E-4</v>
      </c>
    </row>
    <row r="16" spans="2:11">
      <c r="B16" s="85" t="s">
        <v>1855</v>
      </c>
      <c r="C16" s="87">
        <v>8401</v>
      </c>
      <c r="D16" s="88" t="s">
        <v>131</v>
      </c>
      <c r="E16" s="104">
        <v>44621</v>
      </c>
      <c r="F16" s="90">
        <v>13920.669164000003</v>
      </c>
      <c r="G16" s="105">
        <v>75.303200000000004</v>
      </c>
      <c r="H16" s="90">
        <v>38.786024564999998</v>
      </c>
      <c r="I16" s="91">
        <v>6.1869633360504665E-4</v>
      </c>
      <c r="J16" s="91">
        <f t="shared" si="0"/>
        <v>6.3739095086705257E-4</v>
      </c>
      <c r="K16" s="91">
        <f>H16/'סכום נכסי הקרן'!$C$42</f>
        <v>5.6618768319767948E-5</v>
      </c>
    </row>
    <row r="17" spans="2:11">
      <c r="B17" s="85" t="s">
        <v>1856</v>
      </c>
      <c r="C17" s="87">
        <v>8507</v>
      </c>
      <c r="D17" s="88" t="s">
        <v>131</v>
      </c>
      <c r="E17" s="104">
        <v>44621</v>
      </c>
      <c r="F17" s="90">
        <v>12250.192788000002</v>
      </c>
      <c r="G17" s="105">
        <v>92.704099999999997</v>
      </c>
      <c r="H17" s="90">
        <v>42.01879463800001</v>
      </c>
      <c r="I17" s="91">
        <v>3.7121778381509336E-4</v>
      </c>
      <c r="J17" s="91">
        <f t="shared" si="0"/>
        <v>6.905167458891965E-4</v>
      </c>
      <c r="K17" s="91">
        <f>H17/'סכום נכסי הקרן'!$C$42</f>
        <v>6.1337876860719979E-5</v>
      </c>
    </row>
    <row r="18" spans="2:11">
      <c r="B18" s="85" t="s">
        <v>1857</v>
      </c>
      <c r="C18" s="86">
        <v>85741</v>
      </c>
      <c r="D18" s="88" t="s">
        <v>131</v>
      </c>
      <c r="E18" s="104">
        <v>44404</v>
      </c>
      <c r="F18" s="90">
        <v>10762.030000000002</v>
      </c>
      <c r="G18" s="105">
        <v>100</v>
      </c>
      <c r="H18" s="90">
        <v>39.819520000000004</v>
      </c>
      <c r="I18" s="91">
        <v>6.22985E-5</v>
      </c>
      <c r="J18" s="91">
        <f t="shared" si="0"/>
        <v>6.5437491984607116E-4</v>
      </c>
      <c r="K18" s="91">
        <f>H18/'סכום נכסי הקרן'!$C$42</f>
        <v>5.8127436435412015E-5</v>
      </c>
    </row>
    <row r="19" spans="2:11">
      <c r="B19" s="85" t="s">
        <v>1858</v>
      </c>
      <c r="C19" s="87">
        <v>8402</v>
      </c>
      <c r="D19" s="88" t="s">
        <v>131</v>
      </c>
      <c r="E19" s="104">
        <v>44560</v>
      </c>
      <c r="F19" s="90">
        <v>10120.178345</v>
      </c>
      <c r="G19" s="105">
        <v>105.0513</v>
      </c>
      <c r="H19" s="90">
        <v>39.336102045000004</v>
      </c>
      <c r="I19" s="91">
        <v>3.6682133374518668E-4</v>
      </c>
      <c r="J19" s="91">
        <f t="shared" si="0"/>
        <v>6.4643066070996713E-4</v>
      </c>
      <c r="K19" s="91">
        <f>H19/'סכום נכסי הקרן'!$C$42</f>
        <v>5.7421756245118425E-5</v>
      </c>
    </row>
    <row r="20" spans="2:11">
      <c r="B20" s="85" t="s">
        <v>1859</v>
      </c>
      <c r="C20" s="87">
        <v>8291</v>
      </c>
      <c r="D20" s="88" t="s">
        <v>131</v>
      </c>
      <c r="E20" s="104">
        <v>44279</v>
      </c>
      <c r="F20" s="90">
        <v>8055.6500000000015</v>
      </c>
      <c r="G20" s="105">
        <v>101.68640000000001</v>
      </c>
      <c r="H20" s="90">
        <v>30.308550000000004</v>
      </c>
      <c r="I20" s="91">
        <v>1.019702806824436E-3</v>
      </c>
      <c r="J20" s="91">
        <f t="shared" si="0"/>
        <v>4.9807619421079509E-4</v>
      </c>
      <c r="K20" s="91">
        <f>H20/'סכום נכסי הקרן'!$C$42</f>
        <v>4.4243584894406233E-5</v>
      </c>
    </row>
    <row r="21" spans="2:11">
      <c r="B21" s="92"/>
      <c r="C21" s="87"/>
      <c r="D21" s="87"/>
      <c r="E21" s="87"/>
      <c r="F21" s="90"/>
      <c r="G21" s="105"/>
      <c r="H21" s="87"/>
      <c r="I21" s="87"/>
      <c r="J21" s="91"/>
      <c r="K21" s="87"/>
    </row>
    <row r="22" spans="2:11" ht="16.5" customHeight="1">
      <c r="B22" s="84" t="s">
        <v>195</v>
      </c>
      <c r="C22" s="87"/>
      <c r="D22" s="88"/>
      <c r="E22" s="104"/>
      <c r="F22" s="90"/>
      <c r="G22" s="105"/>
      <c r="H22" s="90">
        <v>634.20193999999992</v>
      </c>
      <c r="I22" s="91"/>
      <c r="J22" s="91">
        <f t="shared" si="0"/>
        <v>1.0422170926563725E-2</v>
      </c>
      <c r="K22" s="91">
        <f>H22/'סכום נכסי הקרן'!$C$42</f>
        <v>9.2579049055751996E-4</v>
      </c>
    </row>
    <row r="23" spans="2:11" ht="16.5" customHeight="1">
      <c r="B23" s="85" t="s">
        <v>1860</v>
      </c>
      <c r="C23" s="87">
        <v>8510</v>
      </c>
      <c r="D23" s="88" t="s">
        <v>132</v>
      </c>
      <c r="E23" s="104">
        <v>44655</v>
      </c>
      <c r="F23" s="90">
        <v>316798.27000000008</v>
      </c>
      <c r="G23" s="105">
        <v>87.710019000000003</v>
      </c>
      <c r="H23" s="90">
        <v>277.86376000000001</v>
      </c>
      <c r="I23" s="91">
        <v>4.3600091904761907E-4</v>
      </c>
      <c r="J23" s="91">
        <f t="shared" si="0"/>
        <v>4.5662799470743984E-3</v>
      </c>
      <c r="K23" s="91">
        <f>H23/'סכום נכסי הקרן'!$C$42</f>
        <v>4.0561784891190501E-4</v>
      </c>
    </row>
    <row r="24" spans="2:11" ht="16.5" customHeight="1">
      <c r="B24" s="85" t="s">
        <v>1861</v>
      </c>
      <c r="C24" s="87">
        <v>7004</v>
      </c>
      <c r="D24" s="88" t="s">
        <v>132</v>
      </c>
      <c r="E24" s="104">
        <v>43614</v>
      </c>
      <c r="F24" s="90">
        <v>377768.22</v>
      </c>
      <c r="G24" s="105">
        <v>94.327214999999995</v>
      </c>
      <c r="H24" s="90">
        <v>356.33818000000008</v>
      </c>
      <c r="I24" s="91">
        <v>3.2568003333333334E-4</v>
      </c>
      <c r="J24" s="91">
        <f t="shared" si="0"/>
        <v>5.8558909794893289E-3</v>
      </c>
      <c r="K24" s="91">
        <f>H24/'סכום נכסי הקרן'!$C$42</f>
        <v>5.2017264164561517E-4</v>
      </c>
    </row>
    <row r="25" spans="2:11">
      <c r="B25" s="92"/>
      <c r="C25" s="87"/>
      <c r="D25" s="87"/>
      <c r="E25" s="87"/>
      <c r="F25" s="90"/>
      <c r="G25" s="105"/>
      <c r="H25" s="87"/>
      <c r="I25" s="87"/>
      <c r="J25" s="91"/>
      <c r="K25" s="87"/>
    </row>
    <row r="26" spans="2:11">
      <c r="B26" s="84" t="s">
        <v>196</v>
      </c>
      <c r="C26" s="80"/>
      <c r="D26" s="81"/>
      <c r="E26" s="102"/>
      <c r="F26" s="77"/>
      <c r="G26" s="103"/>
      <c r="H26" s="77">
        <v>2798.6760634820002</v>
      </c>
      <c r="I26" s="83"/>
      <c r="J26" s="83">
        <f t="shared" si="0"/>
        <v>4.5992101982046785E-2</v>
      </c>
      <c r="K26" s="83">
        <f>H26/'סכום נכסי הקרן'!$C$42</f>
        <v>4.0854300851280749E-3</v>
      </c>
    </row>
    <row r="27" spans="2:11">
      <c r="B27" s="85" t="s">
        <v>1862</v>
      </c>
      <c r="C27" s="86">
        <v>83021</v>
      </c>
      <c r="D27" s="88" t="s">
        <v>131</v>
      </c>
      <c r="E27" s="104">
        <v>44255</v>
      </c>
      <c r="F27" s="90">
        <v>21636.12</v>
      </c>
      <c r="G27" s="105">
        <v>100</v>
      </c>
      <c r="H27" s="90">
        <v>80.053640000000016</v>
      </c>
      <c r="I27" s="91">
        <v>4.9796049999999999E-5</v>
      </c>
      <c r="J27" s="91">
        <f t="shared" si="0"/>
        <v>1.3155631775166111E-3</v>
      </c>
      <c r="K27" s="91">
        <f>H27/'סכום נכסי הקרן'!$C$42</f>
        <v>1.1686009450951084E-4</v>
      </c>
    </row>
    <row r="28" spans="2:11">
      <c r="B28" s="85" t="s">
        <v>1863</v>
      </c>
      <c r="C28" s="87">
        <v>8292</v>
      </c>
      <c r="D28" s="88" t="s">
        <v>131</v>
      </c>
      <c r="E28" s="104">
        <v>44317</v>
      </c>
      <c r="F28" s="90">
        <v>31475.220000000005</v>
      </c>
      <c r="G28" s="105">
        <v>116.078</v>
      </c>
      <c r="H28" s="90">
        <v>135.18250000000003</v>
      </c>
      <c r="I28" s="91">
        <v>9.9920639999999996E-5</v>
      </c>
      <c r="J28" s="91">
        <f t="shared" si="0"/>
        <v>2.2215244584086278E-3</v>
      </c>
      <c r="K28" s="91">
        <f>H28/'סכום נכסי הקרן'!$C$42</f>
        <v>1.9733568299994792E-4</v>
      </c>
    </row>
    <row r="29" spans="2:11">
      <c r="B29" s="85" t="s">
        <v>1864</v>
      </c>
      <c r="C29" s="87">
        <v>7038</v>
      </c>
      <c r="D29" s="88" t="s">
        <v>131</v>
      </c>
      <c r="E29" s="104">
        <v>43556</v>
      </c>
      <c r="F29" s="90">
        <v>73734.750000000015</v>
      </c>
      <c r="G29" s="105">
        <v>118.4211</v>
      </c>
      <c r="H29" s="90">
        <v>323.07475000000005</v>
      </c>
      <c r="I29" s="91">
        <v>1.3040286153846153E-4</v>
      </c>
      <c r="J29" s="91">
        <f t="shared" si="0"/>
        <v>5.3092557026187025E-3</v>
      </c>
      <c r="K29" s="91">
        <f>H29/'סכום נכסי הקרן'!$C$42</f>
        <v>4.7161560447016011E-4</v>
      </c>
    </row>
    <row r="30" spans="2:11">
      <c r="B30" s="85" t="s">
        <v>1865</v>
      </c>
      <c r="C30" s="86">
        <v>83791</v>
      </c>
      <c r="D30" s="88" t="s">
        <v>132</v>
      </c>
      <c r="E30" s="104">
        <v>44308</v>
      </c>
      <c r="F30" s="90">
        <v>212028.79999999999</v>
      </c>
      <c r="G30" s="105">
        <v>100</v>
      </c>
      <c r="H30" s="90">
        <v>212.02879999999999</v>
      </c>
      <c r="I30" s="91">
        <v>9.080414999999999E-5</v>
      </c>
      <c r="J30" s="91">
        <f t="shared" si="0"/>
        <v>3.4843797465428671E-3</v>
      </c>
      <c r="K30" s="91">
        <f>H30/'סכום נכסי הקרן'!$C$42</f>
        <v>3.0951379108730306E-4</v>
      </c>
    </row>
    <row r="31" spans="2:11">
      <c r="B31" s="85" t="s">
        <v>1866</v>
      </c>
      <c r="C31" s="87">
        <v>7079</v>
      </c>
      <c r="D31" s="88" t="s">
        <v>132</v>
      </c>
      <c r="E31" s="104">
        <v>44166</v>
      </c>
      <c r="F31" s="90">
        <v>327509.15000000008</v>
      </c>
      <c r="G31" s="105">
        <v>54.359994999999998</v>
      </c>
      <c r="H31" s="90">
        <v>178.03398000000004</v>
      </c>
      <c r="I31" s="91">
        <v>8.5418264214046817E-4</v>
      </c>
      <c r="J31" s="91">
        <f t="shared" si="0"/>
        <v>2.9257251567165314E-3</v>
      </c>
      <c r="K31" s="91">
        <f>H31/'סכום נכסי הקרן'!$C$42</f>
        <v>2.5988909097330692E-4</v>
      </c>
    </row>
    <row r="32" spans="2:11">
      <c r="B32" s="85" t="s">
        <v>1867</v>
      </c>
      <c r="C32" s="87">
        <v>8279</v>
      </c>
      <c r="D32" s="88" t="s">
        <v>132</v>
      </c>
      <c r="E32" s="104">
        <v>44308</v>
      </c>
      <c r="F32" s="90">
        <v>47246.540000000008</v>
      </c>
      <c r="G32" s="105">
        <v>100.329408</v>
      </c>
      <c r="H32" s="90">
        <v>47.402170000000012</v>
      </c>
      <c r="I32" s="91">
        <v>7.3822718750000006E-4</v>
      </c>
      <c r="J32" s="91">
        <f t="shared" si="0"/>
        <v>7.7898455818352016E-4</v>
      </c>
      <c r="K32" s="91">
        <f>H32/'סכום נכסי הקרן'!$C$42</f>
        <v>6.9196379654390478E-5</v>
      </c>
    </row>
    <row r="33" spans="2:11">
      <c r="B33" s="85" t="s">
        <v>1868</v>
      </c>
      <c r="C33" s="87">
        <v>7992</v>
      </c>
      <c r="D33" s="88" t="s">
        <v>131</v>
      </c>
      <c r="E33" s="104">
        <v>44196</v>
      </c>
      <c r="F33" s="90">
        <v>66698.310000000012</v>
      </c>
      <c r="G33" s="105">
        <v>110.896</v>
      </c>
      <c r="H33" s="90">
        <v>273.67332000000005</v>
      </c>
      <c r="I33" s="91">
        <v>1.0538444444444445E-3</v>
      </c>
      <c r="J33" s="91">
        <f t="shared" si="0"/>
        <v>4.4974162631545586E-3</v>
      </c>
      <c r="K33" s="91">
        <f>H33/'סכום נכסי הקרן'!$C$42</f>
        <v>3.9950076023940453E-4</v>
      </c>
    </row>
    <row r="34" spans="2:11">
      <c r="B34" s="85" t="s">
        <v>1869</v>
      </c>
      <c r="C34" s="87">
        <v>6662</v>
      </c>
      <c r="D34" s="88" t="s">
        <v>131</v>
      </c>
      <c r="E34" s="104">
        <v>43556</v>
      </c>
      <c r="F34" s="90">
        <v>29841.590000000004</v>
      </c>
      <c r="G34" s="105">
        <v>140.39859999999999</v>
      </c>
      <c r="H34" s="90">
        <v>155.01953000000003</v>
      </c>
      <c r="I34" s="91">
        <v>2.1240002304347824E-4</v>
      </c>
      <c r="J34" s="91">
        <f t="shared" si="0"/>
        <v>2.5475167083461991E-3</v>
      </c>
      <c r="K34" s="91">
        <f>H34/'סכום נכסי הקרן'!$C$42</f>
        <v>2.2629323197071303E-4</v>
      </c>
    </row>
    <row r="35" spans="2:11">
      <c r="B35" s="85" t="s">
        <v>1870</v>
      </c>
      <c r="C35" s="87">
        <v>8283</v>
      </c>
      <c r="D35" s="88" t="s">
        <v>132</v>
      </c>
      <c r="E35" s="104">
        <v>44317</v>
      </c>
      <c r="F35" s="90">
        <v>317344.61000000004</v>
      </c>
      <c r="G35" s="105">
        <v>112.24363</v>
      </c>
      <c r="H35" s="90">
        <v>356.19901000000004</v>
      </c>
      <c r="I35" s="91">
        <v>2.7882753181818177E-4</v>
      </c>
      <c r="J35" s="91">
        <f t="shared" si="0"/>
        <v>5.8536039263657599E-3</v>
      </c>
      <c r="K35" s="91">
        <f>H35/'סכום נכסי הקרן'!$C$42</f>
        <v>5.1996948512015434E-4</v>
      </c>
    </row>
    <row r="36" spans="2:11">
      <c r="B36" s="85" t="s">
        <v>1871</v>
      </c>
      <c r="C36" s="87">
        <v>7067</v>
      </c>
      <c r="D36" s="88" t="s">
        <v>132</v>
      </c>
      <c r="E36" s="104">
        <v>44048</v>
      </c>
      <c r="F36" s="90">
        <v>239941.19000000003</v>
      </c>
      <c r="G36" s="105">
        <v>139.687434</v>
      </c>
      <c r="H36" s="90">
        <v>335.16760000000005</v>
      </c>
      <c r="I36" s="91">
        <v>7.8720177483443702E-4</v>
      </c>
      <c r="J36" s="91">
        <f t="shared" si="0"/>
        <v>5.5079838075647331E-3</v>
      </c>
      <c r="K36" s="91">
        <f>H36/'סכום נכסי הקרן'!$C$42</f>
        <v>4.8926841318553316E-4</v>
      </c>
    </row>
    <row r="37" spans="2:11">
      <c r="B37" s="85" t="s">
        <v>1872</v>
      </c>
      <c r="C37" s="87">
        <v>8405</v>
      </c>
      <c r="D37" s="88" t="s">
        <v>131</v>
      </c>
      <c r="E37" s="104">
        <v>44581</v>
      </c>
      <c r="F37" s="90">
        <v>5760.6965790000013</v>
      </c>
      <c r="G37" s="105">
        <v>131.99100000000001</v>
      </c>
      <c r="H37" s="90">
        <v>28.133323482000005</v>
      </c>
      <c r="I37" s="91">
        <v>5.2403045342464579E-4</v>
      </c>
      <c r="J37" s="91">
        <f t="shared" si="0"/>
        <v>4.6232956345373683E-4</v>
      </c>
      <c r="K37" s="91">
        <f>H37/'סכום נכסי הקרן'!$C$42</f>
        <v>4.1068249251041682E-5</v>
      </c>
    </row>
    <row r="38" spans="2:11">
      <c r="B38" s="85" t="s">
        <v>1873</v>
      </c>
      <c r="C38" s="87">
        <v>7029</v>
      </c>
      <c r="D38" s="88" t="s">
        <v>132</v>
      </c>
      <c r="E38" s="104">
        <v>43739</v>
      </c>
      <c r="F38" s="90">
        <v>432004.88000000006</v>
      </c>
      <c r="G38" s="105">
        <v>104.348609</v>
      </c>
      <c r="H38" s="90">
        <v>450.79104000000012</v>
      </c>
      <c r="I38" s="91">
        <v>3.5793488372093022E-4</v>
      </c>
      <c r="J38" s="91">
        <f t="shared" si="0"/>
        <v>7.4080840418801414E-3</v>
      </c>
      <c r="K38" s="91">
        <f>H38/'סכום נכסי הקרן'!$C$42</f>
        <v>6.5805232014984815E-4</v>
      </c>
    </row>
    <row r="39" spans="2:11">
      <c r="B39" s="85" t="s">
        <v>1874</v>
      </c>
      <c r="C39" s="87">
        <v>7076</v>
      </c>
      <c r="D39" s="88" t="s">
        <v>132</v>
      </c>
      <c r="E39" s="104">
        <v>44104</v>
      </c>
      <c r="F39" s="90">
        <v>331381.89000000007</v>
      </c>
      <c r="G39" s="105">
        <v>67.570455999999993</v>
      </c>
      <c r="H39" s="90">
        <v>223.91640000000001</v>
      </c>
      <c r="I39" s="91">
        <v>6.4976885406464247E-4</v>
      </c>
      <c r="J39" s="91">
        <f t="shared" si="0"/>
        <v>3.6797348712948024E-3</v>
      </c>
      <c r="K39" s="91">
        <f>H39/'סכום נכסי הקרן'!$C$42</f>
        <v>3.2686698151676086E-4</v>
      </c>
    </row>
    <row r="40" spans="2:11">
      <c r="B40" s="92"/>
      <c r="C40" s="87"/>
      <c r="D40" s="87"/>
      <c r="E40" s="87"/>
      <c r="F40" s="90"/>
      <c r="G40" s="105"/>
      <c r="H40" s="87"/>
      <c r="I40" s="87"/>
      <c r="J40" s="91"/>
      <c r="K40" s="87"/>
    </row>
    <row r="41" spans="2:11">
      <c r="B41" s="79" t="s">
        <v>1875</v>
      </c>
      <c r="C41" s="80"/>
      <c r="D41" s="81"/>
      <c r="E41" s="102"/>
      <c r="F41" s="77"/>
      <c r="G41" s="103"/>
      <c r="H41" s="77">
        <v>57050.863509706011</v>
      </c>
      <c r="I41" s="83"/>
      <c r="J41" s="83">
        <f t="shared" si="0"/>
        <v>0.93754656601367903</v>
      </c>
      <c r="K41" s="83">
        <f>H41/'סכום נכסי הקרן'!$C$42</f>
        <v>8.3281276174243246E-2</v>
      </c>
    </row>
    <row r="42" spans="2:11">
      <c r="B42" s="84" t="s">
        <v>193</v>
      </c>
      <c r="C42" s="80"/>
      <c r="D42" s="81"/>
      <c r="E42" s="102"/>
      <c r="F42" s="77"/>
      <c r="G42" s="103"/>
      <c r="H42" s="77">
        <v>1762.9863984700005</v>
      </c>
      <c r="I42" s="83"/>
      <c r="J42" s="83">
        <f t="shared" si="0"/>
        <v>2.8972074077952728E-2</v>
      </c>
      <c r="K42" s="83">
        <f>H42/'סכום נכסי הקרן'!$C$42</f>
        <v>2.5735588930645295E-3</v>
      </c>
    </row>
    <row r="43" spans="2:11">
      <c r="B43" s="85" t="s">
        <v>1876</v>
      </c>
      <c r="C43" s="86">
        <v>87255</v>
      </c>
      <c r="D43" s="88" t="s">
        <v>131</v>
      </c>
      <c r="E43" s="104">
        <v>44469</v>
      </c>
      <c r="F43" s="90">
        <v>2193.4899999999998</v>
      </c>
      <c r="G43" s="105">
        <v>100</v>
      </c>
      <c r="H43" s="90">
        <v>8.1159300000000005</v>
      </c>
      <c r="I43" s="91">
        <v>3.7069499999999997E-6</v>
      </c>
      <c r="J43" s="91">
        <f t="shared" si="0"/>
        <v>1.3337330643931229E-4</v>
      </c>
      <c r="K43" s="91">
        <f>H43/'סכום נכסי הקרן'!$C$42</f>
        <v>1.1847410646568653E-5</v>
      </c>
    </row>
    <row r="44" spans="2:11">
      <c r="B44" s="85" t="s">
        <v>1877</v>
      </c>
      <c r="C44" s="86">
        <v>87254</v>
      </c>
      <c r="D44" s="88" t="s">
        <v>131</v>
      </c>
      <c r="E44" s="104">
        <v>44469</v>
      </c>
      <c r="F44" s="90">
        <v>7701.1100000000015</v>
      </c>
      <c r="G44" s="105">
        <v>100</v>
      </c>
      <c r="H44" s="90">
        <v>28.494120000000006</v>
      </c>
      <c r="I44" s="91">
        <v>3.7077500000000002E-6</v>
      </c>
      <c r="J44" s="91">
        <f t="shared" si="0"/>
        <v>4.6825872062456641E-4</v>
      </c>
      <c r="K44" s="91">
        <f>H44/'סכום נכסי הקרן'!$C$42</f>
        <v>4.159493005146728E-5</v>
      </c>
    </row>
    <row r="45" spans="2:11">
      <c r="B45" s="85" t="s">
        <v>1878</v>
      </c>
      <c r="C45" s="87">
        <v>9239</v>
      </c>
      <c r="D45" s="88" t="s">
        <v>131</v>
      </c>
      <c r="E45" s="104">
        <v>44742</v>
      </c>
      <c r="F45" s="90">
        <v>4431.5994650000011</v>
      </c>
      <c r="G45" s="105">
        <v>100</v>
      </c>
      <c r="H45" s="90">
        <v>16.396918083000003</v>
      </c>
      <c r="I45" s="91">
        <v>1.1363073698686026E-4</v>
      </c>
      <c r="J45" s="91">
        <f t="shared" si="0"/>
        <v>2.6945909835893856E-4</v>
      </c>
      <c r="K45" s="91">
        <f>H45/'סכום נכסי הקרן'!$C$42</f>
        <v>2.3935768527753234E-5</v>
      </c>
    </row>
    <row r="46" spans="2:11">
      <c r="B46" s="85" t="s">
        <v>1879</v>
      </c>
      <c r="C46" s="86">
        <v>87253</v>
      </c>
      <c r="D46" s="88" t="s">
        <v>131</v>
      </c>
      <c r="E46" s="104">
        <v>44469</v>
      </c>
      <c r="F46" s="90">
        <v>1791.9100000000003</v>
      </c>
      <c r="G46" s="105">
        <v>100</v>
      </c>
      <c r="H46" s="90">
        <v>6.6300700000000017</v>
      </c>
      <c r="I46" s="91">
        <v>1.6451199999999999E-5</v>
      </c>
      <c r="J46" s="91">
        <f t="shared" si="0"/>
        <v>1.0895539486221435E-4</v>
      </c>
      <c r="K46" s="91">
        <f>H46/'סכום נכסי הקרן'!$C$42</f>
        <v>9.6783932224027859E-6</v>
      </c>
    </row>
    <row r="47" spans="2:11">
      <c r="B47" s="85" t="s">
        <v>1880</v>
      </c>
      <c r="C47" s="86">
        <v>87259</v>
      </c>
      <c r="D47" s="88" t="s">
        <v>131</v>
      </c>
      <c r="E47" s="104">
        <v>44469</v>
      </c>
      <c r="F47" s="90">
        <v>1982.9900000000002</v>
      </c>
      <c r="G47" s="105">
        <v>100</v>
      </c>
      <c r="H47" s="90">
        <v>7.337060000000001</v>
      </c>
      <c r="I47" s="91">
        <v>9.2084399999999992E-6</v>
      </c>
      <c r="J47" s="91">
        <f t="shared" si="0"/>
        <v>1.2057372990447437E-4</v>
      </c>
      <c r="K47" s="91">
        <f>H47/'סכום נכסי הקרן'!$C$42</f>
        <v>1.0710437714286965E-5</v>
      </c>
    </row>
    <row r="48" spans="2:11">
      <c r="B48" s="85" t="s">
        <v>1881</v>
      </c>
      <c r="C48" s="86">
        <v>87252</v>
      </c>
      <c r="D48" s="88" t="s">
        <v>131</v>
      </c>
      <c r="E48" s="104">
        <v>44469</v>
      </c>
      <c r="F48" s="90">
        <v>5627.130000000001</v>
      </c>
      <c r="G48" s="105">
        <v>100</v>
      </c>
      <c r="H48" s="90">
        <v>20.820380000000004</v>
      </c>
      <c r="I48" s="91">
        <v>9.7288099999999998E-6</v>
      </c>
      <c r="J48" s="91">
        <f t="shared" si="0"/>
        <v>3.4215215285530174E-4</v>
      </c>
      <c r="K48" s="91">
        <f>H48/'סכום נכסי הקרן'!$C$42</f>
        <v>3.0393016164211014E-5</v>
      </c>
    </row>
    <row r="49" spans="2:11">
      <c r="B49" s="85" t="s">
        <v>1882</v>
      </c>
      <c r="C49" s="86">
        <v>87251</v>
      </c>
      <c r="D49" s="88" t="s">
        <v>131</v>
      </c>
      <c r="E49" s="104">
        <v>44469</v>
      </c>
      <c r="F49" s="90">
        <v>17833.880000000005</v>
      </c>
      <c r="G49" s="105">
        <v>100</v>
      </c>
      <c r="H49" s="90">
        <v>65.985340000000008</v>
      </c>
      <c r="I49" s="91">
        <v>5.6305900000000001E-6</v>
      </c>
      <c r="J49" s="91">
        <f t="shared" si="0"/>
        <v>1.084371473425992E-3</v>
      </c>
      <c r="K49" s="91">
        <f>H49/'סכום נכסי הקרן'!$C$42</f>
        <v>9.6323578398711229E-5</v>
      </c>
    </row>
    <row r="50" spans="2:11">
      <c r="B50" s="85" t="s">
        <v>1883</v>
      </c>
      <c r="C50" s="87">
        <v>9457</v>
      </c>
      <c r="D50" s="88" t="s">
        <v>131</v>
      </c>
      <c r="E50" s="104">
        <v>44893</v>
      </c>
      <c r="F50" s="90">
        <v>3735.421941000001</v>
      </c>
      <c r="G50" s="105">
        <v>100</v>
      </c>
      <c r="H50" s="90">
        <v>13.821061182000001</v>
      </c>
      <c r="I50" s="91">
        <v>1.8091393263160007E-3</v>
      </c>
      <c r="J50" s="91">
        <f t="shared" si="0"/>
        <v>2.2712869977234521E-4</v>
      </c>
      <c r="K50" s="91">
        <f>H50/'סכום נכסי הקרן'!$C$42</f>
        <v>2.0175603707092539E-5</v>
      </c>
    </row>
    <row r="51" spans="2:11">
      <c r="B51" s="85" t="s">
        <v>1884</v>
      </c>
      <c r="C51" s="87">
        <v>8338</v>
      </c>
      <c r="D51" s="88" t="s">
        <v>131</v>
      </c>
      <c r="E51" s="104">
        <v>44561</v>
      </c>
      <c r="F51" s="90">
        <v>18453.224703</v>
      </c>
      <c r="G51" s="105">
        <v>72.008200000000002</v>
      </c>
      <c r="H51" s="90">
        <v>49.164989205000012</v>
      </c>
      <c r="I51" s="91">
        <v>6.1510737094744024E-4</v>
      </c>
      <c r="J51" s="91">
        <f t="shared" si="0"/>
        <v>8.079538846840653E-4</v>
      </c>
      <c r="K51" s="91">
        <f>H51/'סכום נכסי הקרן'!$C$42</f>
        <v>7.1769694483041384E-5</v>
      </c>
    </row>
    <row r="52" spans="2:11">
      <c r="B52" s="85" t="s">
        <v>1885</v>
      </c>
      <c r="C52" s="86">
        <v>87257</v>
      </c>
      <c r="D52" s="88" t="s">
        <v>131</v>
      </c>
      <c r="E52" s="104">
        <v>44469</v>
      </c>
      <c r="F52" s="90">
        <v>825.71000000000015</v>
      </c>
      <c r="G52" s="105">
        <v>100</v>
      </c>
      <c r="H52" s="90">
        <v>3.0551200000000009</v>
      </c>
      <c r="I52" s="91">
        <v>3.0619759999999998E-5</v>
      </c>
      <c r="J52" s="91">
        <f t="shared" si="0"/>
        <v>5.0206378809190301E-5</v>
      </c>
      <c r="K52" s="91">
        <f>H52/'סכום נכסי הקרן'!$C$42</f>
        <v>4.4597798668230057E-6</v>
      </c>
    </row>
    <row r="53" spans="2:11">
      <c r="B53" s="85" t="s">
        <v>1886</v>
      </c>
      <c r="C53" s="86">
        <v>872510</v>
      </c>
      <c r="D53" s="88" t="s">
        <v>131</v>
      </c>
      <c r="E53" s="104">
        <v>44469</v>
      </c>
      <c r="F53" s="90">
        <v>228.54000000000005</v>
      </c>
      <c r="G53" s="105">
        <v>100</v>
      </c>
      <c r="H53" s="90">
        <v>0.84559000000000017</v>
      </c>
      <c r="I53" s="91">
        <v>2.9193230000000002E-5</v>
      </c>
      <c r="J53" s="91">
        <f t="shared" si="0"/>
        <v>1.3896021058833441E-5</v>
      </c>
      <c r="K53" s="91">
        <f>H53/'סכום נכסי הקרן'!$C$42</f>
        <v>1.2343689470747023E-6</v>
      </c>
    </row>
    <row r="54" spans="2:11">
      <c r="B54" s="85" t="s">
        <v>1887</v>
      </c>
      <c r="C54" s="86">
        <v>87256</v>
      </c>
      <c r="D54" s="88" t="s">
        <v>131</v>
      </c>
      <c r="E54" s="104">
        <v>44469</v>
      </c>
      <c r="F54" s="90">
        <v>3067.18</v>
      </c>
      <c r="G54" s="105">
        <v>100</v>
      </c>
      <c r="H54" s="90">
        <v>11.348580000000002</v>
      </c>
      <c r="I54" s="91">
        <v>1.506826E-5</v>
      </c>
      <c r="J54" s="91">
        <f t="shared" si="0"/>
        <v>1.8649712823928382E-4</v>
      </c>
      <c r="K54" s="91">
        <f>H54/'סכום נכסי הקרן'!$C$42</f>
        <v>1.6566343908268813E-5</v>
      </c>
    </row>
    <row r="55" spans="2:11">
      <c r="B55" s="85" t="s">
        <v>1888</v>
      </c>
      <c r="C55" s="86">
        <v>87258</v>
      </c>
      <c r="D55" s="88" t="s">
        <v>131</v>
      </c>
      <c r="E55" s="104">
        <v>44469</v>
      </c>
      <c r="F55" s="90">
        <v>3139.3200000000006</v>
      </c>
      <c r="G55" s="105">
        <v>100</v>
      </c>
      <c r="H55" s="90">
        <v>11.615480000000003</v>
      </c>
      <c r="I55" s="91">
        <v>1.4842959999999999E-5</v>
      </c>
      <c r="J55" s="91">
        <f t="shared" si="0"/>
        <v>1.9088323500568677E-4</v>
      </c>
      <c r="K55" s="91">
        <f>H55/'סכום נכסי הקרן'!$C$42</f>
        <v>1.6955957162888946E-5</v>
      </c>
    </row>
    <row r="56" spans="2:11">
      <c r="B56" s="85" t="s">
        <v>1889</v>
      </c>
      <c r="C56" s="87">
        <v>7068</v>
      </c>
      <c r="D56" s="88" t="s">
        <v>131</v>
      </c>
      <c r="E56" s="104">
        <v>43885</v>
      </c>
      <c r="F56" s="90">
        <v>86943.060000000012</v>
      </c>
      <c r="G56" s="105">
        <v>108.1541</v>
      </c>
      <c r="H56" s="90">
        <v>347.92018000000007</v>
      </c>
      <c r="I56" s="91">
        <v>1.22791E-4</v>
      </c>
      <c r="J56" s="91">
        <f t="shared" si="0"/>
        <v>5.7175535993485276E-3</v>
      </c>
      <c r="K56" s="91">
        <f>H56/'סכום נכסי הקרן'!$C$42</f>
        <v>5.078842775489787E-4</v>
      </c>
    </row>
    <row r="57" spans="2:11">
      <c r="B57" s="85" t="s">
        <v>1890</v>
      </c>
      <c r="C57" s="87">
        <v>8322</v>
      </c>
      <c r="D57" s="88" t="s">
        <v>131</v>
      </c>
      <c r="E57" s="104">
        <v>44197</v>
      </c>
      <c r="F57" s="90">
        <v>155216.92000000004</v>
      </c>
      <c r="G57" s="105">
        <v>102.2908</v>
      </c>
      <c r="H57" s="90">
        <v>587.45873000000006</v>
      </c>
      <c r="I57" s="91">
        <v>7.9618481633333331E-4</v>
      </c>
      <c r="J57" s="91">
        <f t="shared" si="0"/>
        <v>9.6540154014067656E-3</v>
      </c>
      <c r="K57" s="91">
        <f>H57/'סכום נכסי הקרן'!$C$42</f>
        <v>8.575560425264511E-4</v>
      </c>
    </row>
    <row r="58" spans="2:11">
      <c r="B58" s="85" t="s">
        <v>1891</v>
      </c>
      <c r="C58" s="87">
        <v>9273</v>
      </c>
      <c r="D58" s="88" t="s">
        <v>131</v>
      </c>
      <c r="E58" s="104">
        <v>44852</v>
      </c>
      <c r="F58" s="90">
        <v>17360.849999999999</v>
      </c>
      <c r="G58" s="105">
        <v>82.215999999999994</v>
      </c>
      <c r="H58" s="90">
        <v>52.811580000000006</v>
      </c>
      <c r="I58" s="91">
        <v>8.6373731343283584E-4</v>
      </c>
      <c r="J58" s="91">
        <f t="shared" si="0"/>
        <v>8.6788021124926604E-4</v>
      </c>
      <c r="K58" s="91">
        <f>H58/'סכום נכסי הקרן'!$C$42</f>
        <v>7.7092887094160769E-5</v>
      </c>
    </row>
    <row r="59" spans="2:11">
      <c r="B59" s="85" t="s">
        <v>1892</v>
      </c>
      <c r="C59" s="87">
        <v>8316</v>
      </c>
      <c r="D59" s="88" t="s">
        <v>131</v>
      </c>
      <c r="E59" s="104">
        <v>44378</v>
      </c>
      <c r="F59" s="90">
        <v>130670.89000000001</v>
      </c>
      <c r="G59" s="105">
        <v>109.86239999999999</v>
      </c>
      <c r="H59" s="90">
        <v>531.16526999999996</v>
      </c>
      <c r="I59" s="91">
        <v>8.4727528580645162E-4</v>
      </c>
      <c r="J59" s="91">
        <f t="shared" si="0"/>
        <v>8.7289156419079559E-3</v>
      </c>
      <c r="K59" s="91">
        <f>H59/'סכום נכסי הקרן'!$C$42</f>
        <v>7.7538040309434804E-4</v>
      </c>
    </row>
    <row r="60" spans="2:11">
      <c r="B60" s="92"/>
      <c r="C60" s="87"/>
      <c r="D60" s="87"/>
      <c r="E60" s="87"/>
      <c r="F60" s="90"/>
      <c r="G60" s="105"/>
      <c r="H60" s="87"/>
      <c r="I60" s="87" t="e">
        <v>#N/A</v>
      </c>
      <c r="J60" s="91"/>
      <c r="K60" s="87"/>
    </row>
    <row r="61" spans="2:11">
      <c r="B61" s="84" t="s">
        <v>1893</v>
      </c>
      <c r="C61" s="87"/>
      <c r="D61" s="88"/>
      <c r="E61" s="104"/>
      <c r="F61" s="90"/>
      <c r="G61" s="105"/>
      <c r="H61" s="90">
        <v>135.364789487</v>
      </c>
      <c r="I61" s="91"/>
      <c r="J61" s="91">
        <f t="shared" si="0"/>
        <v>2.2245201165291776E-3</v>
      </c>
      <c r="K61" s="91">
        <f>H61/'סכום נכסי הקרן'!$C$42</f>
        <v>1.9760178416260466E-4</v>
      </c>
    </row>
    <row r="62" spans="2:11">
      <c r="B62" s="85" t="s">
        <v>1894</v>
      </c>
      <c r="C62" s="87" t="s">
        <v>1895</v>
      </c>
      <c r="D62" s="88" t="s">
        <v>131</v>
      </c>
      <c r="E62" s="104">
        <v>44616</v>
      </c>
      <c r="F62" s="90">
        <v>36.078468000000008</v>
      </c>
      <c r="G62" s="105">
        <v>101404.19</v>
      </c>
      <c r="H62" s="90">
        <v>135.364789487</v>
      </c>
      <c r="I62" s="91">
        <v>4.800169839964539E-5</v>
      </c>
      <c r="J62" s="91">
        <f t="shared" si="0"/>
        <v>2.2245201165291776E-3</v>
      </c>
      <c r="K62" s="91">
        <f>H62/'סכום נכסי הקרן'!$C$42</f>
        <v>1.9760178416260466E-4</v>
      </c>
    </row>
    <row r="63" spans="2:11">
      <c r="B63" s="92"/>
      <c r="C63" s="87"/>
      <c r="D63" s="87"/>
      <c r="E63" s="87"/>
      <c r="F63" s="90"/>
      <c r="G63" s="105"/>
      <c r="H63" s="87"/>
      <c r="I63" s="87"/>
      <c r="J63" s="91"/>
      <c r="K63" s="87"/>
    </row>
    <row r="64" spans="2:11">
      <c r="B64" s="84" t="s">
        <v>195</v>
      </c>
      <c r="C64" s="80"/>
      <c r="D64" s="81"/>
      <c r="E64" s="102"/>
      <c r="F64" s="77"/>
      <c r="G64" s="103"/>
      <c r="H64" s="77">
        <v>2106.6798600000002</v>
      </c>
      <c r="I64" s="83"/>
      <c r="J64" s="83">
        <f t="shared" si="0"/>
        <v>3.4620167810381249E-2</v>
      </c>
      <c r="K64" s="83">
        <f>H64/'סכום נכסי הקרן'!$C$42</f>
        <v>3.075273123631643E-3</v>
      </c>
    </row>
    <row r="65" spans="2:11">
      <c r="B65" s="85" t="s">
        <v>1896</v>
      </c>
      <c r="C65" s="87">
        <v>7064</v>
      </c>
      <c r="D65" s="88" t="s">
        <v>131</v>
      </c>
      <c r="E65" s="104">
        <v>43466</v>
      </c>
      <c r="F65" s="90">
        <v>79649.85000000002</v>
      </c>
      <c r="G65" s="105">
        <v>117.9457</v>
      </c>
      <c r="H65" s="90">
        <v>347.59120000000007</v>
      </c>
      <c r="I65" s="91">
        <v>4.4110205555555553E-6</v>
      </c>
      <c r="J65" s="91">
        <f t="shared" si="0"/>
        <v>5.7121472995957691E-3</v>
      </c>
      <c r="K65" s="91">
        <f>H65/'סכום נכסי הקרן'!$C$42</f>
        <v>5.0740404162351999E-4</v>
      </c>
    </row>
    <row r="66" spans="2:11">
      <c r="B66" s="85" t="s">
        <v>1897</v>
      </c>
      <c r="C66" s="87">
        <v>7989</v>
      </c>
      <c r="D66" s="88" t="s">
        <v>131</v>
      </c>
      <c r="E66" s="104">
        <v>43830</v>
      </c>
      <c r="F66" s="90">
        <v>135278.39000000004</v>
      </c>
      <c r="G66" s="105">
        <v>135.7697</v>
      </c>
      <c r="H66" s="90">
        <v>679.56815000000017</v>
      </c>
      <c r="I66" s="91">
        <v>1.6909799999999999E-4</v>
      </c>
      <c r="J66" s="91">
        <f t="shared" si="0"/>
        <v>1.1167697493244342E-2</v>
      </c>
      <c r="K66" s="91">
        <f>H66/'סכום נכסי הקרן'!$C$42</f>
        <v>9.9201483198831986E-4</v>
      </c>
    </row>
    <row r="67" spans="2:11">
      <c r="B67" s="85" t="s">
        <v>1898</v>
      </c>
      <c r="C67" s="87">
        <v>8404</v>
      </c>
      <c r="D67" s="88" t="s">
        <v>131</v>
      </c>
      <c r="E67" s="104">
        <v>44469</v>
      </c>
      <c r="F67" s="90">
        <v>200343.03000000003</v>
      </c>
      <c r="G67" s="105">
        <v>102.2801</v>
      </c>
      <c r="H67" s="90">
        <v>758.17088000000012</v>
      </c>
      <c r="I67" s="91">
        <v>5.9532282785714288E-4</v>
      </c>
      <c r="J67" s="91">
        <f t="shared" si="0"/>
        <v>1.245941711074431E-2</v>
      </c>
      <c r="K67" s="91">
        <f>H67/'סכום נכסי הקרן'!$C$42</f>
        <v>1.1067569281191837E-3</v>
      </c>
    </row>
    <row r="68" spans="2:11">
      <c r="B68" s="85" t="s">
        <v>1899</v>
      </c>
      <c r="C68" s="87">
        <v>9489</v>
      </c>
      <c r="D68" s="88" t="s">
        <v>131</v>
      </c>
      <c r="E68" s="104">
        <v>44665</v>
      </c>
      <c r="F68" s="90">
        <v>86851.250000000015</v>
      </c>
      <c r="G68" s="105">
        <v>100</v>
      </c>
      <c r="H68" s="90">
        <v>321.34963000000005</v>
      </c>
      <c r="I68" s="91">
        <v>2.7780986655999998E-4</v>
      </c>
      <c r="J68" s="91">
        <f t="shared" si="0"/>
        <v>5.2809059067968336E-3</v>
      </c>
      <c r="K68" s="91">
        <f>H68/'סכום נכסי הקרן'!$C$42</f>
        <v>4.6909732190061985E-4</v>
      </c>
    </row>
    <row r="69" spans="2:11">
      <c r="B69" s="92"/>
      <c r="C69" s="87"/>
      <c r="D69" s="87"/>
      <c r="E69" s="87"/>
      <c r="F69" s="90"/>
      <c r="G69" s="105"/>
      <c r="H69" s="87"/>
      <c r="I69" s="87"/>
      <c r="J69" s="91"/>
      <c r="K69" s="87"/>
    </row>
    <row r="70" spans="2:11">
      <c r="B70" s="84" t="s">
        <v>196</v>
      </c>
      <c r="C70" s="80"/>
      <c r="D70" s="81"/>
      <c r="E70" s="102"/>
      <c r="F70" s="77"/>
      <c r="G70" s="103"/>
      <c r="H70" s="77">
        <v>53045.832461749</v>
      </c>
      <c r="I70" s="83"/>
      <c r="J70" s="83">
        <f t="shared" si="0"/>
        <v>0.87172980400881572</v>
      </c>
      <c r="K70" s="83">
        <f>H70/'סכום נכסי הקרן'!$C$42</f>
        <v>7.7434842373384466E-2</v>
      </c>
    </row>
    <row r="71" spans="2:11">
      <c r="B71" s="85" t="s">
        <v>1900</v>
      </c>
      <c r="C71" s="87">
        <v>7055</v>
      </c>
      <c r="D71" s="88" t="s">
        <v>131</v>
      </c>
      <c r="E71" s="104">
        <v>43914</v>
      </c>
      <c r="F71" s="90">
        <v>80085.74000000002</v>
      </c>
      <c r="G71" s="105">
        <v>110.7286</v>
      </c>
      <c r="H71" s="90">
        <v>328.10793000000007</v>
      </c>
      <c r="I71" s="91">
        <v>3.9392499999999999E-4</v>
      </c>
      <c r="J71" s="91">
        <f t="shared" si="0"/>
        <v>5.391968572062404E-3</v>
      </c>
      <c r="K71" s="91">
        <f>H71/'סכום נכסי הקרן'!$C$42</f>
        <v>4.7896290173838404E-4</v>
      </c>
    </row>
    <row r="72" spans="2:11">
      <c r="B72" s="85" t="s">
        <v>1901</v>
      </c>
      <c r="C72" s="87">
        <v>7070</v>
      </c>
      <c r="D72" s="88" t="s">
        <v>133</v>
      </c>
      <c r="E72" s="104">
        <v>44075</v>
      </c>
      <c r="F72" s="90">
        <v>337605.75000000006</v>
      </c>
      <c r="G72" s="105">
        <v>102.39149999999999</v>
      </c>
      <c r="H72" s="90">
        <v>1389.1134299999999</v>
      </c>
      <c r="I72" s="91">
        <v>4.6222489300000005E-5</v>
      </c>
      <c r="J72" s="91">
        <f t="shared" si="0"/>
        <v>2.2828024783155369E-2</v>
      </c>
      <c r="K72" s="91">
        <f>H72/'סכום נכסי הקרן'!$C$42</f>
        <v>2.0277894511009208E-3</v>
      </c>
    </row>
    <row r="73" spans="2:11">
      <c r="B73" s="85" t="s">
        <v>1902</v>
      </c>
      <c r="C73" s="87">
        <v>7006</v>
      </c>
      <c r="D73" s="88" t="s">
        <v>133</v>
      </c>
      <c r="E73" s="104">
        <v>43617</v>
      </c>
      <c r="F73" s="90">
        <v>52141.140000000007</v>
      </c>
      <c r="G73" s="105">
        <v>143.95820000000001</v>
      </c>
      <c r="H73" s="90">
        <v>301.63444000000004</v>
      </c>
      <c r="I73" s="91">
        <v>3.2451428571428572E-6</v>
      </c>
      <c r="J73" s="91">
        <f t="shared" si="0"/>
        <v>4.956915917063153E-3</v>
      </c>
      <c r="K73" s="91">
        <f>H73/'סכום נכסי הקרן'!$C$42</f>
        <v>4.4031763159955469E-4</v>
      </c>
    </row>
    <row r="74" spans="2:11">
      <c r="B74" s="85" t="s">
        <v>1903</v>
      </c>
      <c r="C74" s="87">
        <v>8417</v>
      </c>
      <c r="D74" s="88" t="s">
        <v>133</v>
      </c>
      <c r="E74" s="104">
        <v>44713</v>
      </c>
      <c r="F74" s="90">
        <v>36066.290000000008</v>
      </c>
      <c r="G74" s="105">
        <v>104.3445</v>
      </c>
      <c r="H74" s="90">
        <v>151.22898000000004</v>
      </c>
      <c r="I74" s="91">
        <v>6.9697200000000001E-6</v>
      </c>
      <c r="J74" s="91">
        <f t="shared" si="0"/>
        <v>2.4852246251562829E-3</v>
      </c>
      <c r="K74" s="91">
        <f>H74/'סכום נכסי הקרן'!$C$42</f>
        <v>2.2075989168483689E-4</v>
      </c>
    </row>
    <row r="75" spans="2:11">
      <c r="B75" s="85" t="s">
        <v>1904</v>
      </c>
      <c r="C75" s="87">
        <v>9282</v>
      </c>
      <c r="D75" s="88" t="s">
        <v>131</v>
      </c>
      <c r="E75" s="104">
        <v>44848</v>
      </c>
      <c r="F75" s="90">
        <v>37631.810000000005</v>
      </c>
      <c r="G75" s="105">
        <v>105.18510000000001</v>
      </c>
      <c r="H75" s="90">
        <v>146.45732000000001</v>
      </c>
      <c r="I75" s="91">
        <v>4.1527052000000001E-4</v>
      </c>
      <c r="J75" s="91">
        <f t="shared" si="0"/>
        <v>2.4068094501357726E-3</v>
      </c>
      <c r="K75" s="91">
        <f>H75/'סכום נכסי הקרן'!$C$42</f>
        <v>2.1379435409569971E-4</v>
      </c>
    </row>
    <row r="76" spans="2:11">
      <c r="B76" s="85" t="s">
        <v>1905</v>
      </c>
      <c r="C76" s="87">
        <v>8400</v>
      </c>
      <c r="D76" s="88" t="s">
        <v>131</v>
      </c>
      <c r="E76" s="104">
        <v>44544</v>
      </c>
      <c r="F76" s="90">
        <v>43817.157503000002</v>
      </c>
      <c r="G76" s="105">
        <v>111.9472</v>
      </c>
      <c r="H76" s="90">
        <v>181.49269943899998</v>
      </c>
      <c r="I76" s="91">
        <v>1.2240369309670184E-4</v>
      </c>
      <c r="J76" s="91">
        <f t="shared" ref="J76:J139" si="1">IFERROR(H76/$H$11,0)</f>
        <v>2.9825640953995095E-3</v>
      </c>
      <c r="K76" s="91">
        <f>H76/'סכום נכסי הקרן'!$C$42</f>
        <v>2.6493803416344062E-4</v>
      </c>
    </row>
    <row r="77" spans="2:11">
      <c r="B77" s="85" t="s">
        <v>1906</v>
      </c>
      <c r="C77" s="87">
        <v>8843</v>
      </c>
      <c r="D77" s="88" t="s">
        <v>131</v>
      </c>
      <c r="E77" s="104">
        <v>44562</v>
      </c>
      <c r="F77" s="90">
        <v>37111.829197000006</v>
      </c>
      <c r="G77" s="105">
        <v>100.0896</v>
      </c>
      <c r="H77" s="90">
        <v>137.43680112500002</v>
      </c>
      <c r="I77" s="91">
        <v>7.8604572242849184E-5</v>
      </c>
      <c r="J77" s="91">
        <f t="shared" si="1"/>
        <v>2.258570563383795E-3</v>
      </c>
      <c r="K77" s="91">
        <f>H77/'סכום נכסי הקרן'!$C$42</f>
        <v>2.0062644957246598E-4</v>
      </c>
    </row>
    <row r="78" spans="2:11">
      <c r="B78" s="85" t="s">
        <v>1907</v>
      </c>
      <c r="C78" s="87">
        <v>7025</v>
      </c>
      <c r="D78" s="88" t="s">
        <v>131</v>
      </c>
      <c r="E78" s="104">
        <v>43556</v>
      </c>
      <c r="F78" s="90">
        <v>87863.9</v>
      </c>
      <c r="G78" s="105">
        <v>111.3689</v>
      </c>
      <c r="H78" s="90">
        <v>362.05632000000008</v>
      </c>
      <c r="I78" s="91">
        <v>3.83149141037037E-5</v>
      </c>
      <c r="J78" s="91">
        <f t="shared" si="1"/>
        <v>5.9498601535067103E-3</v>
      </c>
      <c r="K78" s="91">
        <f>H78/'סכום נכסי הקרן'!$C$42</f>
        <v>5.2851982461966376E-4</v>
      </c>
    </row>
    <row r="79" spans="2:11">
      <c r="B79" s="85" t="s">
        <v>1908</v>
      </c>
      <c r="C79" s="87">
        <v>9386</v>
      </c>
      <c r="D79" s="88" t="s">
        <v>131</v>
      </c>
      <c r="E79" s="104">
        <v>44896</v>
      </c>
      <c r="F79" s="90">
        <v>2650.2600000000007</v>
      </c>
      <c r="G79" s="105">
        <v>120.539</v>
      </c>
      <c r="H79" s="90">
        <v>11.820020000000003</v>
      </c>
      <c r="I79" s="91">
        <v>7.9349705433069749E-5</v>
      </c>
      <c r="J79" s="91">
        <f t="shared" si="1"/>
        <v>1.9424454739984208E-4</v>
      </c>
      <c r="K79" s="91">
        <f>H79/'סכום נכסי הקרן'!$C$42</f>
        <v>1.7254539010397383E-5</v>
      </c>
    </row>
    <row r="80" spans="2:11">
      <c r="B80" s="85" t="s">
        <v>1909</v>
      </c>
      <c r="C80" s="87">
        <v>7045</v>
      </c>
      <c r="D80" s="88" t="s">
        <v>133</v>
      </c>
      <c r="E80" s="104">
        <v>43909</v>
      </c>
      <c r="F80" s="90">
        <v>206868.85000000003</v>
      </c>
      <c r="G80" s="105">
        <v>96.738699999999994</v>
      </c>
      <c r="H80" s="90">
        <v>804.19122000000016</v>
      </c>
      <c r="I80" s="91">
        <v>7.4376910000000003E-5</v>
      </c>
      <c r="J80" s="91">
        <f t="shared" si="1"/>
        <v>1.3215693336544846E-2</v>
      </c>
      <c r="K80" s="91">
        <f>H80/'סכום נכסי הקרן'!$C$42</f>
        <v>1.1739361504725934E-3</v>
      </c>
    </row>
    <row r="81" spans="2:11">
      <c r="B81" s="85" t="s">
        <v>1910</v>
      </c>
      <c r="C81" s="87">
        <v>7086</v>
      </c>
      <c r="D81" s="88" t="s">
        <v>131</v>
      </c>
      <c r="E81" s="104">
        <v>44160</v>
      </c>
      <c r="F81" s="90">
        <v>157993.45000000004</v>
      </c>
      <c r="G81" s="105">
        <v>96.479900000000001</v>
      </c>
      <c r="H81" s="90">
        <v>563.99810000000014</v>
      </c>
      <c r="I81" s="91">
        <v>6.2400359999999997E-5</v>
      </c>
      <c r="J81" s="91">
        <f t="shared" si="1"/>
        <v>9.2684746446174259E-3</v>
      </c>
      <c r="K81" s="91">
        <f>H81/'סכום נכסי הקרן'!$C$42</f>
        <v>8.2330886227265304E-4</v>
      </c>
    </row>
    <row r="82" spans="2:11">
      <c r="B82" s="85" t="s">
        <v>1911</v>
      </c>
      <c r="C82" s="86">
        <v>87952</v>
      </c>
      <c r="D82" s="88" t="s">
        <v>133</v>
      </c>
      <c r="E82" s="104">
        <v>44819</v>
      </c>
      <c r="F82" s="90">
        <v>4744.0000000000009</v>
      </c>
      <c r="G82" s="105">
        <v>100</v>
      </c>
      <c r="H82" s="90">
        <v>19.063759999999998</v>
      </c>
      <c r="I82" s="91">
        <v>1.1600000000000001E-5</v>
      </c>
      <c r="J82" s="91">
        <f t="shared" si="1"/>
        <v>3.132847011205744E-4</v>
      </c>
      <c r="K82" s="91">
        <f>H82/'סכום נכסי הקרן'!$C$42</f>
        <v>2.7828750763945673E-5</v>
      </c>
    </row>
    <row r="83" spans="2:11">
      <c r="B83" s="85" t="s">
        <v>1912</v>
      </c>
      <c r="C83" s="87">
        <v>8318</v>
      </c>
      <c r="D83" s="88" t="s">
        <v>133</v>
      </c>
      <c r="E83" s="104">
        <v>44256</v>
      </c>
      <c r="F83" s="90">
        <v>42673.73000000001</v>
      </c>
      <c r="G83" s="105">
        <v>104.997</v>
      </c>
      <c r="H83" s="90">
        <v>180.05348000000004</v>
      </c>
      <c r="I83" s="91">
        <v>1.1538461538461538E-4</v>
      </c>
      <c r="J83" s="91">
        <f t="shared" si="1"/>
        <v>2.9589126524630681E-3</v>
      </c>
      <c r="K83" s="91">
        <f>H83/'סכום נכסי הקרן'!$C$42</f>
        <v>2.6283710134312842E-4</v>
      </c>
    </row>
    <row r="84" spans="2:11">
      <c r="B84" s="85" t="s">
        <v>1913</v>
      </c>
      <c r="C84" s="87">
        <v>6650</v>
      </c>
      <c r="D84" s="88" t="s">
        <v>133</v>
      </c>
      <c r="E84" s="104">
        <v>43466</v>
      </c>
      <c r="F84" s="90">
        <v>97876.51</v>
      </c>
      <c r="G84" s="105">
        <v>139.07859999999999</v>
      </c>
      <c r="H84" s="90">
        <v>547.01947000000007</v>
      </c>
      <c r="I84" s="91">
        <v>2.7671495000000001E-5</v>
      </c>
      <c r="J84" s="91">
        <f t="shared" si="1"/>
        <v>8.9894559712294462E-3</v>
      </c>
      <c r="K84" s="91">
        <f>H84/'סכום נכסי הקרן'!$C$42</f>
        <v>7.9852392674140149E-4</v>
      </c>
    </row>
    <row r="85" spans="2:11">
      <c r="B85" s="85" t="s">
        <v>1914</v>
      </c>
      <c r="C85" s="87">
        <v>7035</v>
      </c>
      <c r="D85" s="88" t="s">
        <v>133</v>
      </c>
      <c r="E85" s="104">
        <v>43847</v>
      </c>
      <c r="F85" s="90">
        <v>26655.450000000004</v>
      </c>
      <c r="G85" s="105">
        <v>139.12549999999999</v>
      </c>
      <c r="H85" s="90">
        <v>149.02418000000003</v>
      </c>
      <c r="I85" s="91">
        <v>6.6638625000000004E-5</v>
      </c>
      <c r="J85" s="91">
        <f t="shared" si="1"/>
        <v>2.4489919979604597E-3</v>
      </c>
      <c r="K85" s="91">
        <f>H85/'סכום נכסי הקרן'!$C$42</f>
        <v>2.1754138548855936E-4</v>
      </c>
    </row>
    <row r="86" spans="2:11">
      <c r="B86" s="85" t="s">
        <v>1915</v>
      </c>
      <c r="C86" s="87">
        <v>7040</v>
      </c>
      <c r="D86" s="88" t="s">
        <v>133</v>
      </c>
      <c r="E86" s="104">
        <v>43891</v>
      </c>
      <c r="F86" s="90">
        <v>8121.0200000000013</v>
      </c>
      <c r="G86" s="105">
        <v>139.18879999999999</v>
      </c>
      <c r="H86" s="90">
        <v>45.423320000000004</v>
      </c>
      <c r="I86" s="91">
        <v>2.5378187500000003E-5</v>
      </c>
      <c r="J86" s="91">
        <f t="shared" si="1"/>
        <v>7.4646508506738508E-4</v>
      </c>
      <c r="K86" s="91">
        <f>H86/'סכום נכסי הקרן'!$C$42</f>
        <v>6.6307709032790434E-5</v>
      </c>
    </row>
    <row r="87" spans="2:11">
      <c r="B87" s="85" t="s">
        <v>1916</v>
      </c>
      <c r="C87" s="87">
        <v>9391</v>
      </c>
      <c r="D87" s="88" t="s">
        <v>133</v>
      </c>
      <c r="E87" s="104">
        <v>44608</v>
      </c>
      <c r="F87" s="90">
        <v>109548.05533300001</v>
      </c>
      <c r="G87" s="105">
        <v>95.853200000000001</v>
      </c>
      <c r="H87" s="90">
        <v>421.96386462200007</v>
      </c>
      <c r="I87" s="91">
        <v>3.6989687698169387E-5</v>
      </c>
      <c r="J87" s="91">
        <f t="shared" si="1"/>
        <v>6.9343520486926935E-3</v>
      </c>
      <c r="K87" s="91">
        <f>H87/'סכום נכסי הקרן'!$C$42</f>
        <v>6.1597120504858194E-4</v>
      </c>
    </row>
    <row r="88" spans="2:11">
      <c r="B88" s="85" t="s">
        <v>1917</v>
      </c>
      <c r="C88" s="86">
        <v>84032</v>
      </c>
      <c r="D88" s="88" t="s">
        <v>131</v>
      </c>
      <c r="E88" s="104">
        <v>44314</v>
      </c>
      <c r="F88" s="90">
        <v>32723.030000000006</v>
      </c>
      <c r="G88" s="105">
        <v>100</v>
      </c>
      <c r="H88" s="90">
        <v>121.07522000000002</v>
      </c>
      <c r="I88" s="91">
        <v>4.991962E-4</v>
      </c>
      <c r="J88" s="91">
        <f t="shared" si="1"/>
        <v>1.9896921756677489E-3</v>
      </c>
      <c r="K88" s="91">
        <f>H88/'סכום נכסי הקרן'!$C$42</f>
        <v>1.7674226496084146E-4</v>
      </c>
    </row>
    <row r="89" spans="2:11">
      <c r="B89" s="85" t="s">
        <v>1918</v>
      </c>
      <c r="C89" s="87">
        <v>8314</v>
      </c>
      <c r="D89" s="88" t="s">
        <v>131</v>
      </c>
      <c r="E89" s="104">
        <v>44264</v>
      </c>
      <c r="F89" s="90">
        <v>43891.500000000007</v>
      </c>
      <c r="G89" s="105">
        <v>101.2647</v>
      </c>
      <c r="H89" s="90">
        <v>164.45242000000005</v>
      </c>
      <c r="I89" s="91">
        <v>1.168742984E-4</v>
      </c>
      <c r="J89" s="91">
        <f t="shared" si="1"/>
        <v>2.7025323046584301E-3</v>
      </c>
      <c r="K89" s="91">
        <f>H89/'סכום נכסי הקרן'!$C$42</f>
        <v>2.4006310448241669E-4</v>
      </c>
    </row>
    <row r="90" spans="2:11">
      <c r="B90" s="85" t="s">
        <v>1919</v>
      </c>
      <c r="C90" s="86">
        <v>84035</v>
      </c>
      <c r="D90" s="88" t="s">
        <v>131</v>
      </c>
      <c r="E90" s="104">
        <v>44314</v>
      </c>
      <c r="F90" s="90">
        <v>15666.750000000002</v>
      </c>
      <c r="G90" s="105">
        <v>100</v>
      </c>
      <c r="H90" s="90">
        <v>57.96699000000001</v>
      </c>
      <c r="I90" s="91">
        <v>2.495981E-4</v>
      </c>
      <c r="J90" s="91">
        <f t="shared" si="1"/>
        <v>9.5260174997006519E-4</v>
      </c>
      <c r="K90" s="91">
        <f>H90/'סכום נכסי הקרן'!$C$42</f>
        <v>8.4618612343322175E-5</v>
      </c>
    </row>
    <row r="91" spans="2:11">
      <c r="B91" s="85" t="s">
        <v>1920</v>
      </c>
      <c r="C91" s="87">
        <v>8337</v>
      </c>
      <c r="D91" s="88" t="s">
        <v>131</v>
      </c>
      <c r="E91" s="104">
        <v>44470</v>
      </c>
      <c r="F91" s="90">
        <v>84232.567242000005</v>
      </c>
      <c r="G91" s="105">
        <v>140.2731</v>
      </c>
      <c r="H91" s="90">
        <v>437.17584301000005</v>
      </c>
      <c r="I91" s="91">
        <v>1.6359670530522979E-4</v>
      </c>
      <c r="J91" s="91">
        <f t="shared" si="1"/>
        <v>7.1843384156390468E-3</v>
      </c>
      <c r="K91" s="91">
        <f>H91/'סכום נכסי הקרן'!$C$42</f>
        <v>6.381772313092031E-4</v>
      </c>
    </row>
    <row r="92" spans="2:11">
      <c r="B92" s="85" t="s">
        <v>1921</v>
      </c>
      <c r="C92" s="87">
        <v>8111</v>
      </c>
      <c r="D92" s="88" t="s">
        <v>131</v>
      </c>
      <c r="E92" s="104">
        <v>44377</v>
      </c>
      <c r="F92" s="90">
        <v>26061.000000000004</v>
      </c>
      <c r="G92" s="105">
        <v>105.7394</v>
      </c>
      <c r="H92" s="90">
        <v>101.95998000000003</v>
      </c>
      <c r="I92" s="91">
        <v>2.5425365853658537E-5</v>
      </c>
      <c r="J92" s="91">
        <f t="shared" si="1"/>
        <v>1.6755614768838758E-3</v>
      </c>
      <c r="K92" s="91">
        <f>H92/'סכום נכסי הקרן'!$C$42</f>
        <v>1.4883836511353932E-4</v>
      </c>
    </row>
    <row r="93" spans="2:11">
      <c r="B93" s="85" t="s">
        <v>1922</v>
      </c>
      <c r="C93" s="87">
        <v>9237</v>
      </c>
      <c r="D93" s="88" t="s">
        <v>131</v>
      </c>
      <c r="E93" s="104">
        <v>44712</v>
      </c>
      <c r="F93" s="90">
        <v>55279.62000000001</v>
      </c>
      <c r="G93" s="105">
        <v>134.3717</v>
      </c>
      <c r="H93" s="90">
        <v>274.83663000000007</v>
      </c>
      <c r="I93" s="91">
        <v>4.0630259740259739E-5</v>
      </c>
      <c r="J93" s="91">
        <f t="shared" si="1"/>
        <v>4.5165335425192054E-3</v>
      </c>
      <c r="K93" s="91">
        <f>H93/'סכום נכסי הקרן'!$C$42</f>
        <v>4.0119892807466927E-4</v>
      </c>
    </row>
    <row r="94" spans="2:11">
      <c r="B94" s="85" t="s">
        <v>1923</v>
      </c>
      <c r="C94" s="87">
        <v>7042</v>
      </c>
      <c r="D94" s="88" t="s">
        <v>131</v>
      </c>
      <c r="E94" s="104">
        <v>43558</v>
      </c>
      <c r="F94" s="90">
        <v>63144.210000000006</v>
      </c>
      <c r="G94" s="105">
        <v>100.4409</v>
      </c>
      <c r="H94" s="90">
        <v>234.66366000000002</v>
      </c>
      <c r="I94" s="91">
        <v>1.4488760248360403E-4</v>
      </c>
      <c r="J94" s="91">
        <f t="shared" si="1"/>
        <v>3.8563501946604502E-3</v>
      </c>
      <c r="K94" s="91">
        <f>H94/'סכום נכסי הקרן'!$C$42</f>
        <v>3.4255553508307326E-4</v>
      </c>
    </row>
    <row r="95" spans="2:11">
      <c r="B95" s="85" t="s">
        <v>1924</v>
      </c>
      <c r="C95" s="87">
        <v>7057</v>
      </c>
      <c r="D95" s="88" t="s">
        <v>131</v>
      </c>
      <c r="E95" s="104">
        <v>43917</v>
      </c>
      <c r="F95" s="90">
        <v>6880.8700000000008</v>
      </c>
      <c r="G95" s="105">
        <v>117.3138</v>
      </c>
      <c r="H95" s="90">
        <v>29.867180000000005</v>
      </c>
      <c r="I95" s="91">
        <v>8.0733109803921563E-4</v>
      </c>
      <c r="J95" s="91">
        <f t="shared" si="1"/>
        <v>4.9082293102800287E-4</v>
      </c>
      <c r="K95" s="91">
        <f>H95/'סכום נכסי הקרן'!$C$42</f>
        <v>4.3599285148465103E-5</v>
      </c>
    </row>
    <row r="96" spans="2:11">
      <c r="B96" s="85" t="s">
        <v>1925</v>
      </c>
      <c r="C96" s="86">
        <v>87954</v>
      </c>
      <c r="D96" s="88" t="s">
        <v>133</v>
      </c>
      <c r="E96" s="104">
        <v>44837</v>
      </c>
      <c r="F96" s="90">
        <v>9916.380000000001</v>
      </c>
      <c r="G96" s="105">
        <v>100</v>
      </c>
      <c r="H96" s="90">
        <v>39.848990000000008</v>
      </c>
      <c r="I96" s="91">
        <v>2.60362E-5</v>
      </c>
      <c r="J96" s="91">
        <f t="shared" si="1"/>
        <v>6.548592157112113E-4</v>
      </c>
      <c r="K96" s="91">
        <f>H96/'סכום נכסי הקרן'!$C$42</f>
        <v>5.8170455928157079E-5</v>
      </c>
    </row>
    <row r="97" spans="2:11">
      <c r="B97" s="85" t="s">
        <v>1926</v>
      </c>
      <c r="C97" s="86">
        <v>87953</v>
      </c>
      <c r="D97" s="88" t="s">
        <v>133</v>
      </c>
      <c r="E97" s="104">
        <v>44792</v>
      </c>
      <c r="F97" s="90">
        <v>13406.950000000003</v>
      </c>
      <c r="G97" s="105">
        <v>100</v>
      </c>
      <c r="H97" s="90">
        <v>53.875830000000008</v>
      </c>
      <c r="I97" s="91">
        <v>3.9932640000000001E-5</v>
      </c>
      <c r="J97" s="91">
        <f t="shared" si="1"/>
        <v>8.8536958601938341E-4</v>
      </c>
      <c r="K97" s="91">
        <f>H97/'סכום נכסי הקרן'!$C$42</f>
        <v>7.8646449875087993E-5</v>
      </c>
    </row>
    <row r="98" spans="2:11">
      <c r="B98" s="85" t="s">
        <v>1927</v>
      </c>
      <c r="C98" s="86">
        <v>87343</v>
      </c>
      <c r="D98" s="88" t="s">
        <v>131</v>
      </c>
      <c r="E98" s="104">
        <v>44421</v>
      </c>
      <c r="F98" s="90">
        <v>16867.919999999998</v>
      </c>
      <c r="G98" s="105">
        <v>100</v>
      </c>
      <c r="H98" s="90">
        <v>62.411300000000011</v>
      </c>
      <c r="I98" s="91">
        <v>2.5891089999999999E-5</v>
      </c>
      <c r="J98" s="91">
        <f t="shared" si="1"/>
        <v>1.0256374118771171E-3</v>
      </c>
      <c r="K98" s="91">
        <f>H98/'סכום נכסי הקרן'!$C$42</f>
        <v>9.1106293436019073E-5</v>
      </c>
    </row>
    <row r="99" spans="2:11">
      <c r="B99" s="85" t="s">
        <v>1928</v>
      </c>
      <c r="C99" s="86">
        <v>87342</v>
      </c>
      <c r="D99" s="88" t="s">
        <v>131</v>
      </c>
      <c r="E99" s="104">
        <v>44421</v>
      </c>
      <c r="F99" s="90">
        <v>9153.9100000000017</v>
      </c>
      <c r="G99" s="105">
        <v>100</v>
      </c>
      <c r="H99" s="90">
        <v>33.86947</v>
      </c>
      <c r="I99" s="91">
        <v>2.988264E-5</v>
      </c>
      <c r="J99" s="91">
        <f t="shared" si="1"/>
        <v>5.5659464796358447E-4</v>
      </c>
      <c r="K99" s="91">
        <f>H99/'סכום נכסי הקרן'!$C$42</f>
        <v>4.9441717643158281E-5</v>
      </c>
    </row>
    <row r="100" spans="2:11">
      <c r="B100" s="85" t="s">
        <v>1929</v>
      </c>
      <c r="C100" s="87">
        <v>9011</v>
      </c>
      <c r="D100" s="88" t="s">
        <v>134</v>
      </c>
      <c r="E100" s="104">
        <v>44644</v>
      </c>
      <c r="F100" s="90">
        <v>184802.83191700003</v>
      </c>
      <c r="G100" s="105">
        <v>103.40689999999999</v>
      </c>
      <c r="H100" s="90">
        <v>892.56553689700024</v>
      </c>
      <c r="I100" s="91">
        <v>2.4532432296813937E-4</v>
      </c>
      <c r="J100" s="91">
        <f t="shared" si="1"/>
        <v>1.4667994532941129E-2</v>
      </c>
      <c r="K100" s="91">
        <f>H100/'סכום נכסי הקרן'!$C$42</f>
        <v>1.3029425394987125E-3</v>
      </c>
    </row>
    <row r="101" spans="2:11">
      <c r="B101" s="85" t="s">
        <v>1930</v>
      </c>
      <c r="C101" s="87">
        <v>8329</v>
      </c>
      <c r="D101" s="88" t="s">
        <v>131</v>
      </c>
      <c r="E101" s="104">
        <v>43810</v>
      </c>
      <c r="F101" s="90">
        <v>115256.38000000002</v>
      </c>
      <c r="G101" s="105">
        <v>109.4639</v>
      </c>
      <c r="H101" s="90">
        <v>466.80728000000011</v>
      </c>
      <c r="I101" s="91">
        <v>1.2353183328571428E-5</v>
      </c>
      <c r="J101" s="91">
        <f t="shared" si="1"/>
        <v>7.671287258951452E-3</v>
      </c>
      <c r="K101" s="91">
        <f>H101/'סכום נכסי הקרן'!$C$42</f>
        <v>6.8143238531724094E-4</v>
      </c>
    </row>
    <row r="102" spans="2:11">
      <c r="B102" s="85" t="s">
        <v>1931</v>
      </c>
      <c r="C102" s="87">
        <v>8278</v>
      </c>
      <c r="D102" s="88" t="s">
        <v>131</v>
      </c>
      <c r="E102" s="104">
        <v>44256</v>
      </c>
      <c r="F102" s="90">
        <v>21260.610000000004</v>
      </c>
      <c r="G102" s="105">
        <v>121.0505</v>
      </c>
      <c r="H102" s="90">
        <v>95.223450000000014</v>
      </c>
      <c r="I102" s="91">
        <v>8.5042918400000001E-5</v>
      </c>
      <c r="J102" s="91">
        <f t="shared" si="1"/>
        <v>1.564856569371413E-3</v>
      </c>
      <c r="K102" s="91">
        <f>H102/'סכום נכסי הקרן'!$C$42</f>
        <v>1.3900456452100966E-4</v>
      </c>
    </row>
    <row r="103" spans="2:11">
      <c r="B103" s="85" t="s">
        <v>1932</v>
      </c>
      <c r="C103" s="87">
        <v>8413</v>
      </c>
      <c r="D103" s="88" t="s">
        <v>133</v>
      </c>
      <c r="E103" s="104">
        <v>44661</v>
      </c>
      <c r="F103" s="90">
        <v>12379.780000000002</v>
      </c>
      <c r="G103" s="105">
        <v>96.896000000000001</v>
      </c>
      <c r="H103" s="90">
        <v>48.203960000000009</v>
      </c>
      <c r="I103" s="91">
        <v>6.7430999999999999E-5</v>
      </c>
      <c r="J103" s="91">
        <f t="shared" si="1"/>
        <v>7.9216079102066583E-4</v>
      </c>
      <c r="K103" s="91">
        <f>H103/'סכום נכסי הקרן'!$C$42</f>
        <v>7.0366810570171202E-5</v>
      </c>
    </row>
    <row r="104" spans="2:11">
      <c r="B104" s="85" t="s">
        <v>1933</v>
      </c>
      <c r="C104" s="87">
        <v>8281</v>
      </c>
      <c r="D104" s="88" t="s">
        <v>133</v>
      </c>
      <c r="E104" s="104">
        <v>44302</v>
      </c>
      <c r="F104" s="90">
        <v>142287.15000000002</v>
      </c>
      <c r="G104" s="105">
        <v>135.31280000000001</v>
      </c>
      <c r="H104" s="90">
        <v>773.69277000000011</v>
      </c>
      <c r="I104" s="91">
        <v>5.0712674285714285E-5</v>
      </c>
      <c r="J104" s="91">
        <f t="shared" si="1"/>
        <v>1.2714496416687966E-2</v>
      </c>
      <c r="K104" s="91">
        <f>H104/'סכום נכסי הקרן'!$C$42</f>
        <v>1.1294153547986728E-3</v>
      </c>
    </row>
    <row r="105" spans="2:11">
      <c r="B105" s="85" t="s">
        <v>1934</v>
      </c>
      <c r="C105" s="87">
        <v>8323</v>
      </c>
      <c r="D105" s="88" t="s">
        <v>131</v>
      </c>
      <c r="E105" s="104">
        <v>44406</v>
      </c>
      <c r="F105" s="90">
        <v>230943.92000000004</v>
      </c>
      <c r="G105" s="105">
        <v>87.685599999999994</v>
      </c>
      <c r="H105" s="90">
        <v>749.26688000000013</v>
      </c>
      <c r="I105" s="91">
        <v>1.304520056445993E-5</v>
      </c>
      <c r="J105" s="91">
        <f t="shared" si="1"/>
        <v>1.2313093039376563E-2</v>
      </c>
      <c r="K105" s="91">
        <f>H105/'סכום נכסי הקרן'!$C$42</f>
        <v>1.0937591146342168E-3</v>
      </c>
    </row>
    <row r="106" spans="2:11">
      <c r="B106" s="85" t="s">
        <v>1935</v>
      </c>
      <c r="C106" s="87">
        <v>7060</v>
      </c>
      <c r="D106" s="88" t="s">
        <v>133</v>
      </c>
      <c r="E106" s="104">
        <v>44197</v>
      </c>
      <c r="F106" s="90">
        <v>107710.82000000002</v>
      </c>
      <c r="G106" s="105">
        <v>113.1347</v>
      </c>
      <c r="H106" s="90">
        <v>489.68762000000004</v>
      </c>
      <c r="I106" s="91">
        <v>8.9341635135135129E-6</v>
      </c>
      <c r="J106" s="91">
        <f t="shared" si="1"/>
        <v>8.0472918078146934E-3</v>
      </c>
      <c r="K106" s="91">
        <f>H106/'סכום נכסי הקרן'!$C$42</f>
        <v>7.1483247424273806E-4</v>
      </c>
    </row>
    <row r="107" spans="2:11">
      <c r="B107" s="85" t="s">
        <v>1936</v>
      </c>
      <c r="C107" s="87">
        <v>9317</v>
      </c>
      <c r="D107" s="88" t="s">
        <v>133</v>
      </c>
      <c r="E107" s="104">
        <v>44545</v>
      </c>
      <c r="F107" s="90">
        <v>181887.673511</v>
      </c>
      <c r="G107" s="105">
        <v>103.5138</v>
      </c>
      <c r="H107" s="90">
        <v>756.59852897600013</v>
      </c>
      <c r="I107" s="91">
        <v>4.7020573076733563E-5</v>
      </c>
      <c r="J107" s="91">
        <f t="shared" si="1"/>
        <v>1.243357784710427E-2</v>
      </c>
      <c r="K107" s="91">
        <f>H107/'סכום נכסי הקרן'!$C$42</f>
        <v>1.1044616534849913E-3</v>
      </c>
    </row>
    <row r="108" spans="2:11">
      <c r="B108" s="85" t="s">
        <v>1937</v>
      </c>
      <c r="C108" s="87">
        <v>7999</v>
      </c>
      <c r="D108" s="88" t="s">
        <v>133</v>
      </c>
      <c r="E108" s="104">
        <v>44228</v>
      </c>
      <c r="F108" s="90">
        <v>172646.39000000004</v>
      </c>
      <c r="G108" s="105">
        <v>115.44199999999999</v>
      </c>
      <c r="H108" s="90">
        <v>800.9129700000002</v>
      </c>
      <c r="I108" s="91">
        <v>3.1433522641509436E-4</v>
      </c>
      <c r="J108" s="91">
        <f t="shared" si="1"/>
        <v>1.316182014618531E-2</v>
      </c>
      <c r="K108" s="91">
        <f>H108/'סכום נכסי הקרן'!$C$42</f>
        <v>1.1691506515892722E-3</v>
      </c>
    </row>
    <row r="109" spans="2:11">
      <c r="B109" s="85" t="s">
        <v>1938</v>
      </c>
      <c r="C109" s="86">
        <v>87957</v>
      </c>
      <c r="D109" s="88" t="s">
        <v>133</v>
      </c>
      <c r="E109" s="104">
        <v>44895</v>
      </c>
      <c r="F109" s="90">
        <v>24751.290000000005</v>
      </c>
      <c r="G109" s="105">
        <v>100</v>
      </c>
      <c r="H109" s="90">
        <v>99.463080000000019</v>
      </c>
      <c r="I109" s="91">
        <v>4.1687149999999999E-5</v>
      </c>
      <c r="J109" s="91">
        <f t="shared" si="1"/>
        <v>1.6345286181913637E-3</v>
      </c>
      <c r="K109" s="91">
        <f>H109/'סכום נכסי הקרן'!$C$42</f>
        <v>1.4519345939806156E-4</v>
      </c>
    </row>
    <row r="110" spans="2:11">
      <c r="B110" s="85" t="s">
        <v>1939</v>
      </c>
      <c r="C110" s="86">
        <v>87958</v>
      </c>
      <c r="D110" s="88" t="s">
        <v>133</v>
      </c>
      <c r="E110" s="104">
        <v>44895</v>
      </c>
      <c r="F110" s="90">
        <v>18563.470000000005</v>
      </c>
      <c r="G110" s="105">
        <v>100</v>
      </c>
      <c r="H110" s="90">
        <v>74.597310000000007</v>
      </c>
      <c r="I110" s="91">
        <v>3.8917130000000003E-5</v>
      </c>
      <c r="J110" s="91">
        <f t="shared" si="1"/>
        <v>1.2258964636435226E-3</v>
      </c>
      <c r="K110" s="91">
        <f>H110/'סכום נכסי הקרן'!$C$42</f>
        <v>1.0889509454854616E-4</v>
      </c>
    </row>
    <row r="111" spans="2:11">
      <c r="B111" s="85" t="s">
        <v>1940</v>
      </c>
      <c r="C111" s="87">
        <v>9600</v>
      </c>
      <c r="D111" s="88" t="s">
        <v>131</v>
      </c>
      <c r="E111" s="104">
        <v>44967</v>
      </c>
      <c r="F111" s="90">
        <v>292428.53257300006</v>
      </c>
      <c r="G111" s="105">
        <v>100.3535</v>
      </c>
      <c r="H111" s="90">
        <v>1085.8103897540002</v>
      </c>
      <c r="I111" s="91">
        <v>1.1697141160383836E-3</v>
      </c>
      <c r="J111" s="91">
        <f t="shared" si="1"/>
        <v>1.784368788883706E-2</v>
      </c>
      <c r="K111" s="91">
        <f>H111/'סכום נכסי הקרן'!$C$42</f>
        <v>1.5850360429089951E-3</v>
      </c>
    </row>
    <row r="112" spans="2:11">
      <c r="B112" s="85" t="s">
        <v>1941</v>
      </c>
      <c r="C112" s="87">
        <v>7991</v>
      </c>
      <c r="D112" s="88" t="s">
        <v>131</v>
      </c>
      <c r="E112" s="104">
        <v>44105</v>
      </c>
      <c r="F112" s="90">
        <v>139686.60999999999</v>
      </c>
      <c r="G112" s="105">
        <v>113.50579999999999</v>
      </c>
      <c r="H112" s="90">
        <v>586.64388000000008</v>
      </c>
      <c r="I112" s="91">
        <v>2.4030672222222221E-5</v>
      </c>
      <c r="J112" s="91">
        <f t="shared" si="1"/>
        <v>9.6406245467847984E-3</v>
      </c>
      <c r="K112" s="91">
        <f>H112/'סכום נכסי הקרן'!$C$42</f>
        <v>8.5636654698307451E-4</v>
      </c>
    </row>
    <row r="113" spans="2:11">
      <c r="B113" s="85" t="s">
        <v>1942</v>
      </c>
      <c r="C113" s="87">
        <v>9229</v>
      </c>
      <c r="D113" s="88" t="s">
        <v>131</v>
      </c>
      <c r="E113" s="104">
        <v>44735</v>
      </c>
      <c r="F113" s="90">
        <v>34586.070000000007</v>
      </c>
      <c r="G113" s="105">
        <v>99.064599999999999</v>
      </c>
      <c r="H113" s="90">
        <v>126.77144000000001</v>
      </c>
      <c r="I113" s="91">
        <v>1.1528687933333334E-4</v>
      </c>
      <c r="J113" s="91">
        <f t="shared" si="1"/>
        <v>2.083301126903866E-3</v>
      </c>
      <c r="K113" s="91">
        <f>H113/'סכום נכסי הקרן'!$C$42</f>
        <v>1.8505744972379496E-4</v>
      </c>
    </row>
    <row r="114" spans="2:11">
      <c r="B114" s="85" t="s">
        <v>1943</v>
      </c>
      <c r="C114" s="87">
        <v>9385</v>
      </c>
      <c r="D114" s="88" t="s">
        <v>133</v>
      </c>
      <c r="E114" s="104">
        <v>44896</v>
      </c>
      <c r="F114" s="90">
        <v>58621.700000000012</v>
      </c>
      <c r="G114" s="105">
        <v>101.77809999999999</v>
      </c>
      <c r="H114" s="90">
        <v>239.76002000000005</v>
      </c>
      <c r="I114" s="91">
        <v>1.4219313333333335E-4</v>
      </c>
      <c r="J114" s="91">
        <f t="shared" si="1"/>
        <v>3.940101333963655E-3</v>
      </c>
      <c r="K114" s="91">
        <f>H114/'סכום נכסי הקרן'!$C$42</f>
        <v>3.4999506077178016E-4</v>
      </c>
    </row>
    <row r="115" spans="2:11">
      <c r="B115" s="85" t="s">
        <v>1944</v>
      </c>
      <c r="C115" s="87">
        <v>7027</v>
      </c>
      <c r="D115" s="88" t="s">
        <v>134</v>
      </c>
      <c r="E115" s="104">
        <v>43738</v>
      </c>
      <c r="F115" s="90">
        <v>115433.98000000003</v>
      </c>
      <c r="G115" s="105">
        <v>113.4568</v>
      </c>
      <c r="H115" s="90">
        <v>611.71078000000011</v>
      </c>
      <c r="I115" s="91">
        <v>4.8097491666666667E-5</v>
      </c>
      <c r="J115" s="91">
        <f t="shared" si="1"/>
        <v>1.0052561975420038E-2</v>
      </c>
      <c r="K115" s="91">
        <f>H115/'סכום נכסי הקרן'!$C$42</f>
        <v>8.9295851585620087E-4</v>
      </c>
    </row>
    <row r="116" spans="2:11">
      <c r="B116" s="85" t="s">
        <v>1945</v>
      </c>
      <c r="C116" s="87">
        <v>9246</v>
      </c>
      <c r="D116" s="88" t="s">
        <v>133</v>
      </c>
      <c r="E116" s="104">
        <v>44816</v>
      </c>
      <c r="F116" s="90">
        <v>241812.82000000004</v>
      </c>
      <c r="G116" s="105">
        <v>88.216899999999995</v>
      </c>
      <c r="H116" s="90">
        <v>857.22549000000015</v>
      </c>
      <c r="I116" s="91">
        <v>1.4852102272727274E-4</v>
      </c>
      <c r="J116" s="91">
        <f t="shared" si="1"/>
        <v>1.40872331285952E-2</v>
      </c>
      <c r="K116" s="91">
        <f>H116/'סכום נכסי הקרן'!$C$42</f>
        <v>1.2513541142833947E-3</v>
      </c>
    </row>
    <row r="117" spans="2:11">
      <c r="B117" s="85" t="s">
        <v>1946</v>
      </c>
      <c r="C117" s="87">
        <v>9245</v>
      </c>
      <c r="D117" s="88" t="s">
        <v>131</v>
      </c>
      <c r="E117" s="104">
        <v>44816</v>
      </c>
      <c r="F117" s="90">
        <v>22652.430000000004</v>
      </c>
      <c r="G117" s="105">
        <v>100.83</v>
      </c>
      <c r="H117" s="90">
        <v>84.509670000000014</v>
      </c>
      <c r="I117" s="91">
        <v>1.5942083333333334E-4</v>
      </c>
      <c r="J117" s="91">
        <f t="shared" si="1"/>
        <v>1.3887914402902881E-3</v>
      </c>
      <c r="K117" s="91">
        <f>H117/'סכום נכסי הקרן'!$C$42</f>
        <v>1.2336488413478228E-4</v>
      </c>
    </row>
    <row r="118" spans="2:11">
      <c r="B118" s="85" t="s">
        <v>1947</v>
      </c>
      <c r="C118" s="87">
        <v>9534</v>
      </c>
      <c r="D118" s="88" t="s">
        <v>133</v>
      </c>
      <c r="E118" s="104">
        <v>45007</v>
      </c>
      <c r="F118" s="90">
        <v>116286.65680500002</v>
      </c>
      <c r="G118" s="105">
        <v>100.5012</v>
      </c>
      <c r="H118" s="90">
        <v>469.64002775600011</v>
      </c>
      <c r="I118" s="91">
        <v>1.1628665684916186E-3</v>
      </c>
      <c r="J118" s="91">
        <f t="shared" si="1"/>
        <v>7.7178392788094675E-3</v>
      </c>
      <c r="K118" s="91">
        <f>H118/'סכום נכסי הקרן'!$C$42</f>
        <v>6.8556755231886338E-4</v>
      </c>
    </row>
    <row r="119" spans="2:11">
      <c r="B119" s="85" t="s">
        <v>1948</v>
      </c>
      <c r="C119" s="87">
        <v>8412</v>
      </c>
      <c r="D119" s="88" t="s">
        <v>133</v>
      </c>
      <c r="E119" s="104">
        <v>44440</v>
      </c>
      <c r="F119" s="90">
        <v>40209.94000000001</v>
      </c>
      <c r="G119" s="105">
        <v>104.2736</v>
      </c>
      <c r="H119" s="90">
        <v>168.48908</v>
      </c>
      <c r="I119" s="91">
        <v>2.2338864722222222E-4</v>
      </c>
      <c r="J119" s="91">
        <f t="shared" si="1"/>
        <v>2.7688688417122622E-3</v>
      </c>
      <c r="K119" s="91">
        <f>H119/'סכום נכסי הקרן'!$C$42</f>
        <v>2.4595570935463434E-4</v>
      </c>
    </row>
    <row r="120" spans="2:11">
      <c r="B120" s="85" t="s">
        <v>1949</v>
      </c>
      <c r="C120" s="87">
        <v>9495</v>
      </c>
      <c r="D120" s="88" t="s">
        <v>131</v>
      </c>
      <c r="E120" s="104">
        <v>44980</v>
      </c>
      <c r="F120" s="90">
        <v>215959.31000000003</v>
      </c>
      <c r="G120" s="105">
        <v>100.3541</v>
      </c>
      <c r="H120" s="90">
        <v>801.87888000000009</v>
      </c>
      <c r="I120" s="91">
        <v>5.0504133333333328E-4</v>
      </c>
      <c r="J120" s="91">
        <f t="shared" si="1"/>
        <v>1.3177693448496047E-2</v>
      </c>
      <c r="K120" s="91">
        <f>H120/'סכום נכסי הקרן'!$C$42</f>
        <v>1.1705606603519927E-3</v>
      </c>
    </row>
    <row r="121" spans="2:11">
      <c r="B121" s="85" t="s">
        <v>1950</v>
      </c>
      <c r="C121" s="87">
        <v>7018</v>
      </c>
      <c r="D121" s="88" t="s">
        <v>131</v>
      </c>
      <c r="E121" s="104">
        <v>43525</v>
      </c>
      <c r="F121" s="90">
        <v>184929.24</v>
      </c>
      <c r="G121" s="105">
        <v>109.1545</v>
      </c>
      <c r="H121" s="90">
        <v>746.87675000000013</v>
      </c>
      <c r="I121" s="91">
        <v>1.1423424090909091E-5</v>
      </c>
      <c r="J121" s="91">
        <f t="shared" si="1"/>
        <v>1.2273814787725823E-2</v>
      </c>
      <c r="K121" s="91">
        <f>H121/'סכום נכסי הקרן'!$C$42</f>
        <v>1.090270068818311E-3</v>
      </c>
    </row>
    <row r="122" spans="2:11">
      <c r="B122" s="85" t="s">
        <v>1951</v>
      </c>
      <c r="C122" s="87">
        <v>8287</v>
      </c>
      <c r="D122" s="88" t="s">
        <v>131</v>
      </c>
      <c r="E122" s="104">
        <v>43800</v>
      </c>
      <c r="F122" s="90">
        <v>52182.760000000009</v>
      </c>
      <c r="G122" s="105">
        <v>211.35</v>
      </c>
      <c r="H122" s="90">
        <v>408.06656000000004</v>
      </c>
      <c r="I122" s="91">
        <v>3.9796265151515153E-4</v>
      </c>
      <c r="J122" s="91">
        <f t="shared" si="1"/>
        <v>6.7059704007447095E-3</v>
      </c>
      <c r="K122" s="91">
        <f>H122/'סכום נכסי הקרן'!$C$42</f>
        <v>5.9568430327179339E-4</v>
      </c>
    </row>
    <row r="123" spans="2:11">
      <c r="B123" s="85" t="s">
        <v>1952</v>
      </c>
      <c r="C123" s="86">
        <v>1181106</v>
      </c>
      <c r="D123" s="88" t="s">
        <v>131</v>
      </c>
      <c r="E123" s="104">
        <v>44287</v>
      </c>
      <c r="F123" s="90">
        <v>68899.420000000013</v>
      </c>
      <c r="G123" s="105">
        <v>122.12390000000001</v>
      </c>
      <c r="H123" s="90">
        <v>311.32784000000009</v>
      </c>
      <c r="I123" s="91">
        <v>4.742312666666667E-4</v>
      </c>
      <c r="J123" s="91">
        <f t="shared" si="1"/>
        <v>5.1162126099423225E-3</v>
      </c>
      <c r="K123" s="91">
        <f>H123/'סכום נכסי הקרן'!$C$42</f>
        <v>4.5446778942021719E-4</v>
      </c>
    </row>
    <row r="124" spans="2:11">
      <c r="B124" s="85" t="s">
        <v>1953</v>
      </c>
      <c r="C124" s="86">
        <v>87956</v>
      </c>
      <c r="D124" s="88" t="s">
        <v>133</v>
      </c>
      <c r="E124" s="104">
        <v>44837</v>
      </c>
      <c r="F124" s="90">
        <v>15866.210000000003</v>
      </c>
      <c r="G124" s="105">
        <v>100</v>
      </c>
      <c r="H124" s="90">
        <v>63.75838000000001</v>
      </c>
      <c r="I124" s="91">
        <v>2.083442E-5</v>
      </c>
      <c r="J124" s="91">
        <f t="shared" si="1"/>
        <v>1.0477746794038539E-3</v>
      </c>
      <c r="K124" s="91">
        <f>H124/'סכום נכסי הקרן'!$C$42</f>
        <v>9.3072723645961709E-5</v>
      </c>
    </row>
    <row r="125" spans="2:11">
      <c r="B125" s="85" t="s">
        <v>1954</v>
      </c>
      <c r="C125" s="87">
        <v>8299</v>
      </c>
      <c r="D125" s="88" t="s">
        <v>134</v>
      </c>
      <c r="E125" s="104">
        <v>44286</v>
      </c>
      <c r="F125" s="90">
        <v>153412.54000000004</v>
      </c>
      <c r="G125" s="105">
        <v>100.87390000000001</v>
      </c>
      <c r="H125" s="90">
        <v>722.80581999999993</v>
      </c>
      <c r="I125" s="91">
        <v>5.9505481720430111E-4</v>
      </c>
      <c r="J125" s="91">
        <f t="shared" si="1"/>
        <v>1.1878244653043876E-2</v>
      </c>
      <c r="K125" s="91">
        <f>H125/'סכום נכסי הקרן'!$C$42</f>
        <v>1.0551319894663686E-3</v>
      </c>
    </row>
    <row r="126" spans="2:11">
      <c r="B126" s="85" t="s">
        <v>1955</v>
      </c>
      <c r="C126" s="87">
        <v>7036</v>
      </c>
      <c r="D126" s="88" t="s">
        <v>131</v>
      </c>
      <c r="E126" s="104">
        <v>37987</v>
      </c>
      <c r="F126" s="90">
        <v>479971.83</v>
      </c>
      <c r="G126" s="105">
        <v>128.74770000000001</v>
      </c>
      <c r="H126" s="90">
        <v>2286.4249500000001</v>
      </c>
      <c r="I126" s="91">
        <v>2.3491826315789474E-5</v>
      </c>
      <c r="J126" s="91">
        <f t="shared" si="1"/>
        <v>3.7574012529289838E-2</v>
      </c>
      <c r="K126" s="91">
        <f>H126/'סכום נכסי הקרן'!$C$42</f>
        <v>3.3376600457631104E-3</v>
      </c>
    </row>
    <row r="127" spans="2:11">
      <c r="B127" s="85" t="s">
        <v>1956</v>
      </c>
      <c r="C127" s="86">
        <v>87344</v>
      </c>
      <c r="D127" s="88" t="s">
        <v>131</v>
      </c>
      <c r="E127" s="104">
        <v>44421</v>
      </c>
      <c r="F127" s="90">
        <v>11239.320000000002</v>
      </c>
      <c r="G127" s="105">
        <v>100</v>
      </c>
      <c r="H127" s="90">
        <v>41.585470000000008</v>
      </c>
      <c r="I127" s="91">
        <v>1.0608859000000001E-4</v>
      </c>
      <c r="J127" s="91">
        <f t="shared" si="1"/>
        <v>6.8339569633213057E-4</v>
      </c>
      <c r="K127" s="91">
        <f>H127/'סכום נכסי הקרן'!$C$42</f>
        <v>6.0705321512206414E-5</v>
      </c>
    </row>
    <row r="128" spans="2:11">
      <c r="B128" s="85" t="s">
        <v>1957</v>
      </c>
      <c r="C128" s="87">
        <v>7046</v>
      </c>
      <c r="D128" s="88" t="s">
        <v>131</v>
      </c>
      <c r="E128" s="104">
        <v>43795</v>
      </c>
      <c r="F128" s="90">
        <v>119878.99000000002</v>
      </c>
      <c r="G128" s="105">
        <v>145.29949999999999</v>
      </c>
      <c r="H128" s="90">
        <v>644.47921000000008</v>
      </c>
      <c r="I128" s="91">
        <v>1.3827480000000001E-5</v>
      </c>
      <c r="J128" s="91">
        <f t="shared" si="1"/>
        <v>1.0591062659374329E-2</v>
      </c>
      <c r="K128" s="91">
        <f>H128/'סכום נכסי הקרן'!$C$42</f>
        <v>9.4079296569168967E-4</v>
      </c>
    </row>
    <row r="129" spans="2:11">
      <c r="B129" s="85" t="s">
        <v>1958</v>
      </c>
      <c r="C129" s="87">
        <v>8315</v>
      </c>
      <c r="D129" s="88" t="s">
        <v>131</v>
      </c>
      <c r="E129" s="104">
        <v>44337</v>
      </c>
      <c r="F129" s="90">
        <v>259641.59000000003</v>
      </c>
      <c r="G129" s="105">
        <v>91.9084</v>
      </c>
      <c r="H129" s="90">
        <v>882.93999000000008</v>
      </c>
      <c r="I129" s="91">
        <v>4.8383878157894737E-5</v>
      </c>
      <c r="J129" s="91">
        <f t="shared" si="1"/>
        <v>1.4509812905457949E-2</v>
      </c>
      <c r="K129" s="91">
        <f>H129/'סכום נכסי הקרן'!$C$42</f>
        <v>1.2888914317653332E-3</v>
      </c>
    </row>
    <row r="130" spans="2:11">
      <c r="B130" s="85" t="s">
        <v>1959</v>
      </c>
      <c r="C130" s="87">
        <v>8296</v>
      </c>
      <c r="D130" s="88" t="s">
        <v>131</v>
      </c>
      <c r="E130" s="104">
        <v>44085</v>
      </c>
      <c r="F130" s="90">
        <v>87940.62</v>
      </c>
      <c r="G130" s="105">
        <v>121.708</v>
      </c>
      <c r="H130" s="90">
        <v>396.01384000000007</v>
      </c>
      <c r="I130" s="91">
        <v>2.7999769230769232E-5</v>
      </c>
      <c r="J130" s="91">
        <f t="shared" si="1"/>
        <v>6.5079017729981394E-3</v>
      </c>
      <c r="K130" s="91">
        <f>H130/'סכום נכסי הקרן'!$C$42</f>
        <v>5.7809007522299175E-4</v>
      </c>
    </row>
    <row r="131" spans="2:11">
      <c r="B131" s="85" t="s">
        <v>1960</v>
      </c>
      <c r="C131" s="87">
        <v>8333</v>
      </c>
      <c r="D131" s="88" t="s">
        <v>131</v>
      </c>
      <c r="E131" s="104">
        <v>44501</v>
      </c>
      <c r="F131" s="90">
        <v>23861.610000000004</v>
      </c>
      <c r="G131" s="105">
        <v>129.0412</v>
      </c>
      <c r="H131" s="90">
        <v>113.92785000000002</v>
      </c>
      <c r="I131" s="91">
        <v>7.8410290750000007E-5</v>
      </c>
      <c r="J131" s="91">
        <f t="shared" si="1"/>
        <v>1.8722357203699398E-3</v>
      </c>
      <c r="K131" s="91">
        <f>H131/'סכום נכסי הקרן'!$C$42</f>
        <v>1.6630873147386395E-4</v>
      </c>
    </row>
    <row r="132" spans="2:11">
      <c r="B132" s="85" t="s">
        <v>1961</v>
      </c>
      <c r="C132" s="86">
        <v>87955</v>
      </c>
      <c r="D132" s="88" t="s">
        <v>133</v>
      </c>
      <c r="E132" s="104">
        <v>44827</v>
      </c>
      <c r="F132" s="90">
        <v>18563.470000000005</v>
      </c>
      <c r="G132" s="105">
        <v>100</v>
      </c>
      <c r="H132" s="90">
        <v>74.597310000000007</v>
      </c>
      <c r="I132" s="91">
        <v>3.3427160000000001E-5</v>
      </c>
      <c r="J132" s="91">
        <f t="shared" si="1"/>
        <v>1.2258964636435226E-3</v>
      </c>
      <c r="K132" s="91">
        <f>H132/'סכום נכסי הקרן'!$C$42</f>
        <v>1.0889509454854616E-4</v>
      </c>
    </row>
    <row r="133" spans="2:11">
      <c r="B133" s="85" t="s">
        <v>1962</v>
      </c>
      <c r="C133" s="86">
        <v>84031</v>
      </c>
      <c r="D133" s="88" t="s">
        <v>131</v>
      </c>
      <c r="E133" s="104">
        <v>44314</v>
      </c>
      <c r="F133" s="90">
        <v>18858.050000000003</v>
      </c>
      <c r="G133" s="105">
        <v>100</v>
      </c>
      <c r="H133" s="90">
        <v>69.774789999999996</v>
      </c>
      <c r="I133" s="91">
        <v>3.1199762999999998E-4</v>
      </c>
      <c r="J133" s="91">
        <f t="shared" si="1"/>
        <v>1.1466454797427604E-3</v>
      </c>
      <c r="K133" s="91">
        <f>H133/'סכום נכסי הקרן'!$C$42</f>
        <v>1.0185531293494299E-4</v>
      </c>
    </row>
    <row r="134" spans="2:11">
      <c r="B134" s="85" t="s">
        <v>1963</v>
      </c>
      <c r="C134" s="87">
        <v>6653</v>
      </c>
      <c r="D134" s="88" t="s">
        <v>131</v>
      </c>
      <c r="E134" s="104">
        <v>39264</v>
      </c>
      <c r="F134" s="90">
        <v>1490276.3300000003</v>
      </c>
      <c r="G134" s="105">
        <v>90.406899999999993</v>
      </c>
      <c r="H134" s="90">
        <v>4985.0567400000009</v>
      </c>
      <c r="I134" s="91">
        <v>3.7577519373208628E-5</v>
      </c>
      <c r="J134" s="91">
        <f t="shared" si="1"/>
        <v>8.1922034837828714E-2</v>
      </c>
      <c r="K134" s="91">
        <f>H134/'סכום נכסי הקרן'!$C$42</f>
        <v>7.2770482612867322E-3</v>
      </c>
    </row>
    <row r="135" spans="2:11">
      <c r="B135" s="85" t="s">
        <v>1964</v>
      </c>
      <c r="C135" s="87">
        <v>8410</v>
      </c>
      <c r="D135" s="88" t="s">
        <v>133</v>
      </c>
      <c r="E135" s="104">
        <v>44651</v>
      </c>
      <c r="F135" s="90">
        <v>43189.719567000007</v>
      </c>
      <c r="G135" s="105">
        <v>117.68559999999999</v>
      </c>
      <c r="H135" s="90">
        <v>204.25264179300001</v>
      </c>
      <c r="I135" s="91">
        <v>1.3087792198986876E-4</v>
      </c>
      <c r="J135" s="91">
        <f t="shared" si="1"/>
        <v>3.3565900870136719E-3</v>
      </c>
      <c r="K135" s="91">
        <f>H135/'סכום נכסי הקרן'!$C$42</f>
        <v>2.9816236992780392E-4</v>
      </c>
    </row>
    <row r="136" spans="2:11">
      <c r="B136" s="85" t="s">
        <v>1965</v>
      </c>
      <c r="C136" s="87">
        <v>7001</v>
      </c>
      <c r="D136" s="88" t="s">
        <v>133</v>
      </c>
      <c r="E136" s="104">
        <v>43602</v>
      </c>
      <c r="F136" s="90">
        <v>41013.660000000011</v>
      </c>
      <c r="G136" s="105">
        <v>67.743700000000004</v>
      </c>
      <c r="H136" s="90">
        <v>111.65069000000001</v>
      </c>
      <c r="I136" s="91">
        <v>7.0865550000000005E-5</v>
      </c>
      <c r="J136" s="91">
        <f t="shared" si="1"/>
        <v>1.834813963591438E-3</v>
      </c>
      <c r="K136" s="91">
        <f>H136/'סכום נכסי הקרן'!$C$42</f>
        <v>1.62984596146435E-4</v>
      </c>
    </row>
    <row r="137" spans="2:11">
      <c r="B137" s="85" t="s">
        <v>1966</v>
      </c>
      <c r="C137" s="87">
        <v>8319</v>
      </c>
      <c r="D137" s="88" t="s">
        <v>133</v>
      </c>
      <c r="E137" s="104">
        <v>44377</v>
      </c>
      <c r="F137" s="90">
        <v>51471.070000000007</v>
      </c>
      <c r="G137" s="105">
        <v>105.889</v>
      </c>
      <c r="H137" s="90">
        <v>219.01709000000002</v>
      </c>
      <c r="I137" s="91">
        <v>5.4938811E-5</v>
      </c>
      <c r="J137" s="91">
        <f t="shared" si="1"/>
        <v>3.5992219573131408E-3</v>
      </c>
      <c r="K137" s="91">
        <f>H137/'סכום נכסי הקרן'!$C$42</f>
        <v>3.1971510398025673E-4</v>
      </c>
    </row>
    <row r="138" spans="2:11">
      <c r="B138" s="85" t="s">
        <v>1967</v>
      </c>
      <c r="C138" s="87">
        <v>8411</v>
      </c>
      <c r="D138" s="88" t="s">
        <v>133</v>
      </c>
      <c r="E138" s="104">
        <v>44651</v>
      </c>
      <c r="F138" s="90">
        <v>57520.851352000005</v>
      </c>
      <c r="G138" s="105">
        <v>104.7353</v>
      </c>
      <c r="H138" s="90">
        <v>242.09307078300003</v>
      </c>
      <c r="I138" s="91">
        <v>1.9631688298480312E-4</v>
      </c>
      <c r="J138" s="91">
        <f t="shared" si="1"/>
        <v>3.9784415731007015E-3</v>
      </c>
      <c r="K138" s="91">
        <f>H138/'סכום נכסי הקרן'!$C$42</f>
        <v>3.5340078392186885E-4</v>
      </c>
    </row>
    <row r="139" spans="2:11">
      <c r="B139" s="85" t="s">
        <v>1968</v>
      </c>
      <c r="C139" s="87">
        <v>9384</v>
      </c>
      <c r="D139" s="88" t="s">
        <v>133</v>
      </c>
      <c r="E139" s="104">
        <v>44910</v>
      </c>
      <c r="F139" s="90">
        <v>7662.9543780000022</v>
      </c>
      <c r="G139" s="105">
        <v>91.305400000000006</v>
      </c>
      <c r="H139" s="90">
        <v>28.116203301000006</v>
      </c>
      <c r="I139" s="91">
        <v>7.66295340288934E-5</v>
      </c>
      <c r="J139" s="91">
        <f t="shared" si="1"/>
        <v>4.6204821859901173E-4</v>
      </c>
      <c r="K139" s="91">
        <f>H139/'סכום נכסי הקרן'!$C$42</f>
        <v>4.1043257683266882E-5</v>
      </c>
    </row>
    <row r="140" spans="2:11">
      <c r="B140" s="85" t="s">
        <v>1969</v>
      </c>
      <c r="C140" s="87">
        <v>5303</v>
      </c>
      <c r="D140" s="88" t="s">
        <v>133</v>
      </c>
      <c r="E140" s="104">
        <v>42788</v>
      </c>
      <c r="F140" s="90">
        <v>47540.06</v>
      </c>
      <c r="G140" s="105">
        <v>64.000600000000006</v>
      </c>
      <c r="H140" s="90">
        <v>122.26656000000001</v>
      </c>
      <c r="I140" s="91">
        <v>6.001953494682672E-5</v>
      </c>
      <c r="J140" s="91">
        <f t="shared" ref="J140:J186" si="2">IFERROR(H140/$H$11,0)</f>
        <v>2.0092700866272332E-3</v>
      </c>
      <c r="K140" s="91">
        <f>H140/'סכום נכסי הקרן'!$C$42</f>
        <v>1.7848135021658948E-4</v>
      </c>
    </row>
    <row r="141" spans="2:11">
      <c r="B141" s="85" t="s">
        <v>1970</v>
      </c>
      <c r="C141" s="87">
        <v>7011</v>
      </c>
      <c r="D141" s="88" t="s">
        <v>133</v>
      </c>
      <c r="E141" s="104">
        <v>43651</v>
      </c>
      <c r="F141" s="90">
        <v>174335.21</v>
      </c>
      <c r="G141" s="105">
        <v>98.567700000000002</v>
      </c>
      <c r="H141" s="90">
        <v>690.53185000000008</v>
      </c>
      <c r="I141" s="91">
        <v>2.0347999480246567E-4</v>
      </c>
      <c r="J141" s="91">
        <f t="shared" si="2"/>
        <v>1.1347869687904556E-2</v>
      </c>
      <c r="K141" s="91">
        <f>H141/'סכום נכסי הקרן'!$C$42</f>
        <v>1.0080193386937477E-3</v>
      </c>
    </row>
    <row r="142" spans="2:11">
      <c r="B142" s="85" t="s">
        <v>1971</v>
      </c>
      <c r="C142" s="87">
        <v>8406</v>
      </c>
      <c r="D142" s="88" t="s">
        <v>131</v>
      </c>
      <c r="E142" s="104">
        <v>44621</v>
      </c>
      <c r="F142" s="90">
        <v>170892.38000000003</v>
      </c>
      <c r="G142" s="105">
        <v>100</v>
      </c>
      <c r="H142" s="90">
        <v>632.30181000000016</v>
      </c>
      <c r="I142" s="91">
        <v>2.0105000000000001E-4</v>
      </c>
      <c r="J142" s="91">
        <f t="shared" si="2"/>
        <v>1.0390945100224105E-2</v>
      </c>
      <c r="K142" s="91">
        <f>H142/'סכום נכסי הקרן'!$C$42</f>
        <v>9.2301673321956094E-4</v>
      </c>
    </row>
    <row r="143" spans="2:11">
      <c r="B143" s="85" t="s">
        <v>1972</v>
      </c>
      <c r="C143" s="87">
        <v>8502</v>
      </c>
      <c r="D143" s="88" t="s">
        <v>131</v>
      </c>
      <c r="E143" s="104">
        <v>44621</v>
      </c>
      <c r="F143" s="90">
        <v>379619.75293900003</v>
      </c>
      <c r="G143" s="105">
        <v>100.4263</v>
      </c>
      <c r="H143" s="90">
        <v>1410.5808659570002</v>
      </c>
      <c r="I143" s="91">
        <v>3.1582572037850505E-4</v>
      </c>
      <c r="J143" s="91">
        <f t="shared" si="2"/>
        <v>2.3180810343696095E-2</v>
      </c>
      <c r="K143" s="91">
        <f>H143/'סכום נכסי הקרן'!$C$42</f>
        <v>2.059127021694987E-3</v>
      </c>
    </row>
    <row r="144" spans="2:11">
      <c r="B144" s="85" t="s">
        <v>1973</v>
      </c>
      <c r="C144" s="87">
        <v>7017</v>
      </c>
      <c r="D144" s="88" t="s">
        <v>132</v>
      </c>
      <c r="E144" s="104">
        <v>43709</v>
      </c>
      <c r="F144" s="90">
        <v>258572.32000000004</v>
      </c>
      <c r="G144" s="105">
        <v>98.397369999999995</v>
      </c>
      <c r="H144" s="90">
        <v>254.42844000000002</v>
      </c>
      <c r="I144" s="91">
        <v>1.5671040000000001E-4</v>
      </c>
      <c r="J144" s="91">
        <f t="shared" si="2"/>
        <v>4.1811551227026577E-3</v>
      </c>
      <c r="K144" s="91">
        <f>H144/'סכום נכסי הקרן'!$C$42</f>
        <v>3.7140761549765141E-4</v>
      </c>
    </row>
    <row r="145" spans="2:11">
      <c r="B145" s="85" t="s">
        <v>1974</v>
      </c>
      <c r="C145" s="87">
        <v>9536</v>
      </c>
      <c r="D145" s="88" t="s">
        <v>132</v>
      </c>
      <c r="E145" s="104">
        <v>45015</v>
      </c>
      <c r="F145" s="90">
        <v>117894.61369900001</v>
      </c>
      <c r="G145" s="105">
        <v>100</v>
      </c>
      <c r="H145" s="90">
        <v>117.894613699</v>
      </c>
      <c r="I145" s="91">
        <v>3.2748498171850939E-4</v>
      </c>
      <c r="J145" s="91">
        <f t="shared" si="2"/>
        <v>1.9374236150904542E-3</v>
      </c>
      <c r="K145" s="91">
        <f>H145/'סכום נכסי הקרן'!$C$42</f>
        <v>1.720993036547421E-4</v>
      </c>
    </row>
    <row r="146" spans="2:11">
      <c r="B146" s="85" t="s">
        <v>1975</v>
      </c>
      <c r="C146" s="87">
        <v>6885</v>
      </c>
      <c r="D146" s="88" t="s">
        <v>133</v>
      </c>
      <c r="E146" s="104">
        <v>43602</v>
      </c>
      <c r="F146" s="90">
        <v>58713.23000000001</v>
      </c>
      <c r="G146" s="105">
        <v>95.516800000000003</v>
      </c>
      <c r="H146" s="90">
        <v>225.36150000000004</v>
      </c>
      <c r="I146" s="91">
        <v>8.3284147296944374E-5</v>
      </c>
      <c r="J146" s="91">
        <f t="shared" si="2"/>
        <v>3.7034829525541837E-3</v>
      </c>
      <c r="K146" s="91">
        <f>H146/'סכום נכסי הקרן'!$C$42</f>
        <v>3.2897649861774088E-4</v>
      </c>
    </row>
    <row r="147" spans="2:11">
      <c r="B147" s="85" t="s">
        <v>1976</v>
      </c>
      <c r="C147" s="86">
        <v>84034</v>
      </c>
      <c r="D147" s="88" t="s">
        <v>131</v>
      </c>
      <c r="E147" s="104">
        <v>44314</v>
      </c>
      <c r="F147" s="90">
        <v>18030.220000000005</v>
      </c>
      <c r="G147" s="105">
        <v>100</v>
      </c>
      <c r="H147" s="90">
        <v>66.711810000000014</v>
      </c>
      <c r="I147" s="91">
        <v>2.8703782E-4</v>
      </c>
      <c r="J147" s="91">
        <f t="shared" si="2"/>
        <v>1.0963099334581716E-3</v>
      </c>
      <c r="K147" s="91">
        <f>H147/'סכום נכסי הקרן'!$C$42</f>
        <v>9.7384059257024798E-5</v>
      </c>
    </row>
    <row r="148" spans="2:11">
      <c r="B148" s="85" t="s">
        <v>1977</v>
      </c>
      <c r="C148" s="86">
        <v>87345</v>
      </c>
      <c r="D148" s="88" t="s">
        <v>131</v>
      </c>
      <c r="E148" s="104">
        <v>44421</v>
      </c>
      <c r="F148" s="90">
        <v>10373.860000000002</v>
      </c>
      <c r="G148" s="105">
        <v>100</v>
      </c>
      <c r="H148" s="90">
        <v>38.383269999999996</v>
      </c>
      <c r="I148" s="91">
        <v>3.984352E-5</v>
      </c>
      <c r="J148" s="91">
        <f t="shared" si="2"/>
        <v>6.3077227524792117E-4</v>
      </c>
      <c r="K148" s="91">
        <f>H148/'סכום נכסי הקרן'!$C$42</f>
        <v>5.6030838320207188E-5</v>
      </c>
    </row>
    <row r="149" spans="2:11">
      <c r="B149" s="85" t="s">
        <v>1978</v>
      </c>
      <c r="C149" s="87">
        <v>7077</v>
      </c>
      <c r="D149" s="88" t="s">
        <v>131</v>
      </c>
      <c r="E149" s="104">
        <v>44012</v>
      </c>
      <c r="F149" s="90">
        <v>246010.16000000003</v>
      </c>
      <c r="G149" s="105">
        <v>118.6464</v>
      </c>
      <c r="H149" s="90">
        <v>1079.9641399999998</v>
      </c>
      <c r="I149" s="91">
        <v>1.1310812800000001E-4</v>
      </c>
      <c r="J149" s="91">
        <f t="shared" si="2"/>
        <v>1.7747613420481489E-2</v>
      </c>
      <c r="K149" s="91">
        <f>H149/'סכום נכסי הקרן'!$C$42</f>
        <v>1.5765018488513771E-3</v>
      </c>
    </row>
    <row r="150" spans="2:11">
      <c r="B150" s="85" t="s">
        <v>1979</v>
      </c>
      <c r="C150" s="87">
        <v>9172</v>
      </c>
      <c r="D150" s="88" t="s">
        <v>133</v>
      </c>
      <c r="E150" s="104">
        <v>44743</v>
      </c>
      <c r="F150" s="90">
        <v>20435.727143000004</v>
      </c>
      <c r="G150" s="105">
        <v>95.864599999999996</v>
      </c>
      <c r="H150" s="90">
        <v>78.724938887000008</v>
      </c>
      <c r="I150" s="91">
        <v>4.8297139240570006E-4</v>
      </c>
      <c r="J150" s="91">
        <f t="shared" si="2"/>
        <v>1.2937279398161374E-3</v>
      </c>
      <c r="K150" s="91">
        <f>H150/'סכום נכסי הקרן'!$C$42</f>
        <v>1.1492049329162652E-4</v>
      </c>
    </row>
    <row r="151" spans="2:11">
      <c r="B151" s="85" t="s">
        <v>1980</v>
      </c>
      <c r="C151" s="86">
        <v>84033</v>
      </c>
      <c r="D151" s="88" t="s">
        <v>131</v>
      </c>
      <c r="E151" s="104">
        <v>44314</v>
      </c>
      <c r="F151" s="90">
        <v>18475.180000000004</v>
      </c>
      <c r="G151" s="105">
        <v>100</v>
      </c>
      <c r="H151" s="90">
        <v>68.358159999999998</v>
      </c>
      <c r="I151" s="91">
        <v>3.2447753000000004E-4</v>
      </c>
      <c r="J151" s="91">
        <f t="shared" si="2"/>
        <v>1.1233652608274762E-3</v>
      </c>
      <c r="K151" s="91">
        <f>H151/'סכום נכסי הקרן'!$C$42</f>
        <v>9.978735555430411E-5</v>
      </c>
    </row>
    <row r="152" spans="2:11">
      <c r="B152" s="85" t="s">
        <v>1981</v>
      </c>
      <c r="C152" s="87">
        <v>8275</v>
      </c>
      <c r="D152" s="88" t="s">
        <v>131</v>
      </c>
      <c r="E152" s="104">
        <v>44256</v>
      </c>
      <c r="F152" s="90">
        <v>16763.86</v>
      </c>
      <c r="G152" s="105">
        <v>114.2824</v>
      </c>
      <c r="H152" s="90">
        <v>70.885120000000015</v>
      </c>
      <c r="I152" s="91">
        <v>2.7939766666666666E-5</v>
      </c>
      <c r="J152" s="91">
        <f t="shared" si="2"/>
        <v>1.1648921111625439E-3</v>
      </c>
      <c r="K152" s="91">
        <f>H152/'סכום נכסי הקרן'!$C$42</f>
        <v>1.0347614202824528E-4</v>
      </c>
    </row>
    <row r="153" spans="2:11">
      <c r="B153" s="85" t="s">
        <v>1982</v>
      </c>
      <c r="C153" s="87">
        <v>8335</v>
      </c>
      <c r="D153" s="88" t="s">
        <v>131</v>
      </c>
      <c r="E153" s="104">
        <v>44412</v>
      </c>
      <c r="F153" s="90">
        <v>187679.92000000004</v>
      </c>
      <c r="G153" s="105">
        <v>98.963300000000004</v>
      </c>
      <c r="H153" s="90">
        <v>687.21668999999997</v>
      </c>
      <c r="I153" s="91">
        <v>6.2559971400000009E-4</v>
      </c>
      <c r="J153" s="91">
        <f t="shared" si="2"/>
        <v>1.1293389936283317E-2</v>
      </c>
      <c r="K153" s="91">
        <f>H153/'סכום נכסי הקרן'!$C$42</f>
        <v>1.0031799596109958E-3</v>
      </c>
    </row>
    <row r="154" spans="2:11">
      <c r="B154" s="85" t="s">
        <v>1983</v>
      </c>
      <c r="C154" s="87">
        <v>8415</v>
      </c>
      <c r="D154" s="88" t="s">
        <v>133</v>
      </c>
      <c r="E154" s="104">
        <v>44440</v>
      </c>
      <c r="F154" s="90">
        <v>381636.64000000007</v>
      </c>
      <c r="G154" s="105">
        <v>115.5314</v>
      </c>
      <c r="H154" s="90">
        <v>1771.7974400000005</v>
      </c>
      <c r="I154" s="91">
        <v>6.3606078183333335E-4</v>
      </c>
      <c r="J154" s="91">
        <f t="shared" si="2"/>
        <v>2.9116870514347595E-2</v>
      </c>
      <c r="K154" s="91">
        <f>H154/'סכום נכסי הקרן'!$C$42</f>
        <v>2.5864210083402753E-3</v>
      </c>
    </row>
    <row r="155" spans="2:11">
      <c r="B155" s="85" t="s">
        <v>1984</v>
      </c>
      <c r="C155" s="86">
        <v>87341</v>
      </c>
      <c r="D155" s="88" t="s">
        <v>131</v>
      </c>
      <c r="E155" s="104">
        <v>44421</v>
      </c>
      <c r="F155" s="90">
        <v>27504.940000000006</v>
      </c>
      <c r="G155" s="105">
        <v>100</v>
      </c>
      <c r="H155" s="90">
        <v>101.76828000000002</v>
      </c>
      <c r="I155" s="91">
        <v>4.1254619999999998E-5</v>
      </c>
      <c r="J155" s="91">
        <f t="shared" si="2"/>
        <v>1.6724111708999137E-3</v>
      </c>
      <c r="K155" s="91">
        <f>H155/'סכום נכסי הקרן'!$C$42</f>
        <v>1.4855852674369786E-4</v>
      </c>
    </row>
    <row r="156" spans="2:11">
      <c r="B156" s="85" t="s">
        <v>1985</v>
      </c>
      <c r="C156" s="87">
        <v>8310</v>
      </c>
      <c r="D156" s="88" t="s">
        <v>131</v>
      </c>
      <c r="E156" s="104">
        <v>44377</v>
      </c>
      <c r="F156" s="90">
        <v>70127.450000000012</v>
      </c>
      <c r="G156" s="105">
        <v>35.569099999999999</v>
      </c>
      <c r="H156" s="90">
        <v>92.291690000000017</v>
      </c>
      <c r="I156" s="91">
        <v>1.8293923076923078E-4</v>
      </c>
      <c r="J156" s="91">
        <f t="shared" si="2"/>
        <v>1.5166774297180993E-3</v>
      </c>
      <c r="K156" s="91">
        <f>H156/'סכום נכסי הקרן'!$C$42</f>
        <v>1.3472486217794066E-4</v>
      </c>
    </row>
    <row r="157" spans="2:11">
      <c r="B157" s="85" t="s">
        <v>1986</v>
      </c>
      <c r="C157" s="86">
        <v>87951</v>
      </c>
      <c r="D157" s="88" t="s">
        <v>133</v>
      </c>
      <c r="E157" s="104">
        <v>44771</v>
      </c>
      <c r="F157" s="90">
        <v>19674.550000000003</v>
      </c>
      <c r="G157" s="105">
        <v>100</v>
      </c>
      <c r="H157" s="90">
        <v>79.062170000000009</v>
      </c>
      <c r="I157" s="91">
        <v>6.19E-5</v>
      </c>
      <c r="J157" s="91">
        <f t="shared" si="2"/>
        <v>1.2992698344080102E-3</v>
      </c>
      <c r="K157" s="91">
        <f>H157/'סכום נכסי הקרן'!$C$42</f>
        <v>1.154127739641447E-4</v>
      </c>
    </row>
    <row r="158" spans="2:11">
      <c r="B158" s="85" t="s">
        <v>1987</v>
      </c>
      <c r="C158" s="87">
        <v>7085</v>
      </c>
      <c r="D158" s="88" t="s">
        <v>131</v>
      </c>
      <c r="E158" s="104">
        <v>43983</v>
      </c>
      <c r="F158" s="90">
        <v>376556.04777400004</v>
      </c>
      <c r="G158" s="105">
        <v>98.3048</v>
      </c>
      <c r="H158" s="90">
        <v>1369.6388777240002</v>
      </c>
      <c r="I158" s="91">
        <v>1.2551866805160232E-4</v>
      </c>
      <c r="J158" s="91">
        <f t="shared" si="2"/>
        <v>2.2507989318522811E-2</v>
      </c>
      <c r="K158" s="91">
        <f>H158/'סכום נכסי הקרן'!$C$42</f>
        <v>1.9993610371087061E-3</v>
      </c>
    </row>
    <row r="159" spans="2:11">
      <c r="B159" s="85" t="s">
        <v>1988</v>
      </c>
      <c r="C159" s="87">
        <v>8330</v>
      </c>
      <c r="D159" s="88" t="s">
        <v>131</v>
      </c>
      <c r="E159" s="104">
        <v>44002</v>
      </c>
      <c r="F159" s="90">
        <v>141512.94000000003</v>
      </c>
      <c r="G159" s="105">
        <v>110.38420000000001</v>
      </c>
      <c r="H159" s="90">
        <v>577.96935000000008</v>
      </c>
      <c r="I159" s="91">
        <v>4.7413503015384615E-4</v>
      </c>
      <c r="J159" s="91">
        <f t="shared" si="2"/>
        <v>9.4980714754908119E-3</v>
      </c>
      <c r="K159" s="91">
        <f>H159/'סכום נכסי הקרן'!$C$42</f>
        <v>8.4370370747164714E-4</v>
      </c>
    </row>
    <row r="160" spans="2:11">
      <c r="B160" s="85" t="s">
        <v>1989</v>
      </c>
      <c r="C160" s="87">
        <v>5287</v>
      </c>
      <c r="D160" s="88" t="s">
        <v>133</v>
      </c>
      <c r="E160" s="104">
        <v>42735</v>
      </c>
      <c r="F160" s="90">
        <v>157555.08899400002</v>
      </c>
      <c r="G160" s="105">
        <v>29.861799999999999</v>
      </c>
      <c r="H160" s="90">
        <v>189.06554469500003</v>
      </c>
      <c r="I160" s="91">
        <v>1.0245540467001156E-4</v>
      </c>
      <c r="J160" s="91">
        <f t="shared" si="2"/>
        <v>3.1070126072701132E-3</v>
      </c>
      <c r="K160" s="91">
        <f>H160/'סכום נכסי הקרן'!$C$42</f>
        <v>2.7599266468769998E-4</v>
      </c>
    </row>
    <row r="161" spans="2:11">
      <c r="B161" s="85" t="s">
        <v>1990</v>
      </c>
      <c r="C161" s="87">
        <v>7028</v>
      </c>
      <c r="D161" s="88" t="s">
        <v>133</v>
      </c>
      <c r="E161" s="104">
        <v>43754</v>
      </c>
      <c r="F161" s="90">
        <v>152143.30000000002</v>
      </c>
      <c r="G161" s="105">
        <v>108.2533</v>
      </c>
      <c r="H161" s="90">
        <v>661.84756000000016</v>
      </c>
      <c r="I161" s="91">
        <v>1.6320754716981134E-5</v>
      </c>
      <c r="J161" s="91">
        <f t="shared" si="2"/>
        <v>1.0876485804583225E-2</v>
      </c>
      <c r="K161" s="91">
        <f>H161/'סכום נכסי הקרן'!$C$42</f>
        <v>9.6614680372421725E-4</v>
      </c>
    </row>
    <row r="162" spans="2:11">
      <c r="B162" s="85" t="s">
        <v>1991</v>
      </c>
      <c r="C162" s="87">
        <v>8416</v>
      </c>
      <c r="D162" s="88" t="s">
        <v>133</v>
      </c>
      <c r="E162" s="104">
        <v>44713</v>
      </c>
      <c r="F162" s="90">
        <v>50285.490000000013</v>
      </c>
      <c r="G162" s="105">
        <v>104.1722</v>
      </c>
      <c r="H162" s="90">
        <v>210.50309000000001</v>
      </c>
      <c r="I162" s="91">
        <v>1.2434610778443115E-5</v>
      </c>
      <c r="J162" s="91">
        <f t="shared" si="2"/>
        <v>3.4593069591522022E-3</v>
      </c>
      <c r="K162" s="91">
        <f>H162/'סכום נכסי הקרן'!$C$42</f>
        <v>3.0728660173283894E-4</v>
      </c>
    </row>
    <row r="163" spans="2:11">
      <c r="B163" s="85" t="s">
        <v>1992</v>
      </c>
      <c r="C163" s="87">
        <v>8339</v>
      </c>
      <c r="D163" s="88" t="s">
        <v>131</v>
      </c>
      <c r="E163" s="104">
        <v>44539</v>
      </c>
      <c r="F163" s="90">
        <v>35877.625766000005</v>
      </c>
      <c r="G163" s="105">
        <v>99.307299999999998</v>
      </c>
      <c r="H163" s="90">
        <v>131.827675365</v>
      </c>
      <c r="I163" s="91">
        <v>8.762738442422972E-5</v>
      </c>
      <c r="J163" s="91">
        <f t="shared" si="2"/>
        <v>2.1663928771734507E-3</v>
      </c>
      <c r="K163" s="91">
        <f>H163/'סכום נכסי הקרן'!$C$42</f>
        <v>1.9243840257760937E-4</v>
      </c>
    </row>
    <row r="164" spans="2:11">
      <c r="B164" s="85" t="s">
        <v>1993</v>
      </c>
      <c r="C164" s="87">
        <v>7013</v>
      </c>
      <c r="D164" s="88" t="s">
        <v>133</v>
      </c>
      <c r="E164" s="104">
        <v>43507</v>
      </c>
      <c r="F164" s="90">
        <v>210753.87126000004</v>
      </c>
      <c r="G164" s="105">
        <v>96.100399999999993</v>
      </c>
      <c r="H164" s="90">
        <v>813.88815629200008</v>
      </c>
      <c r="I164" s="91">
        <v>1.7553020157465722E-4</v>
      </c>
      <c r="J164" s="91">
        <f t="shared" si="2"/>
        <v>1.3375048143153009E-2</v>
      </c>
      <c r="K164" s="91">
        <f>H164/'סכום נכסי הקרן'!$C$42</f>
        <v>1.1880914704747298E-3</v>
      </c>
    </row>
    <row r="165" spans="2:11">
      <c r="B165" s="85" t="s">
        <v>1994</v>
      </c>
      <c r="C165" s="87">
        <v>8112</v>
      </c>
      <c r="D165" s="88" t="s">
        <v>131</v>
      </c>
      <c r="E165" s="104">
        <v>44440</v>
      </c>
      <c r="F165" s="90">
        <v>22439.62</v>
      </c>
      <c r="G165" s="105">
        <v>74.700999999999993</v>
      </c>
      <c r="H165" s="90">
        <v>62.021690000000007</v>
      </c>
      <c r="I165" s="91">
        <v>1.4024759937500001E-5</v>
      </c>
      <c r="J165" s="91">
        <f t="shared" si="2"/>
        <v>1.0192347477435157E-3</v>
      </c>
      <c r="K165" s="91">
        <f>H165/'סכום נכסי הקרן'!$C$42</f>
        <v>9.0537551509707522E-5</v>
      </c>
    </row>
    <row r="166" spans="2:11">
      <c r="B166" s="85" t="s">
        <v>1995</v>
      </c>
      <c r="C166" s="87">
        <v>8317</v>
      </c>
      <c r="D166" s="88" t="s">
        <v>131</v>
      </c>
      <c r="E166" s="104">
        <v>44378</v>
      </c>
      <c r="F166" s="90">
        <v>21580.62</v>
      </c>
      <c r="G166" s="105">
        <v>115.2396</v>
      </c>
      <c r="H166" s="90">
        <v>92.016850000000019</v>
      </c>
      <c r="I166" s="91">
        <v>4.6409943655913983E-6</v>
      </c>
      <c r="J166" s="91">
        <f t="shared" si="2"/>
        <v>1.5121608407946143E-3</v>
      </c>
      <c r="K166" s="91">
        <f>H166/'סכום נכסי הקרן'!$C$42</f>
        <v>1.3432365833043297E-4</v>
      </c>
    </row>
    <row r="167" spans="2:11">
      <c r="B167" s="85" t="s">
        <v>1996</v>
      </c>
      <c r="C167" s="87">
        <v>9377</v>
      </c>
      <c r="D167" s="88" t="s">
        <v>131</v>
      </c>
      <c r="E167" s="104">
        <v>44502</v>
      </c>
      <c r="F167" s="90">
        <v>87381.570000000022</v>
      </c>
      <c r="G167" s="105">
        <v>103.0479</v>
      </c>
      <c r="H167" s="90">
        <v>333.16601000000009</v>
      </c>
      <c r="I167" s="91">
        <v>4.9797736113466539E-4</v>
      </c>
      <c r="J167" s="91">
        <f t="shared" si="2"/>
        <v>5.4750906361800793E-3</v>
      </c>
      <c r="K167" s="91">
        <f>H167/'סכום נכסי הקרן'!$C$42</f>
        <v>4.8634654733946685E-4</v>
      </c>
    </row>
    <row r="168" spans="2:11">
      <c r="B168" s="85" t="s">
        <v>1998</v>
      </c>
      <c r="C168" s="86">
        <v>84036</v>
      </c>
      <c r="D168" s="88" t="s">
        <v>131</v>
      </c>
      <c r="E168" s="104">
        <v>44314</v>
      </c>
      <c r="F168" s="90">
        <v>28198.090000000004</v>
      </c>
      <c r="G168" s="105">
        <v>100</v>
      </c>
      <c r="H168" s="90">
        <v>104.33292000000002</v>
      </c>
      <c r="I168" s="91">
        <v>4.78396E-6</v>
      </c>
      <c r="J168" s="91">
        <f t="shared" si="2"/>
        <v>1.7145572363078852E-3</v>
      </c>
      <c r="K168" s="91">
        <f>H168/'סכום נכסי הקרן'!$C$42</f>
        <v>1.5230231744182068E-4</v>
      </c>
    </row>
    <row r="169" spans="2:11">
      <c r="B169" s="85" t="s">
        <v>1999</v>
      </c>
      <c r="C169" s="87">
        <v>7043</v>
      </c>
      <c r="D169" s="88" t="s">
        <v>133</v>
      </c>
      <c r="E169" s="104">
        <v>43860</v>
      </c>
      <c r="F169" s="90">
        <v>448211.95682700007</v>
      </c>
      <c r="G169" s="105">
        <v>93.164199999999994</v>
      </c>
      <c r="H169" s="90">
        <v>1678.0174375650004</v>
      </c>
      <c r="I169" s="91">
        <v>1.3860722186468654E-4</v>
      </c>
      <c r="J169" s="91">
        <f t="shared" si="2"/>
        <v>2.7575734870910217E-2</v>
      </c>
      <c r="K169" s="91">
        <f>H169/'סכום נכסי הקרן'!$C$42</f>
        <v>2.4495235487412329E-3</v>
      </c>
    </row>
    <row r="170" spans="2:11">
      <c r="B170" s="85" t="s">
        <v>2000</v>
      </c>
      <c r="C170" s="87">
        <v>5304</v>
      </c>
      <c r="D170" s="88" t="s">
        <v>133</v>
      </c>
      <c r="E170" s="104">
        <v>42928</v>
      </c>
      <c r="F170" s="90">
        <v>237420.52460000003</v>
      </c>
      <c r="G170" s="105">
        <v>56.195</v>
      </c>
      <c r="H170" s="90">
        <v>536.14209656100013</v>
      </c>
      <c r="I170" s="91">
        <v>4.4097529096846083E-5</v>
      </c>
      <c r="J170" s="91">
        <f t="shared" si="2"/>
        <v>8.8107024259260029E-3</v>
      </c>
      <c r="K170" s="91">
        <f>H170/'סכום נכסי הקרן'!$C$42</f>
        <v>7.8264543716745111E-4</v>
      </c>
    </row>
    <row r="171" spans="2:11">
      <c r="B171" s="85" t="s">
        <v>2001</v>
      </c>
      <c r="C171" s="86">
        <v>85891</v>
      </c>
      <c r="D171" s="88" t="s">
        <v>131</v>
      </c>
      <c r="E171" s="104">
        <v>44395</v>
      </c>
      <c r="F171" s="90">
        <v>434623.9800000001</v>
      </c>
      <c r="G171" s="105">
        <v>100</v>
      </c>
      <c r="H171" s="90">
        <v>1608.1087100000002</v>
      </c>
      <c r="I171" s="91">
        <v>2.3226359E-4</v>
      </c>
      <c r="J171" s="91">
        <f t="shared" si="2"/>
        <v>2.6426888325374563E-2</v>
      </c>
      <c r="K171" s="91">
        <f>H171/'סכום נכסי הקרן'!$C$42</f>
        <v>2.3474727174450476E-3</v>
      </c>
    </row>
    <row r="172" spans="2:11">
      <c r="B172" s="85" t="s">
        <v>2002</v>
      </c>
      <c r="C172" s="87">
        <v>7041</v>
      </c>
      <c r="D172" s="88" t="s">
        <v>131</v>
      </c>
      <c r="E172" s="104">
        <v>43516</v>
      </c>
      <c r="F172" s="90">
        <v>101076.54</v>
      </c>
      <c r="G172" s="105">
        <v>82.046400000000006</v>
      </c>
      <c r="H172" s="90">
        <v>306.83974000000006</v>
      </c>
      <c r="I172" s="91">
        <v>6.5878215999999999E-5</v>
      </c>
      <c r="J172" s="91">
        <f t="shared" si="2"/>
        <v>5.0424573241487931E-3</v>
      </c>
      <c r="K172" s="91">
        <f>H172/'סכום נכסי הקרן'!$C$42</f>
        <v>4.4791618489395027E-4</v>
      </c>
    </row>
    <row r="173" spans="2:11">
      <c r="B173" s="85" t="s">
        <v>2003</v>
      </c>
      <c r="C173" s="87">
        <v>7054</v>
      </c>
      <c r="D173" s="88" t="s">
        <v>131</v>
      </c>
      <c r="E173" s="104">
        <v>43973</v>
      </c>
      <c r="F173" s="90">
        <v>36631.110000000008</v>
      </c>
      <c r="G173" s="105">
        <v>105.4258</v>
      </c>
      <c r="H173" s="90">
        <v>142.88897000000003</v>
      </c>
      <c r="I173" s="91">
        <v>1.1492492307692307E-4</v>
      </c>
      <c r="J173" s="91">
        <f t="shared" si="2"/>
        <v>2.3481688953216331E-3</v>
      </c>
      <c r="K173" s="91">
        <f>H173/'סכום נכסי הקרן'!$C$42</f>
        <v>2.0858537523798617E-4</v>
      </c>
    </row>
    <row r="174" spans="2:11">
      <c r="B174" s="85" t="s">
        <v>2004</v>
      </c>
      <c r="C174" s="87">
        <v>7071</v>
      </c>
      <c r="D174" s="88" t="s">
        <v>131</v>
      </c>
      <c r="E174" s="104">
        <v>44055</v>
      </c>
      <c r="F174" s="90">
        <v>48961.410000000011</v>
      </c>
      <c r="G174" s="90">
        <v>0</v>
      </c>
      <c r="H174" s="90">
        <v>0</v>
      </c>
      <c r="I174" s="91">
        <v>1.5202664615384615E-4</v>
      </c>
      <c r="J174" s="91">
        <f t="shared" ref="J174:J177" si="3">IFERROR(H174/$H$11,0)</f>
        <v>0</v>
      </c>
      <c r="K174" s="91">
        <f>H174/'סכום נכסי הקרן'!$C$42</f>
        <v>0</v>
      </c>
    </row>
    <row r="175" spans="2:11">
      <c r="B175" s="85" t="s">
        <v>2005</v>
      </c>
      <c r="C175" s="86">
        <v>83111</v>
      </c>
      <c r="D175" s="88" t="s">
        <v>131</v>
      </c>
      <c r="E175" s="104">
        <v>44256</v>
      </c>
      <c r="F175" s="90">
        <v>32117.820000000003</v>
      </c>
      <c r="G175" s="105">
        <v>100</v>
      </c>
      <c r="H175" s="90">
        <v>118.83592000000002</v>
      </c>
      <c r="I175" s="91">
        <v>3.1927300000000002E-5</v>
      </c>
      <c r="J175" s="91">
        <f t="shared" si="3"/>
        <v>1.9528925919959389E-3</v>
      </c>
      <c r="K175" s="91">
        <f>H175/'סכום נכסי הקרן'!$C$42</f>
        <v>1.7347339661662691E-4</v>
      </c>
    </row>
    <row r="176" spans="2:11">
      <c r="B176" s="85" t="s">
        <v>2006</v>
      </c>
      <c r="C176" s="87">
        <v>6647</v>
      </c>
      <c r="D176" s="88" t="s">
        <v>131</v>
      </c>
      <c r="E176" s="104">
        <v>43454</v>
      </c>
      <c r="F176" s="90">
        <v>143221.25000000003</v>
      </c>
      <c r="G176" s="105">
        <v>126.2908</v>
      </c>
      <c r="H176" s="90">
        <v>669.23846000000003</v>
      </c>
      <c r="I176" s="91">
        <v>1.0442391304347826E-5</v>
      </c>
      <c r="J176" s="91">
        <f t="shared" si="3"/>
        <v>1.0997944315260659E-2</v>
      </c>
      <c r="K176" s="91">
        <f>H176/'סכום נכסי הקרן'!$C$42</f>
        <v>9.7693583558473396E-4</v>
      </c>
    </row>
    <row r="177" spans="2:11">
      <c r="B177" s="85" t="s">
        <v>2007</v>
      </c>
      <c r="C177" s="87">
        <v>8000</v>
      </c>
      <c r="D177" s="88" t="s">
        <v>131</v>
      </c>
      <c r="E177" s="104">
        <v>44228</v>
      </c>
      <c r="F177" s="90">
        <v>123911.49000000002</v>
      </c>
      <c r="G177" s="105">
        <v>103.127</v>
      </c>
      <c r="H177" s="90">
        <v>472.80894000000006</v>
      </c>
      <c r="I177" s="91">
        <v>8.0647509090909103E-6</v>
      </c>
      <c r="J177" s="91">
        <f t="shared" si="3"/>
        <v>7.7699156648549728E-3</v>
      </c>
      <c r="K177" s="91">
        <f>H177/'סכום נכסי הקרן'!$C$42</f>
        <v>6.9019344296326359E-4</v>
      </c>
    </row>
    <row r="178" spans="2:11">
      <c r="B178" s="85" t="s">
        <v>2008</v>
      </c>
      <c r="C178" s="87">
        <v>9618</v>
      </c>
      <c r="D178" s="88" t="s">
        <v>135</v>
      </c>
      <c r="E178" s="104">
        <v>45020</v>
      </c>
      <c r="F178" s="90">
        <v>352810.81555900007</v>
      </c>
      <c r="G178" s="105">
        <v>100.50279999999999</v>
      </c>
      <c r="H178" s="90">
        <v>869.3354275480001</v>
      </c>
      <c r="I178" s="91">
        <v>5.4278587013900301E-4</v>
      </c>
      <c r="J178" s="91">
        <f t="shared" si="2"/>
        <v>1.4286242042120862E-2</v>
      </c>
      <c r="K178" s="91">
        <f>H178/'סכום נכסי הקרן'!$C$42</f>
        <v>1.2690318669297896E-3</v>
      </c>
    </row>
    <row r="179" spans="2:11">
      <c r="B179" s="85" t="s">
        <v>2009</v>
      </c>
      <c r="C179" s="87">
        <v>8312</v>
      </c>
      <c r="D179" s="88" t="s">
        <v>133</v>
      </c>
      <c r="E179" s="104">
        <v>44377</v>
      </c>
      <c r="F179" s="90">
        <v>354230.09000000008</v>
      </c>
      <c r="G179" s="105">
        <v>90.94</v>
      </c>
      <c r="H179" s="90">
        <v>1294.5068900000001</v>
      </c>
      <c r="I179" s="91">
        <v>3.2429744545454546E-4</v>
      </c>
      <c r="J179" s="91">
        <f t="shared" si="2"/>
        <v>2.1273306217250657E-2</v>
      </c>
      <c r="K179" s="91">
        <f>H179/'סכום נכסי הקרן'!$C$42</f>
        <v>1.889685434773646E-3</v>
      </c>
    </row>
    <row r="180" spans="2:11">
      <c r="B180" s="85" t="s">
        <v>2010</v>
      </c>
      <c r="C180" s="87">
        <v>7049</v>
      </c>
      <c r="D180" s="88" t="s">
        <v>133</v>
      </c>
      <c r="E180" s="104">
        <v>43922</v>
      </c>
      <c r="F180" s="90">
        <v>45092.13</v>
      </c>
      <c r="G180" s="105">
        <v>102.45440000000001</v>
      </c>
      <c r="H180" s="90">
        <v>185.65016000000003</v>
      </c>
      <c r="I180" s="91">
        <v>8.9941666666666666E-5</v>
      </c>
      <c r="J180" s="91">
        <f t="shared" si="2"/>
        <v>3.0508858110145551E-3</v>
      </c>
      <c r="K180" s="91">
        <f>H180/'סכום נכסי הקרן'!$C$42</f>
        <v>2.7100698036099054E-4</v>
      </c>
    </row>
    <row r="181" spans="2:11">
      <c r="B181" s="85" t="s">
        <v>2011</v>
      </c>
      <c r="C181" s="87">
        <v>7005</v>
      </c>
      <c r="D181" s="88" t="s">
        <v>131</v>
      </c>
      <c r="E181" s="104">
        <v>43621</v>
      </c>
      <c r="F181" s="90">
        <v>47755.94000000001</v>
      </c>
      <c r="G181" s="105">
        <v>87.900999999999996</v>
      </c>
      <c r="H181" s="90">
        <v>155.31841000000003</v>
      </c>
      <c r="I181" s="91">
        <v>2.1609021176470587E-5</v>
      </c>
      <c r="J181" s="91">
        <f t="shared" si="2"/>
        <v>2.55242835911556E-3</v>
      </c>
      <c r="K181" s="91">
        <f>H181/'סכום נכסי הקרן'!$C$42</f>
        <v>2.2672952874681218E-4</v>
      </c>
    </row>
    <row r="182" spans="2:11">
      <c r="B182" s="85" t="s">
        <v>2012</v>
      </c>
      <c r="C182" s="87">
        <v>8273</v>
      </c>
      <c r="D182" s="88" t="s">
        <v>131</v>
      </c>
      <c r="E182" s="104">
        <v>43922</v>
      </c>
      <c r="F182" s="90">
        <v>335419.76000000007</v>
      </c>
      <c r="G182" s="105">
        <v>69.8125</v>
      </c>
      <c r="H182" s="90">
        <v>866.41020000000015</v>
      </c>
      <c r="I182" s="91">
        <v>9.5780937500000002E-5</v>
      </c>
      <c r="J182" s="91">
        <f t="shared" si="2"/>
        <v>1.4238170253654954E-2</v>
      </c>
      <c r="K182" s="91">
        <f>H182/'סכום נכסי הקרן'!$C$42</f>
        <v>1.2647617004798806E-3</v>
      </c>
    </row>
    <row r="183" spans="2:11">
      <c r="B183" s="85" t="s">
        <v>2013</v>
      </c>
      <c r="C183" s="87">
        <v>8321</v>
      </c>
      <c r="D183" s="88" t="s">
        <v>131</v>
      </c>
      <c r="E183" s="104">
        <v>44217</v>
      </c>
      <c r="F183" s="90">
        <v>187086.45000000004</v>
      </c>
      <c r="G183" s="105">
        <v>93.643799999999999</v>
      </c>
      <c r="H183" s="90">
        <v>648.22098000000005</v>
      </c>
      <c r="I183" s="91">
        <v>5.2804980159999997E-4</v>
      </c>
      <c r="J183" s="91">
        <f t="shared" si="2"/>
        <v>1.0652553115407762E-2</v>
      </c>
      <c r="K183" s="91">
        <f>H183/'סכום נכסי הקרן'!$C$42</f>
        <v>9.4625509827970004E-4</v>
      </c>
    </row>
    <row r="184" spans="2:11">
      <c r="B184" s="85" t="s">
        <v>2014</v>
      </c>
      <c r="C184" s="87">
        <v>8509</v>
      </c>
      <c r="D184" s="88" t="s">
        <v>131</v>
      </c>
      <c r="E184" s="104">
        <v>44531</v>
      </c>
      <c r="F184" s="90">
        <v>271010.49000000005</v>
      </c>
      <c r="G184" s="105">
        <v>71.343999999999994</v>
      </c>
      <c r="H184" s="90">
        <v>715.39396999999997</v>
      </c>
      <c r="I184" s="91">
        <v>1.5296689380000001E-4</v>
      </c>
      <c r="J184" s="91">
        <f t="shared" si="2"/>
        <v>1.1756441860100587E-2</v>
      </c>
      <c r="K184" s="91">
        <f>H184/'סכום נכסי הקרן'!$C$42</f>
        <v>1.0443123753739886E-3</v>
      </c>
    </row>
    <row r="185" spans="2:11">
      <c r="B185" s="85" t="s">
        <v>2015</v>
      </c>
      <c r="C185" s="87">
        <v>9409</v>
      </c>
      <c r="D185" s="88" t="s">
        <v>131</v>
      </c>
      <c r="E185" s="104">
        <v>44931</v>
      </c>
      <c r="F185" s="90">
        <v>63505.880000000012</v>
      </c>
      <c r="G185" s="105">
        <v>94.927800000000005</v>
      </c>
      <c r="H185" s="90">
        <v>223.05350000000004</v>
      </c>
      <c r="I185" s="91">
        <v>2.213611758868767E-4</v>
      </c>
      <c r="J185" s="91">
        <f t="shared" si="2"/>
        <v>3.6655543859867132E-3</v>
      </c>
      <c r="K185" s="91">
        <f>H185/'סכום נכסי הקרן'!$C$42</f>
        <v>3.2560734390937347E-4</v>
      </c>
    </row>
    <row r="186" spans="2:11">
      <c r="B186" s="85" t="s">
        <v>2016</v>
      </c>
      <c r="C186" s="87">
        <v>6658</v>
      </c>
      <c r="D186" s="88" t="s">
        <v>131</v>
      </c>
      <c r="E186" s="104">
        <v>43356</v>
      </c>
      <c r="F186" s="90">
        <v>108717.30000000002</v>
      </c>
      <c r="G186" s="105">
        <v>58.655099999999997</v>
      </c>
      <c r="H186" s="90">
        <v>235.94249000000005</v>
      </c>
      <c r="I186" s="91">
        <v>1.0856149731916368E-4</v>
      </c>
      <c r="J186" s="91">
        <f t="shared" si="2"/>
        <v>3.8773658743759963E-3</v>
      </c>
      <c r="K186" s="91">
        <f>H186/'סכום נכסי הקרן'!$C$42</f>
        <v>3.4442233582644482E-4</v>
      </c>
    </row>
    <row r="187" spans="2:11">
      <c r="B187" s="96"/>
      <c r="C187" s="97"/>
      <c r="D187" s="97"/>
      <c r="E187" s="97"/>
      <c r="F187" s="97"/>
      <c r="G187" s="97"/>
      <c r="H187" s="97"/>
      <c r="I187" s="97"/>
      <c r="J187" s="97"/>
      <c r="K187" s="97"/>
    </row>
    <row r="188" spans="2:11">
      <c r="B188" s="96"/>
      <c r="C188" s="97"/>
      <c r="D188" s="97"/>
      <c r="E188" s="97"/>
      <c r="F188" s="97"/>
      <c r="G188" s="97"/>
      <c r="H188" s="97"/>
      <c r="I188" s="97"/>
      <c r="J188" s="97"/>
      <c r="K188" s="97"/>
    </row>
    <row r="189" spans="2:11">
      <c r="B189" s="96"/>
      <c r="C189" s="97"/>
      <c r="D189" s="97"/>
      <c r="E189" s="97"/>
      <c r="F189" s="97"/>
      <c r="G189" s="97"/>
      <c r="H189" s="97"/>
      <c r="I189" s="97"/>
      <c r="J189" s="97"/>
      <c r="K189" s="97"/>
    </row>
    <row r="190" spans="2:11">
      <c r="B190" s="112" t="s">
        <v>111</v>
      </c>
      <c r="C190" s="97"/>
      <c r="D190" s="97"/>
      <c r="E190" s="97"/>
      <c r="F190" s="97"/>
      <c r="G190" s="97"/>
      <c r="H190" s="97"/>
      <c r="I190" s="97"/>
      <c r="J190" s="97"/>
      <c r="K190" s="97"/>
    </row>
    <row r="191" spans="2:11">
      <c r="B191" s="112" t="s">
        <v>204</v>
      </c>
      <c r="C191" s="97"/>
      <c r="D191" s="97"/>
      <c r="E191" s="97"/>
      <c r="F191" s="97"/>
      <c r="G191" s="97"/>
      <c r="H191" s="97"/>
      <c r="I191" s="97"/>
      <c r="J191" s="97"/>
      <c r="K191" s="97"/>
    </row>
    <row r="192" spans="2:11">
      <c r="B192" s="112" t="s">
        <v>212</v>
      </c>
      <c r="C192" s="97"/>
      <c r="D192" s="97"/>
      <c r="E192" s="97"/>
      <c r="F192" s="97"/>
      <c r="G192" s="97"/>
      <c r="H192" s="97"/>
      <c r="I192" s="97"/>
      <c r="J192" s="97"/>
      <c r="K192" s="97"/>
    </row>
    <row r="193" spans="2:11">
      <c r="B193" s="97"/>
      <c r="C193" s="97"/>
      <c r="D193" s="97"/>
      <c r="E193" s="97"/>
      <c r="F193" s="97"/>
      <c r="G193" s="97"/>
      <c r="H193" s="97"/>
      <c r="I193" s="97"/>
      <c r="J193" s="97"/>
      <c r="K193" s="97"/>
    </row>
    <row r="194" spans="2:11">
      <c r="B194" s="97"/>
      <c r="C194" s="97"/>
      <c r="D194" s="97"/>
      <c r="E194" s="97"/>
      <c r="F194" s="97"/>
      <c r="G194" s="97"/>
      <c r="H194" s="97"/>
      <c r="I194" s="97"/>
      <c r="J194" s="97"/>
      <c r="K194" s="97"/>
    </row>
    <row r="195" spans="2:11">
      <c r="B195" s="97"/>
      <c r="C195" s="97"/>
      <c r="D195" s="97"/>
      <c r="E195" s="97"/>
      <c r="F195" s="97"/>
      <c r="G195" s="97"/>
      <c r="H195" s="97"/>
      <c r="I195" s="97"/>
      <c r="J195" s="97"/>
      <c r="K195" s="97"/>
    </row>
    <row r="196" spans="2:11">
      <c r="B196" s="97"/>
      <c r="C196" s="97"/>
      <c r="D196" s="97"/>
      <c r="E196" s="97"/>
      <c r="F196" s="97"/>
      <c r="G196" s="97"/>
      <c r="H196" s="97"/>
      <c r="I196" s="97"/>
      <c r="J196" s="97"/>
      <c r="K196" s="97"/>
    </row>
    <row r="197" spans="2:11">
      <c r="B197" s="97"/>
      <c r="C197" s="97"/>
      <c r="D197" s="97"/>
      <c r="E197" s="97"/>
      <c r="F197" s="97"/>
      <c r="G197" s="97"/>
      <c r="H197" s="97"/>
      <c r="I197" s="97"/>
      <c r="J197" s="97"/>
      <c r="K197" s="97"/>
    </row>
    <row r="198" spans="2:11">
      <c r="B198" s="97"/>
      <c r="C198" s="97"/>
      <c r="D198" s="97"/>
      <c r="E198" s="97"/>
      <c r="F198" s="97"/>
      <c r="G198" s="97"/>
      <c r="H198" s="97"/>
      <c r="I198" s="97"/>
      <c r="J198" s="97"/>
      <c r="K198" s="97"/>
    </row>
    <row r="199" spans="2:11">
      <c r="B199" s="97"/>
      <c r="C199" s="97"/>
      <c r="D199" s="97"/>
      <c r="E199" s="97"/>
      <c r="F199" s="97"/>
      <c r="G199" s="97"/>
      <c r="H199" s="97"/>
      <c r="I199" s="97"/>
      <c r="J199" s="97"/>
      <c r="K199" s="97"/>
    </row>
    <row r="200" spans="2:11">
      <c r="B200" s="97"/>
      <c r="C200" s="97"/>
      <c r="D200" s="97"/>
      <c r="E200" s="97"/>
      <c r="F200" s="97"/>
      <c r="G200" s="97"/>
      <c r="H200" s="97"/>
      <c r="I200" s="97"/>
      <c r="J200" s="97"/>
      <c r="K200" s="97"/>
    </row>
    <row r="201" spans="2:11">
      <c r="B201" s="97"/>
      <c r="C201" s="97"/>
      <c r="D201" s="97"/>
      <c r="E201" s="97"/>
      <c r="F201" s="97"/>
      <c r="G201" s="97"/>
      <c r="H201" s="97"/>
      <c r="I201" s="97"/>
      <c r="J201" s="97"/>
      <c r="K201" s="97"/>
    </row>
    <row r="202" spans="2:11">
      <c r="B202" s="97"/>
      <c r="C202" s="97"/>
      <c r="D202" s="97"/>
      <c r="E202" s="97"/>
      <c r="F202" s="97"/>
      <c r="G202" s="97"/>
      <c r="H202" s="97"/>
      <c r="I202" s="97"/>
      <c r="J202" s="97"/>
      <c r="K202" s="97"/>
    </row>
    <row r="203" spans="2:11">
      <c r="B203" s="97"/>
      <c r="C203" s="97"/>
      <c r="D203" s="97"/>
      <c r="E203" s="97"/>
      <c r="F203" s="97"/>
      <c r="G203" s="97"/>
      <c r="H203" s="97"/>
      <c r="I203" s="97"/>
      <c r="J203" s="97"/>
      <c r="K203" s="97"/>
    </row>
    <row r="204" spans="2:11">
      <c r="B204" s="97"/>
      <c r="C204" s="97"/>
      <c r="D204" s="97"/>
      <c r="E204" s="97"/>
      <c r="F204" s="97"/>
      <c r="G204" s="97"/>
      <c r="H204" s="97"/>
      <c r="I204" s="97"/>
      <c r="J204" s="97"/>
      <c r="K204" s="97"/>
    </row>
    <row r="205" spans="2:11">
      <c r="B205" s="97"/>
      <c r="C205" s="97"/>
      <c r="D205" s="97"/>
      <c r="E205" s="97"/>
      <c r="F205" s="97"/>
      <c r="G205" s="97"/>
      <c r="H205" s="97"/>
      <c r="I205" s="97"/>
      <c r="J205" s="97"/>
      <c r="K205" s="97"/>
    </row>
    <row r="206" spans="2:11">
      <c r="B206" s="97"/>
      <c r="C206" s="97"/>
      <c r="D206" s="97"/>
      <c r="E206" s="97"/>
      <c r="F206" s="97"/>
      <c r="G206" s="97"/>
      <c r="H206" s="97"/>
      <c r="I206" s="97"/>
      <c r="J206" s="97"/>
      <c r="K206" s="97"/>
    </row>
    <row r="207" spans="2:11">
      <c r="B207" s="97"/>
      <c r="C207" s="97"/>
      <c r="D207" s="97"/>
      <c r="E207" s="97"/>
      <c r="F207" s="97"/>
      <c r="G207" s="97"/>
      <c r="H207" s="97"/>
      <c r="I207" s="97"/>
      <c r="J207" s="97"/>
      <c r="K207" s="97"/>
    </row>
    <row r="208" spans="2:11">
      <c r="B208" s="97"/>
      <c r="C208" s="97"/>
      <c r="D208" s="97"/>
      <c r="E208" s="97"/>
      <c r="F208" s="97"/>
      <c r="G208" s="97"/>
      <c r="H208" s="97"/>
      <c r="I208" s="97"/>
      <c r="J208" s="97"/>
      <c r="K208" s="97"/>
    </row>
    <row r="209" spans="2:11">
      <c r="B209" s="97"/>
      <c r="C209" s="97"/>
      <c r="D209" s="97"/>
      <c r="E209" s="97"/>
      <c r="F209" s="97"/>
      <c r="G209" s="97"/>
      <c r="H209" s="97"/>
      <c r="I209" s="97"/>
      <c r="J209" s="97"/>
      <c r="K209" s="97"/>
    </row>
    <row r="210" spans="2:11">
      <c r="B210" s="97"/>
      <c r="C210" s="97"/>
      <c r="D210" s="97"/>
      <c r="E210" s="97"/>
      <c r="F210" s="97"/>
      <c r="G210" s="97"/>
      <c r="H210" s="97"/>
      <c r="I210" s="97"/>
      <c r="J210" s="97"/>
      <c r="K210" s="97"/>
    </row>
    <row r="211" spans="2:11">
      <c r="B211" s="97"/>
      <c r="C211" s="97"/>
      <c r="D211" s="97"/>
      <c r="E211" s="97"/>
      <c r="F211" s="97"/>
      <c r="G211" s="97"/>
      <c r="H211" s="97"/>
      <c r="I211" s="97"/>
      <c r="J211" s="97"/>
      <c r="K211" s="97"/>
    </row>
    <row r="212" spans="2:11">
      <c r="B212" s="97"/>
      <c r="C212" s="97"/>
      <c r="D212" s="97"/>
      <c r="E212" s="97"/>
      <c r="F212" s="97"/>
      <c r="G212" s="97"/>
      <c r="H212" s="97"/>
      <c r="I212" s="97"/>
      <c r="J212" s="97"/>
      <c r="K212" s="97"/>
    </row>
    <row r="213" spans="2:11">
      <c r="B213" s="97"/>
      <c r="C213" s="97"/>
      <c r="D213" s="97"/>
      <c r="E213" s="97"/>
      <c r="F213" s="97"/>
      <c r="G213" s="97"/>
      <c r="H213" s="97"/>
      <c r="I213" s="97"/>
      <c r="J213" s="97"/>
      <c r="K213" s="97"/>
    </row>
    <row r="214" spans="2:11">
      <c r="B214" s="97"/>
      <c r="C214" s="97"/>
      <c r="D214" s="97"/>
      <c r="E214" s="97"/>
      <c r="F214" s="97"/>
      <c r="G214" s="97"/>
      <c r="H214" s="97"/>
      <c r="I214" s="97"/>
      <c r="J214" s="97"/>
      <c r="K214" s="97"/>
    </row>
    <row r="215" spans="2:11">
      <c r="B215" s="97"/>
      <c r="C215" s="97"/>
      <c r="D215" s="97"/>
      <c r="E215" s="97"/>
      <c r="F215" s="97"/>
      <c r="G215" s="97"/>
      <c r="H215" s="97"/>
      <c r="I215" s="97"/>
      <c r="J215" s="97"/>
      <c r="K215" s="97"/>
    </row>
    <row r="216" spans="2:11">
      <c r="B216" s="97"/>
      <c r="C216" s="97"/>
      <c r="D216" s="97"/>
      <c r="E216" s="97"/>
      <c r="F216" s="97"/>
      <c r="G216" s="97"/>
      <c r="H216" s="97"/>
      <c r="I216" s="97"/>
      <c r="J216" s="97"/>
      <c r="K216" s="97"/>
    </row>
    <row r="217" spans="2:11">
      <c r="B217" s="97"/>
      <c r="C217" s="97"/>
      <c r="D217" s="97"/>
      <c r="E217" s="97"/>
      <c r="F217" s="97"/>
      <c r="G217" s="97"/>
      <c r="H217" s="97"/>
      <c r="I217" s="97"/>
      <c r="J217" s="97"/>
      <c r="K217" s="97"/>
    </row>
    <row r="218" spans="2:11">
      <c r="B218" s="97"/>
      <c r="C218" s="97"/>
      <c r="D218" s="97"/>
      <c r="E218" s="97"/>
      <c r="F218" s="97"/>
      <c r="G218" s="97"/>
      <c r="H218" s="97"/>
      <c r="I218" s="97"/>
      <c r="J218" s="97"/>
      <c r="K218" s="97"/>
    </row>
    <row r="219" spans="2:11">
      <c r="B219" s="97"/>
      <c r="C219" s="97"/>
      <c r="D219" s="97"/>
      <c r="E219" s="97"/>
      <c r="F219" s="97"/>
      <c r="G219" s="97"/>
      <c r="H219" s="97"/>
      <c r="I219" s="97"/>
      <c r="J219" s="97"/>
      <c r="K219" s="97"/>
    </row>
    <row r="220" spans="2:11">
      <c r="B220" s="97"/>
      <c r="C220" s="97"/>
      <c r="D220" s="97"/>
      <c r="E220" s="97"/>
      <c r="F220" s="97"/>
      <c r="G220" s="97"/>
      <c r="H220" s="97"/>
      <c r="I220" s="97"/>
      <c r="J220" s="97"/>
      <c r="K220" s="97"/>
    </row>
    <row r="221" spans="2:11">
      <c r="B221" s="97"/>
      <c r="C221" s="97"/>
      <c r="D221" s="97"/>
      <c r="E221" s="97"/>
      <c r="F221" s="97"/>
      <c r="G221" s="97"/>
      <c r="H221" s="97"/>
      <c r="I221" s="97"/>
      <c r="J221" s="97"/>
      <c r="K221" s="97"/>
    </row>
    <row r="222" spans="2:11">
      <c r="B222" s="97"/>
      <c r="C222" s="97"/>
      <c r="D222" s="97"/>
      <c r="E222" s="97"/>
      <c r="F222" s="97"/>
      <c r="G222" s="97"/>
      <c r="H222" s="97"/>
      <c r="I222" s="97"/>
      <c r="J222" s="97"/>
      <c r="K222" s="97"/>
    </row>
    <row r="223" spans="2:11">
      <c r="B223" s="97"/>
      <c r="C223" s="97"/>
      <c r="D223" s="97"/>
      <c r="E223" s="97"/>
      <c r="F223" s="97"/>
      <c r="G223" s="97"/>
      <c r="H223" s="97"/>
      <c r="I223" s="97"/>
      <c r="J223" s="97"/>
      <c r="K223" s="97"/>
    </row>
    <row r="224" spans="2:11">
      <c r="B224" s="97"/>
      <c r="C224" s="97"/>
      <c r="D224" s="97"/>
      <c r="E224" s="97"/>
      <c r="F224" s="97"/>
      <c r="G224" s="97"/>
      <c r="H224" s="97"/>
      <c r="I224" s="97"/>
      <c r="J224" s="97"/>
      <c r="K224" s="97"/>
    </row>
    <row r="225" spans="2:11">
      <c r="B225" s="97"/>
      <c r="C225" s="97"/>
      <c r="D225" s="97"/>
      <c r="E225" s="97"/>
      <c r="F225" s="97"/>
      <c r="G225" s="97"/>
      <c r="H225" s="97"/>
      <c r="I225" s="97"/>
      <c r="J225" s="97"/>
      <c r="K225" s="97"/>
    </row>
    <row r="226" spans="2:11">
      <c r="B226" s="97"/>
      <c r="C226" s="97"/>
      <c r="D226" s="97"/>
      <c r="E226" s="97"/>
      <c r="F226" s="97"/>
      <c r="G226" s="97"/>
      <c r="H226" s="97"/>
      <c r="I226" s="97"/>
      <c r="J226" s="97"/>
      <c r="K226" s="97"/>
    </row>
    <row r="227" spans="2:11">
      <c r="B227" s="97"/>
      <c r="C227" s="97"/>
      <c r="D227" s="97"/>
      <c r="E227" s="97"/>
      <c r="F227" s="97"/>
      <c r="G227" s="97"/>
      <c r="H227" s="97"/>
      <c r="I227" s="97"/>
      <c r="J227" s="97"/>
      <c r="K227" s="97"/>
    </row>
    <row r="228" spans="2:11">
      <c r="B228" s="97"/>
      <c r="C228" s="97"/>
      <c r="D228" s="97"/>
      <c r="E228" s="97"/>
      <c r="F228" s="97"/>
      <c r="G228" s="97"/>
      <c r="H228" s="97"/>
      <c r="I228" s="97"/>
      <c r="J228" s="97"/>
      <c r="K228" s="97"/>
    </row>
    <row r="229" spans="2:11">
      <c r="B229" s="97"/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2:11"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2:11"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2:11"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2:11"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2:11">
      <c r="B234" s="97"/>
      <c r="C234" s="97"/>
      <c r="D234" s="97"/>
      <c r="E234" s="97"/>
      <c r="F234" s="97"/>
      <c r="G234" s="97"/>
      <c r="H234" s="97"/>
      <c r="I234" s="97"/>
      <c r="J234" s="97"/>
      <c r="K234" s="97"/>
    </row>
    <row r="235" spans="2:11">
      <c r="B235" s="97"/>
      <c r="C235" s="97"/>
      <c r="D235" s="97"/>
      <c r="E235" s="97"/>
      <c r="F235" s="97"/>
      <c r="G235" s="97"/>
      <c r="H235" s="97"/>
      <c r="I235" s="97"/>
      <c r="J235" s="97"/>
      <c r="K235" s="97"/>
    </row>
    <row r="236" spans="2:11">
      <c r="B236" s="97"/>
      <c r="C236" s="97"/>
      <c r="D236" s="97"/>
      <c r="E236" s="97"/>
      <c r="F236" s="97"/>
      <c r="G236" s="97"/>
      <c r="H236" s="97"/>
      <c r="I236" s="97"/>
      <c r="J236" s="97"/>
      <c r="K236" s="97"/>
    </row>
    <row r="237" spans="2:11">
      <c r="B237" s="97"/>
      <c r="C237" s="97"/>
      <c r="D237" s="97"/>
      <c r="E237" s="97"/>
      <c r="F237" s="97"/>
      <c r="G237" s="97"/>
      <c r="H237" s="97"/>
      <c r="I237" s="97"/>
      <c r="J237" s="97"/>
      <c r="K237" s="97"/>
    </row>
    <row r="238" spans="2:11">
      <c r="B238" s="97"/>
      <c r="C238" s="97"/>
      <c r="D238" s="97"/>
      <c r="E238" s="97"/>
      <c r="F238" s="97"/>
      <c r="G238" s="97"/>
      <c r="H238" s="97"/>
      <c r="I238" s="97"/>
      <c r="J238" s="97"/>
      <c r="K238" s="97"/>
    </row>
    <row r="239" spans="2:11">
      <c r="B239" s="97"/>
      <c r="C239" s="97"/>
      <c r="D239" s="97"/>
      <c r="E239" s="97"/>
      <c r="F239" s="97"/>
      <c r="G239" s="97"/>
      <c r="H239" s="97"/>
      <c r="I239" s="97"/>
      <c r="J239" s="97"/>
      <c r="K239" s="97"/>
    </row>
    <row r="240" spans="2:11">
      <c r="B240" s="97"/>
      <c r="C240" s="97"/>
      <c r="D240" s="97"/>
      <c r="E240" s="97"/>
      <c r="F240" s="97"/>
      <c r="G240" s="97"/>
      <c r="H240" s="97"/>
      <c r="I240" s="97"/>
      <c r="J240" s="97"/>
      <c r="K240" s="97"/>
    </row>
    <row r="241" spans="2:11">
      <c r="B241" s="97"/>
      <c r="C241" s="97"/>
      <c r="D241" s="97"/>
      <c r="E241" s="97"/>
      <c r="F241" s="97"/>
      <c r="G241" s="97"/>
      <c r="H241" s="97"/>
      <c r="I241" s="97"/>
      <c r="J241" s="97"/>
      <c r="K241" s="97"/>
    </row>
    <row r="242" spans="2:11">
      <c r="B242" s="97"/>
      <c r="C242" s="97"/>
      <c r="D242" s="97"/>
      <c r="E242" s="97"/>
      <c r="F242" s="97"/>
      <c r="G242" s="97"/>
      <c r="H242" s="97"/>
      <c r="I242" s="97"/>
      <c r="J242" s="97"/>
      <c r="K242" s="97"/>
    </row>
    <row r="243" spans="2:11">
      <c r="B243" s="97"/>
      <c r="C243" s="97"/>
      <c r="D243" s="97"/>
      <c r="E243" s="97"/>
      <c r="F243" s="97"/>
      <c r="G243" s="97"/>
      <c r="H243" s="97"/>
      <c r="I243" s="97"/>
      <c r="J243" s="97"/>
      <c r="K243" s="97"/>
    </row>
    <row r="244" spans="2:11">
      <c r="B244" s="97"/>
      <c r="C244" s="97"/>
      <c r="D244" s="97"/>
      <c r="E244" s="97"/>
      <c r="F244" s="97"/>
      <c r="G244" s="97"/>
      <c r="H244" s="97"/>
      <c r="I244" s="97"/>
      <c r="J244" s="97"/>
      <c r="K244" s="97"/>
    </row>
    <row r="245" spans="2:11">
      <c r="B245" s="97"/>
      <c r="C245" s="97"/>
      <c r="D245" s="97"/>
      <c r="E245" s="97"/>
      <c r="F245" s="97"/>
      <c r="G245" s="97"/>
      <c r="H245" s="97"/>
      <c r="I245" s="97"/>
      <c r="J245" s="97"/>
      <c r="K245" s="97"/>
    </row>
    <row r="246" spans="2:11">
      <c r="B246" s="97"/>
      <c r="C246" s="97"/>
      <c r="D246" s="97"/>
      <c r="E246" s="97"/>
      <c r="F246" s="97"/>
      <c r="G246" s="97"/>
      <c r="H246" s="97"/>
      <c r="I246" s="97"/>
      <c r="J246" s="97"/>
      <c r="K246" s="97"/>
    </row>
    <row r="247" spans="2:11">
      <c r="B247" s="97"/>
      <c r="C247" s="97"/>
      <c r="D247" s="97"/>
      <c r="E247" s="97"/>
      <c r="F247" s="97"/>
      <c r="G247" s="97"/>
      <c r="H247" s="97"/>
      <c r="I247" s="97"/>
      <c r="J247" s="97"/>
      <c r="K247" s="97"/>
    </row>
    <row r="248" spans="2:11">
      <c r="B248" s="97"/>
      <c r="C248" s="97"/>
      <c r="D248" s="97"/>
      <c r="E248" s="97"/>
      <c r="F248" s="97"/>
      <c r="G248" s="97"/>
      <c r="H248" s="97"/>
      <c r="I248" s="97"/>
      <c r="J248" s="97"/>
      <c r="K248" s="97"/>
    </row>
    <row r="249" spans="2:11">
      <c r="B249" s="97"/>
      <c r="C249" s="97"/>
      <c r="D249" s="97"/>
      <c r="E249" s="97"/>
      <c r="F249" s="97"/>
      <c r="G249" s="97"/>
      <c r="H249" s="97"/>
      <c r="I249" s="97"/>
      <c r="J249" s="97"/>
      <c r="K249" s="97"/>
    </row>
    <row r="250" spans="2:11">
      <c r="B250" s="97"/>
      <c r="C250" s="97"/>
      <c r="D250" s="97"/>
      <c r="E250" s="97"/>
      <c r="F250" s="97"/>
      <c r="G250" s="97"/>
      <c r="H250" s="97"/>
      <c r="I250" s="97"/>
      <c r="J250" s="97"/>
      <c r="K250" s="97"/>
    </row>
    <row r="251" spans="2:11">
      <c r="B251" s="97"/>
      <c r="C251" s="97"/>
      <c r="D251" s="97"/>
      <c r="E251" s="97"/>
      <c r="F251" s="97"/>
      <c r="G251" s="97"/>
      <c r="H251" s="97"/>
      <c r="I251" s="97"/>
      <c r="J251" s="97"/>
      <c r="K251" s="97"/>
    </row>
    <row r="252" spans="2:11">
      <c r="B252" s="97"/>
      <c r="C252" s="97"/>
      <c r="D252" s="97"/>
      <c r="E252" s="97"/>
      <c r="F252" s="97"/>
      <c r="G252" s="97"/>
      <c r="H252" s="97"/>
      <c r="I252" s="97"/>
      <c r="J252" s="97"/>
      <c r="K252" s="97"/>
    </row>
    <row r="253" spans="2:11">
      <c r="B253" s="97"/>
      <c r="C253" s="97"/>
      <c r="D253" s="97"/>
      <c r="E253" s="97"/>
      <c r="F253" s="97"/>
      <c r="G253" s="97"/>
      <c r="H253" s="97"/>
      <c r="I253" s="97"/>
      <c r="J253" s="97"/>
      <c r="K253" s="97"/>
    </row>
    <row r="254" spans="2:11">
      <c r="B254" s="97"/>
      <c r="C254" s="97"/>
      <c r="D254" s="97"/>
      <c r="E254" s="97"/>
      <c r="F254" s="97"/>
      <c r="G254" s="97"/>
      <c r="H254" s="97"/>
      <c r="I254" s="97"/>
      <c r="J254" s="97"/>
      <c r="K254" s="97"/>
    </row>
    <row r="255" spans="2:11">
      <c r="B255" s="97"/>
      <c r="C255" s="97"/>
      <c r="D255" s="97"/>
      <c r="E255" s="97"/>
      <c r="F255" s="97"/>
      <c r="G255" s="97"/>
      <c r="H255" s="97"/>
      <c r="I255" s="97"/>
      <c r="J255" s="97"/>
      <c r="K255" s="97"/>
    </row>
    <row r="256" spans="2:11">
      <c r="B256" s="97"/>
      <c r="C256" s="97"/>
      <c r="D256" s="97"/>
      <c r="E256" s="97"/>
      <c r="F256" s="97"/>
      <c r="G256" s="97"/>
      <c r="H256" s="97"/>
      <c r="I256" s="97"/>
      <c r="J256" s="97"/>
      <c r="K256" s="97"/>
    </row>
    <row r="257" spans="2:11">
      <c r="B257" s="97"/>
      <c r="C257" s="97"/>
      <c r="D257" s="97"/>
      <c r="E257" s="97"/>
      <c r="F257" s="97"/>
      <c r="G257" s="97"/>
      <c r="H257" s="97"/>
      <c r="I257" s="97"/>
      <c r="J257" s="97"/>
      <c r="K257" s="97"/>
    </row>
    <row r="258" spans="2:11">
      <c r="B258" s="97"/>
      <c r="C258" s="97"/>
      <c r="D258" s="97"/>
      <c r="E258" s="97"/>
      <c r="F258" s="97"/>
      <c r="G258" s="97"/>
      <c r="H258" s="97"/>
      <c r="I258" s="97"/>
      <c r="J258" s="97"/>
      <c r="K258" s="97"/>
    </row>
    <row r="259" spans="2:11">
      <c r="B259" s="97"/>
      <c r="C259" s="97"/>
      <c r="D259" s="97"/>
      <c r="E259" s="97"/>
      <c r="F259" s="97"/>
      <c r="G259" s="97"/>
      <c r="H259" s="97"/>
      <c r="I259" s="97"/>
      <c r="J259" s="97"/>
      <c r="K259" s="97"/>
    </row>
    <row r="260" spans="2:11">
      <c r="B260" s="97"/>
      <c r="C260" s="97"/>
      <c r="D260" s="97"/>
      <c r="E260" s="97"/>
      <c r="F260" s="97"/>
      <c r="G260" s="97"/>
      <c r="H260" s="97"/>
      <c r="I260" s="97"/>
      <c r="J260" s="97"/>
      <c r="K260" s="97"/>
    </row>
    <row r="261" spans="2:11">
      <c r="B261" s="97"/>
      <c r="C261" s="97"/>
      <c r="D261" s="97"/>
      <c r="E261" s="97"/>
      <c r="F261" s="97"/>
      <c r="G261" s="97"/>
      <c r="H261" s="97"/>
      <c r="I261" s="97"/>
      <c r="J261" s="97"/>
      <c r="K261" s="97"/>
    </row>
    <row r="262" spans="2:11">
      <c r="B262" s="97"/>
      <c r="C262" s="97"/>
      <c r="D262" s="97"/>
      <c r="E262" s="97"/>
      <c r="F262" s="97"/>
      <c r="G262" s="97"/>
      <c r="H262" s="97"/>
      <c r="I262" s="97"/>
      <c r="J262" s="97"/>
      <c r="K262" s="97"/>
    </row>
    <row r="263" spans="2:11">
      <c r="B263" s="97"/>
      <c r="C263" s="97"/>
      <c r="D263" s="97"/>
      <c r="E263" s="97"/>
      <c r="F263" s="97"/>
      <c r="G263" s="97"/>
      <c r="H263" s="97"/>
      <c r="I263" s="97"/>
      <c r="J263" s="97"/>
      <c r="K263" s="97"/>
    </row>
    <row r="264" spans="2:11">
      <c r="B264" s="97"/>
      <c r="C264" s="97"/>
      <c r="D264" s="97"/>
      <c r="E264" s="97"/>
      <c r="F264" s="97"/>
      <c r="G264" s="97"/>
      <c r="H264" s="97"/>
      <c r="I264" s="97"/>
      <c r="J264" s="97"/>
      <c r="K264" s="97"/>
    </row>
    <row r="265" spans="2:11">
      <c r="B265" s="97"/>
      <c r="C265" s="97"/>
      <c r="D265" s="97"/>
      <c r="E265" s="97"/>
      <c r="F265" s="97"/>
      <c r="G265" s="97"/>
      <c r="H265" s="97"/>
      <c r="I265" s="97"/>
      <c r="J265" s="97"/>
      <c r="K265" s="97"/>
    </row>
    <row r="266" spans="2:11">
      <c r="B266" s="97"/>
      <c r="C266" s="97"/>
      <c r="D266" s="97"/>
      <c r="E266" s="97"/>
      <c r="F266" s="97"/>
      <c r="G266" s="97"/>
      <c r="H266" s="97"/>
      <c r="I266" s="97"/>
      <c r="J266" s="97"/>
      <c r="K266" s="97"/>
    </row>
    <row r="267" spans="2:11">
      <c r="B267" s="97"/>
      <c r="C267" s="97"/>
      <c r="D267" s="97"/>
      <c r="E267" s="97"/>
      <c r="F267" s="97"/>
      <c r="G267" s="97"/>
      <c r="H267" s="97"/>
      <c r="I267" s="97"/>
      <c r="J267" s="97"/>
      <c r="K267" s="97"/>
    </row>
    <row r="268" spans="2:11">
      <c r="B268" s="97"/>
      <c r="C268" s="97"/>
      <c r="D268" s="97"/>
      <c r="E268" s="97"/>
      <c r="F268" s="97"/>
      <c r="G268" s="97"/>
      <c r="H268" s="97"/>
      <c r="I268" s="97"/>
      <c r="J268" s="97"/>
      <c r="K268" s="97"/>
    </row>
    <row r="269" spans="2:11">
      <c r="B269" s="97"/>
      <c r="C269" s="97"/>
      <c r="D269" s="97"/>
      <c r="E269" s="97"/>
      <c r="F269" s="97"/>
      <c r="G269" s="97"/>
      <c r="H269" s="97"/>
      <c r="I269" s="97"/>
      <c r="J269" s="97"/>
      <c r="K269" s="97"/>
    </row>
    <row r="270" spans="2:11">
      <c r="B270" s="97"/>
      <c r="C270" s="97"/>
      <c r="D270" s="97"/>
      <c r="E270" s="97"/>
      <c r="F270" s="97"/>
      <c r="G270" s="97"/>
      <c r="H270" s="97"/>
      <c r="I270" s="97"/>
      <c r="J270" s="97"/>
      <c r="K270" s="97"/>
    </row>
    <row r="271" spans="2:11">
      <c r="B271" s="97"/>
      <c r="C271" s="97"/>
      <c r="D271" s="97"/>
      <c r="E271" s="97"/>
      <c r="F271" s="97"/>
      <c r="G271" s="97"/>
      <c r="H271" s="97"/>
      <c r="I271" s="97"/>
      <c r="J271" s="97"/>
      <c r="K271" s="97"/>
    </row>
    <row r="272" spans="2:11">
      <c r="B272" s="97"/>
      <c r="C272" s="97"/>
      <c r="D272" s="97"/>
      <c r="E272" s="97"/>
      <c r="F272" s="97"/>
      <c r="G272" s="97"/>
      <c r="H272" s="97"/>
      <c r="I272" s="97"/>
      <c r="J272" s="97"/>
      <c r="K272" s="97"/>
    </row>
    <row r="273" spans="2:11">
      <c r="B273" s="97"/>
      <c r="C273" s="97"/>
      <c r="D273" s="97"/>
      <c r="E273" s="97"/>
      <c r="F273" s="97"/>
      <c r="G273" s="97"/>
      <c r="H273" s="97"/>
      <c r="I273" s="97"/>
      <c r="J273" s="97"/>
      <c r="K273" s="97"/>
    </row>
    <row r="274" spans="2:11">
      <c r="B274" s="97"/>
      <c r="C274" s="97"/>
      <c r="D274" s="97"/>
      <c r="E274" s="97"/>
      <c r="F274" s="97"/>
      <c r="G274" s="97"/>
      <c r="H274" s="97"/>
      <c r="I274" s="97"/>
      <c r="J274" s="97"/>
      <c r="K274" s="97"/>
    </row>
    <row r="275" spans="2:11">
      <c r="B275" s="97"/>
      <c r="C275" s="97"/>
      <c r="D275" s="97"/>
      <c r="E275" s="97"/>
      <c r="F275" s="97"/>
      <c r="G275" s="97"/>
      <c r="H275" s="97"/>
      <c r="I275" s="97"/>
      <c r="J275" s="97"/>
      <c r="K275" s="97"/>
    </row>
    <row r="276" spans="2:11">
      <c r="B276" s="97"/>
      <c r="C276" s="97"/>
      <c r="D276" s="97"/>
      <c r="E276" s="97"/>
      <c r="F276" s="97"/>
      <c r="G276" s="97"/>
      <c r="H276" s="97"/>
      <c r="I276" s="97"/>
      <c r="J276" s="97"/>
      <c r="K276" s="97"/>
    </row>
    <row r="277" spans="2:11">
      <c r="B277" s="97"/>
      <c r="C277" s="97"/>
      <c r="D277" s="97"/>
      <c r="E277" s="97"/>
      <c r="F277" s="97"/>
      <c r="G277" s="97"/>
      <c r="H277" s="97"/>
      <c r="I277" s="97"/>
      <c r="J277" s="97"/>
      <c r="K277" s="97"/>
    </row>
    <row r="278" spans="2:11">
      <c r="B278" s="97"/>
      <c r="C278" s="97"/>
      <c r="D278" s="97"/>
      <c r="E278" s="97"/>
      <c r="F278" s="97"/>
      <c r="G278" s="97"/>
      <c r="H278" s="97"/>
      <c r="I278" s="97"/>
      <c r="J278" s="97"/>
      <c r="K278" s="97"/>
    </row>
    <row r="279" spans="2:11">
      <c r="B279" s="97"/>
      <c r="C279" s="97"/>
      <c r="D279" s="97"/>
      <c r="E279" s="97"/>
      <c r="F279" s="97"/>
      <c r="G279" s="97"/>
      <c r="H279" s="97"/>
      <c r="I279" s="97"/>
      <c r="J279" s="97"/>
      <c r="K279" s="97"/>
    </row>
    <row r="280" spans="2:11">
      <c r="B280" s="97"/>
      <c r="C280" s="97"/>
      <c r="D280" s="97"/>
      <c r="E280" s="97"/>
      <c r="F280" s="97"/>
      <c r="G280" s="97"/>
      <c r="H280" s="97"/>
      <c r="I280" s="97"/>
      <c r="J280" s="97"/>
      <c r="K280" s="97"/>
    </row>
    <row r="281" spans="2:11">
      <c r="B281" s="97"/>
      <c r="C281" s="97"/>
      <c r="D281" s="97"/>
      <c r="E281" s="97"/>
      <c r="F281" s="97"/>
      <c r="G281" s="97"/>
      <c r="H281" s="97"/>
      <c r="I281" s="97"/>
      <c r="J281" s="97"/>
      <c r="K281" s="97"/>
    </row>
    <row r="282" spans="2:11">
      <c r="B282" s="97"/>
      <c r="C282" s="97"/>
      <c r="D282" s="97"/>
      <c r="E282" s="97"/>
      <c r="F282" s="97"/>
      <c r="G282" s="97"/>
      <c r="H282" s="97"/>
      <c r="I282" s="97"/>
      <c r="J282" s="97"/>
      <c r="K282" s="97"/>
    </row>
    <row r="283" spans="2:11">
      <c r="B283" s="97"/>
      <c r="C283" s="97"/>
      <c r="D283" s="97"/>
      <c r="E283" s="97"/>
      <c r="F283" s="97"/>
      <c r="G283" s="97"/>
      <c r="H283" s="97"/>
      <c r="I283" s="97"/>
      <c r="J283" s="97"/>
      <c r="K283" s="97"/>
    </row>
    <row r="284" spans="2:11">
      <c r="B284" s="97"/>
      <c r="C284" s="97"/>
      <c r="D284" s="97"/>
      <c r="E284" s="97"/>
      <c r="F284" s="97"/>
      <c r="G284" s="97"/>
      <c r="H284" s="97"/>
      <c r="I284" s="97"/>
      <c r="J284" s="97"/>
      <c r="K284" s="97"/>
    </row>
    <row r="285" spans="2:11">
      <c r="B285" s="97"/>
      <c r="C285" s="97"/>
      <c r="D285" s="97"/>
      <c r="E285" s="97"/>
      <c r="F285" s="97"/>
      <c r="G285" s="97"/>
      <c r="H285" s="97"/>
      <c r="I285" s="97"/>
      <c r="J285" s="97"/>
      <c r="K285" s="97"/>
    </row>
    <row r="286" spans="2:11">
      <c r="B286" s="97"/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2:11">
      <c r="B287" s="97"/>
      <c r="C287" s="97"/>
      <c r="D287" s="97"/>
      <c r="E287" s="97"/>
      <c r="F287" s="97"/>
      <c r="G287" s="97"/>
      <c r="H287" s="97"/>
      <c r="I287" s="97"/>
      <c r="J287" s="97"/>
      <c r="K287" s="97"/>
    </row>
    <row r="288" spans="2:11">
      <c r="B288" s="97"/>
      <c r="C288" s="97"/>
      <c r="D288" s="97"/>
      <c r="E288" s="97"/>
      <c r="F288" s="97"/>
      <c r="G288" s="97"/>
      <c r="H288" s="97"/>
      <c r="I288" s="97"/>
      <c r="J288" s="97"/>
      <c r="K288" s="97"/>
    </row>
    <row r="289" spans="2:11">
      <c r="B289" s="97"/>
      <c r="C289" s="97"/>
      <c r="D289" s="97"/>
      <c r="E289" s="97"/>
      <c r="F289" s="97"/>
      <c r="G289" s="97"/>
      <c r="H289" s="97"/>
      <c r="I289" s="97"/>
      <c r="J289" s="97"/>
      <c r="K289" s="97"/>
    </row>
    <row r="290" spans="2:11">
      <c r="B290" s="97"/>
      <c r="C290" s="97"/>
      <c r="D290" s="97"/>
      <c r="E290" s="97"/>
      <c r="F290" s="97"/>
      <c r="G290" s="97"/>
      <c r="H290" s="97"/>
      <c r="I290" s="97"/>
      <c r="J290" s="97"/>
      <c r="K290" s="97"/>
    </row>
    <row r="291" spans="2:11">
      <c r="B291" s="97"/>
      <c r="C291" s="97"/>
      <c r="D291" s="97"/>
      <c r="E291" s="97"/>
      <c r="F291" s="97"/>
      <c r="G291" s="97"/>
      <c r="H291" s="97"/>
      <c r="I291" s="97"/>
      <c r="J291" s="97"/>
      <c r="K291" s="97"/>
    </row>
    <row r="292" spans="2:11">
      <c r="B292" s="97"/>
      <c r="C292" s="97"/>
      <c r="D292" s="97"/>
      <c r="E292" s="97"/>
      <c r="F292" s="97"/>
      <c r="G292" s="97"/>
      <c r="H292" s="97"/>
      <c r="I292" s="97"/>
      <c r="J292" s="97"/>
      <c r="K292" s="97"/>
    </row>
    <row r="293" spans="2:11">
      <c r="B293" s="97"/>
      <c r="C293" s="97"/>
      <c r="D293" s="97"/>
      <c r="E293" s="97"/>
      <c r="F293" s="97"/>
      <c r="G293" s="97"/>
      <c r="H293" s="97"/>
      <c r="I293" s="97"/>
      <c r="J293" s="97"/>
      <c r="K293" s="97"/>
    </row>
    <row r="294" spans="2:11"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2:11"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2:11"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2:11">
      <c r="B297" s="97"/>
      <c r="C297" s="97"/>
      <c r="D297" s="97"/>
      <c r="E297" s="97"/>
      <c r="F297" s="97"/>
      <c r="G297" s="97"/>
      <c r="H297" s="97"/>
      <c r="I297" s="97"/>
      <c r="J297" s="97"/>
      <c r="K297" s="97"/>
    </row>
    <row r="298" spans="2:11">
      <c r="B298" s="97"/>
      <c r="C298" s="97"/>
      <c r="D298" s="97"/>
      <c r="E298" s="97"/>
      <c r="F298" s="97"/>
      <c r="G298" s="97"/>
      <c r="H298" s="97"/>
      <c r="I298" s="97"/>
      <c r="J298" s="97"/>
      <c r="K298" s="97"/>
    </row>
    <row r="299" spans="2:11">
      <c r="B299" s="97"/>
      <c r="C299" s="97"/>
      <c r="D299" s="97"/>
      <c r="E299" s="97"/>
      <c r="F299" s="97"/>
      <c r="G299" s="97"/>
      <c r="H299" s="97"/>
      <c r="I299" s="97"/>
      <c r="J299" s="97"/>
      <c r="K299" s="97"/>
    </row>
    <row r="300" spans="2:11">
      <c r="B300" s="97"/>
      <c r="C300" s="97"/>
      <c r="D300" s="97"/>
      <c r="E300" s="97"/>
      <c r="F300" s="97"/>
      <c r="G300" s="97"/>
      <c r="H300" s="97"/>
      <c r="I300" s="97"/>
      <c r="J300" s="97"/>
      <c r="K300" s="97"/>
    </row>
    <row r="301" spans="2:11">
      <c r="B301" s="97"/>
      <c r="C301" s="97"/>
      <c r="D301" s="97"/>
      <c r="E301" s="97"/>
      <c r="F301" s="97"/>
      <c r="G301" s="97"/>
      <c r="H301" s="97"/>
      <c r="I301" s="97"/>
      <c r="J301" s="97"/>
      <c r="K301" s="97"/>
    </row>
    <row r="302" spans="2:11">
      <c r="B302" s="97"/>
      <c r="C302" s="97"/>
      <c r="D302" s="97"/>
      <c r="E302" s="97"/>
      <c r="F302" s="97"/>
      <c r="G302" s="97"/>
      <c r="H302" s="97"/>
      <c r="I302" s="97"/>
      <c r="J302" s="97"/>
      <c r="K302" s="97"/>
    </row>
    <row r="303" spans="2:11">
      <c r="B303" s="97"/>
      <c r="C303" s="97"/>
      <c r="D303" s="97"/>
      <c r="E303" s="97"/>
      <c r="F303" s="97"/>
      <c r="G303" s="97"/>
      <c r="H303" s="97"/>
      <c r="I303" s="97"/>
      <c r="J303" s="97"/>
      <c r="K303" s="97"/>
    </row>
    <row r="304" spans="2:11">
      <c r="B304" s="97"/>
      <c r="C304" s="97"/>
      <c r="D304" s="97"/>
      <c r="E304" s="97"/>
      <c r="F304" s="97"/>
      <c r="G304" s="97"/>
      <c r="H304" s="97"/>
      <c r="I304" s="97"/>
      <c r="J304" s="97"/>
      <c r="K304" s="97"/>
    </row>
    <row r="305" spans="2:11">
      <c r="B305" s="97"/>
      <c r="C305" s="97"/>
      <c r="D305" s="97"/>
      <c r="E305" s="97"/>
      <c r="F305" s="97"/>
      <c r="G305" s="97"/>
      <c r="H305" s="97"/>
      <c r="I305" s="97"/>
      <c r="J305" s="97"/>
      <c r="K305" s="97"/>
    </row>
    <row r="306" spans="2:11">
      <c r="B306" s="97"/>
      <c r="C306" s="97"/>
      <c r="D306" s="97"/>
      <c r="E306" s="97"/>
      <c r="F306" s="97"/>
      <c r="G306" s="97"/>
      <c r="H306" s="97"/>
      <c r="I306" s="97"/>
      <c r="J306" s="97"/>
      <c r="K306" s="97"/>
    </row>
    <row r="307" spans="2:11">
      <c r="B307" s="97"/>
      <c r="C307" s="97"/>
      <c r="D307" s="97"/>
      <c r="E307" s="97"/>
      <c r="F307" s="97"/>
      <c r="G307" s="97"/>
      <c r="H307" s="97"/>
      <c r="I307" s="97"/>
      <c r="J307" s="97"/>
      <c r="K307" s="97"/>
    </row>
    <row r="308" spans="2:11">
      <c r="B308" s="97"/>
      <c r="C308" s="97"/>
      <c r="D308" s="97"/>
      <c r="E308" s="97"/>
      <c r="F308" s="97"/>
      <c r="G308" s="97"/>
      <c r="H308" s="97"/>
      <c r="I308" s="97"/>
      <c r="J308" s="97"/>
      <c r="K308" s="97"/>
    </row>
    <row r="309" spans="2:11">
      <c r="B309" s="97"/>
      <c r="C309" s="97"/>
      <c r="D309" s="97"/>
      <c r="E309" s="97"/>
      <c r="F309" s="97"/>
      <c r="G309" s="97"/>
      <c r="H309" s="97"/>
      <c r="I309" s="97"/>
      <c r="J309" s="97"/>
      <c r="K309" s="97"/>
    </row>
    <row r="310" spans="2:11">
      <c r="B310" s="97"/>
      <c r="C310" s="97"/>
      <c r="D310" s="97"/>
      <c r="E310" s="97"/>
      <c r="F310" s="97"/>
      <c r="G310" s="97"/>
      <c r="H310" s="97"/>
      <c r="I310" s="97"/>
      <c r="J310" s="97"/>
      <c r="K310" s="97"/>
    </row>
    <row r="311" spans="2:11">
      <c r="B311" s="97"/>
      <c r="C311" s="97"/>
      <c r="D311" s="97"/>
      <c r="E311" s="97"/>
      <c r="F311" s="97"/>
      <c r="G311" s="97"/>
      <c r="H311" s="97"/>
      <c r="I311" s="97"/>
      <c r="J311" s="97"/>
      <c r="K311" s="97"/>
    </row>
    <row r="312" spans="2:11">
      <c r="B312" s="97"/>
      <c r="C312" s="97"/>
      <c r="D312" s="97"/>
      <c r="E312" s="97"/>
      <c r="F312" s="97"/>
      <c r="G312" s="97"/>
      <c r="H312" s="97"/>
      <c r="I312" s="97"/>
      <c r="J312" s="97"/>
      <c r="K312" s="97"/>
    </row>
    <row r="313" spans="2:11">
      <c r="B313" s="97"/>
      <c r="C313" s="97"/>
      <c r="D313" s="97"/>
      <c r="E313" s="97"/>
      <c r="F313" s="97"/>
      <c r="G313" s="97"/>
      <c r="H313" s="97"/>
      <c r="I313" s="97"/>
      <c r="J313" s="97"/>
      <c r="K313" s="97"/>
    </row>
    <row r="314" spans="2:11">
      <c r="B314" s="97"/>
      <c r="C314" s="97"/>
      <c r="D314" s="97"/>
      <c r="E314" s="97"/>
      <c r="F314" s="97"/>
      <c r="G314" s="97"/>
      <c r="H314" s="97"/>
      <c r="I314" s="97"/>
      <c r="J314" s="97"/>
      <c r="K314" s="97"/>
    </row>
    <row r="315" spans="2:11">
      <c r="B315" s="97"/>
      <c r="C315" s="97"/>
      <c r="D315" s="97"/>
      <c r="E315" s="97"/>
      <c r="F315" s="97"/>
      <c r="G315" s="97"/>
      <c r="H315" s="97"/>
      <c r="I315" s="97"/>
      <c r="J315" s="97"/>
      <c r="K315" s="97"/>
    </row>
    <row r="316" spans="2:11">
      <c r="B316" s="97"/>
      <c r="C316" s="97"/>
      <c r="D316" s="97"/>
      <c r="E316" s="97"/>
      <c r="F316" s="97"/>
      <c r="G316" s="97"/>
      <c r="H316" s="97"/>
      <c r="I316" s="97"/>
      <c r="J316" s="97"/>
      <c r="K316" s="97"/>
    </row>
    <row r="317" spans="2:11">
      <c r="B317" s="97"/>
      <c r="C317" s="97"/>
      <c r="D317" s="97"/>
      <c r="E317" s="97"/>
      <c r="F317" s="97"/>
      <c r="G317" s="97"/>
      <c r="H317" s="97"/>
      <c r="I317" s="97"/>
      <c r="J317" s="97"/>
      <c r="K317" s="97"/>
    </row>
    <row r="318" spans="2:11">
      <c r="B318" s="97"/>
      <c r="C318" s="97"/>
      <c r="D318" s="97"/>
      <c r="E318" s="97"/>
      <c r="F318" s="97"/>
      <c r="G318" s="97"/>
      <c r="H318" s="97"/>
      <c r="I318" s="97"/>
      <c r="J318" s="97"/>
      <c r="K318" s="97"/>
    </row>
    <row r="319" spans="2:11">
      <c r="B319" s="97"/>
      <c r="C319" s="97"/>
      <c r="D319" s="97"/>
      <c r="E319" s="97"/>
      <c r="F319" s="97"/>
      <c r="G319" s="97"/>
      <c r="H319" s="97"/>
      <c r="I319" s="97"/>
      <c r="J319" s="97"/>
      <c r="K319" s="97"/>
    </row>
    <row r="320" spans="2:11">
      <c r="B320" s="97"/>
      <c r="C320" s="97"/>
      <c r="D320" s="97"/>
      <c r="E320" s="97"/>
      <c r="F320" s="97"/>
      <c r="G320" s="97"/>
      <c r="H320" s="97"/>
      <c r="I320" s="97"/>
      <c r="J320" s="97"/>
      <c r="K320" s="97"/>
    </row>
    <row r="321" spans="2:11">
      <c r="B321" s="97"/>
      <c r="C321" s="97"/>
      <c r="D321" s="97"/>
      <c r="E321" s="97"/>
      <c r="F321" s="97"/>
      <c r="G321" s="97"/>
      <c r="H321" s="97"/>
      <c r="I321" s="97"/>
      <c r="J321" s="97"/>
      <c r="K321" s="97"/>
    </row>
    <row r="322" spans="2:11">
      <c r="B322" s="97"/>
      <c r="C322" s="97"/>
      <c r="D322" s="97"/>
      <c r="E322" s="97"/>
      <c r="F322" s="97"/>
      <c r="G322" s="97"/>
      <c r="H322" s="97"/>
      <c r="I322" s="97"/>
      <c r="J322" s="97"/>
      <c r="K322" s="97"/>
    </row>
    <row r="323" spans="2:11">
      <c r="B323" s="97"/>
      <c r="C323" s="97"/>
      <c r="D323" s="97"/>
      <c r="E323" s="97"/>
      <c r="F323" s="97"/>
      <c r="G323" s="97"/>
      <c r="H323" s="97"/>
      <c r="I323" s="97"/>
      <c r="J323" s="97"/>
      <c r="K323" s="97"/>
    </row>
    <row r="324" spans="2:11">
      <c r="B324" s="97"/>
      <c r="C324" s="97"/>
      <c r="D324" s="97"/>
      <c r="E324" s="97"/>
      <c r="F324" s="97"/>
      <c r="G324" s="97"/>
      <c r="H324" s="97"/>
      <c r="I324" s="97"/>
      <c r="J324" s="97"/>
      <c r="K324" s="97"/>
    </row>
    <row r="325" spans="2:11">
      <c r="B325" s="97"/>
      <c r="C325" s="97"/>
      <c r="D325" s="97"/>
      <c r="E325" s="97"/>
      <c r="F325" s="97"/>
      <c r="G325" s="97"/>
      <c r="H325" s="97"/>
      <c r="I325" s="97"/>
      <c r="J325" s="97"/>
      <c r="K325" s="97"/>
    </row>
    <row r="326" spans="2:11">
      <c r="B326" s="97"/>
      <c r="C326" s="97"/>
      <c r="D326" s="97"/>
      <c r="E326" s="97"/>
      <c r="F326" s="97"/>
      <c r="G326" s="97"/>
      <c r="H326" s="97"/>
      <c r="I326" s="97"/>
      <c r="J326" s="97"/>
      <c r="K326" s="97"/>
    </row>
    <row r="327" spans="2:11">
      <c r="B327" s="97"/>
      <c r="C327" s="97"/>
      <c r="D327" s="97"/>
      <c r="E327" s="97"/>
      <c r="F327" s="97"/>
      <c r="G327" s="97"/>
      <c r="H327" s="97"/>
      <c r="I327" s="97"/>
      <c r="J327" s="97"/>
      <c r="K327" s="97"/>
    </row>
    <row r="328" spans="2:11">
      <c r="B328" s="97"/>
      <c r="C328" s="97"/>
      <c r="D328" s="97"/>
      <c r="E328" s="97"/>
      <c r="F328" s="97"/>
      <c r="G328" s="97"/>
      <c r="H328" s="97"/>
      <c r="I328" s="97"/>
      <c r="J328" s="97"/>
      <c r="K328" s="97"/>
    </row>
    <row r="329" spans="2:11">
      <c r="B329" s="97"/>
      <c r="C329" s="97"/>
      <c r="D329" s="97"/>
      <c r="E329" s="97"/>
      <c r="F329" s="97"/>
      <c r="G329" s="97"/>
      <c r="H329" s="97"/>
      <c r="I329" s="97"/>
      <c r="J329" s="97"/>
      <c r="K329" s="97"/>
    </row>
    <row r="330" spans="2:11">
      <c r="B330" s="97"/>
      <c r="C330" s="97"/>
      <c r="D330" s="97"/>
      <c r="E330" s="97"/>
      <c r="F330" s="97"/>
      <c r="G330" s="97"/>
      <c r="H330" s="97"/>
      <c r="I330" s="97"/>
      <c r="J330" s="97"/>
      <c r="K330" s="97"/>
    </row>
    <row r="331" spans="2:11">
      <c r="B331" s="97"/>
      <c r="C331" s="97"/>
      <c r="D331" s="97"/>
      <c r="E331" s="97"/>
      <c r="F331" s="97"/>
      <c r="G331" s="97"/>
      <c r="H331" s="97"/>
      <c r="I331" s="97"/>
      <c r="J331" s="97"/>
      <c r="K331" s="97"/>
    </row>
    <row r="332" spans="2:11">
      <c r="B332" s="97"/>
      <c r="C332" s="97"/>
      <c r="D332" s="97"/>
      <c r="E332" s="97"/>
      <c r="F332" s="97"/>
      <c r="G332" s="97"/>
      <c r="H332" s="97"/>
      <c r="I332" s="97"/>
      <c r="J332" s="97"/>
      <c r="K332" s="97"/>
    </row>
    <row r="333" spans="2:11">
      <c r="B333" s="97"/>
      <c r="C333" s="97"/>
      <c r="D333" s="97"/>
      <c r="E333" s="97"/>
      <c r="F333" s="97"/>
      <c r="G333" s="97"/>
      <c r="H333" s="97"/>
      <c r="I333" s="97"/>
      <c r="J333" s="97"/>
      <c r="K333" s="97"/>
    </row>
    <row r="334" spans="2:11">
      <c r="B334" s="97"/>
      <c r="C334" s="97"/>
      <c r="D334" s="97"/>
      <c r="E334" s="97"/>
      <c r="F334" s="97"/>
      <c r="G334" s="97"/>
      <c r="H334" s="97"/>
      <c r="I334" s="97"/>
      <c r="J334" s="97"/>
      <c r="K334" s="97"/>
    </row>
    <row r="335" spans="2:11">
      <c r="B335" s="97"/>
      <c r="C335" s="97"/>
      <c r="D335" s="97"/>
      <c r="E335" s="97"/>
      <c r="F335" s="97"/>
      <c r="G335" s="97"/>
      <c r="H335" s="97"/>
      <c r="I335" s="97"/>
      <c r="J335" s="97"/>
      <c r="K335" s="97"/>
    </row>
    <row r="336" spans="2:11">
      <c r="B336" s="97"/>
      <c r="C336" s="97"/>
      <c r="D336" s="97"/>
      <c r="E336" s="97"/>
      <c r="F336" s="97"/>
      <c r="G336" s="97"/>
      <c r="H336" s="97"/>
      <c r="I336" s="97"/>
      <c r="J336" s="97"/>
      <c r="K336" s="97"/>
    </row>
    <row r="337" spans="2:11">
      <c r="B337" s="97"/>
      <c r="C337" s="97"/>
      <c r="D337" s="97"/>
      <c r="E337" s="97"/>
      <c r="F337" s="97"/>
      <c r="G337" s="97"/>
      <c r="H337" s="97"/>
      <c r="I337" s="97"/>
      <c r="J337" s="97"/>
      <c r="K337" s="97"/>
    </row>
    <row r="338" spans="2:11">
      <c r="B338" s="97"/>
      <c r="C338" s="97"/>
      <c r="D338" s="97"/>
      <c r="E338" s="97"/>
      <c r="F338" s="97"/>
      <c r="G338" s="97"/>
      <c r="H338" s="97"/>
      <c r="I338" s="97"/>
      <c r="J338" s="97"/>
      <c r="K338" s="97"/>
    </row>
    <row r="339" spans="2:11">
      <c r="B339" s="97"/>
      <c r="C339" s="97"/>
      <c r="D339" s="97"/>
      <c r="E339" s="97"/>
      <c r="F339" s="97"/>
      <c r="G339" s="97"/>
      <c r="H339" s="97"/>
      <c r="I339" s="97"/>
      <c r="J339" s="97"/>
      <c r="K339" s="97"/>
    </row>
    <row r="340" spans="2:11">
      <c r="B340" s="97"/>
      <c r="C340" s="97"/>
      <c r="D340" s="97"/>
      <c r="E340" s="97"/>
      <c r="F340" s="97"/>
      <c r="G340" s="97"/>
      <c r="H340" s="97"/>
      <c r="I340" s="97"/>
      <c r="J340" s="97"/>
      <c r="K340" s="97"/>
    </row>
    <row r="341" spans="2:11">
      <c r="B341" s="97"/>
      <c r="C341" s="97"/>
      <c r="D341" s="97"/>
      <c r="E341" s="97"/>
      <c r="F341" s="97"/>
      <c r="G341" s="97"/>
      <c r="H341" s="97"/>
      <c r="I341" s="97"/>
      <c r="J341" s="97"/>
      <c r="K341" s="97"/>
    </row>
    <row r="342" spans="2:11">
      <c r="B342" s="97"/>
      <c r="C342" s="97"/>
      <c r="D342" s="97"/>
      <c r="E342" s="97"/>
      <c r="F342" s="97"/>
      <c r="G342" s="97"/>
      <c r="H342" s="97"/>
      <c r="I342" s="97"/>
      <c r="J342" s="97"/>
      <c r="K342" s="97"/>
    </row>
    <row r="343" spans="2:11">
      <c r="B343" s="97"/>
      <c r="C343" s="97"/>
      <c r="D343" s="97"/>
      <c r="E343" s="97"/>
      <c r="F343" s="97"/>
      <c r="G343" s="97"/>
      <c r="H343" s="97"/>
      <c r="I343" s="97"/>
      <c r="J343" s="97"/>
      <c r="K343" s="97"/>
    </row>
    <row r="344" spans="2:11">
      <c r="B344" s="97"/>
      <c r="C344" s="97"/>
      <c r="D344" s="97"/>
      <c r="E344" s="97"/>
      <c r="F344" s="97"/>
      <c r="G344" s="97"/>
      <c r="H344" s="97"/>
      <c r="I344" s="97"/>
      <c r="J344" s="97"/>
      <c r="K344" s="97"/>
    </row>
    <row r="345" spans="2:11">
      <c r="B345" s="97"/>
      <c r="C345" s="97"/>
      <c r="D345" s="97"/>
      <c r="E345" s="97"/>
      <c r="F345" s="97"/>
      <c r="G345" s="97"/>
      <c r="H345" s="97"/>
      <c r="I345" s="97"/>
      <c r="J345" s="97"/>
      <c r="K345" s="97"/>
    </row>
    <row r="346" spans="2:11">
      <c r="B346" s="97"/>
      <c r="C346" s="97"/>
      <c r="D346" s="97"/>
      <c r="E346" s="97"/>
      <c r="F346" s="97"/>
      <c r="G346" s="97"/>
      <c r="H346" s="97"/>
      <c r="I346" s="97"/>
      <c r="J346" s="97"/>
      <c r="K346" s="97"/>
    </row>
    <row r="347" spans="2:11">
      <c r="B347" s="97"/>
      <c r="C347" s="97"/>
      <c r="D347" s="97"/>
      <c r="E347" s="97"/>
      <c r="F347" s="97"/>
      <c r="G347" s="97"/>
      <c r="H347" s="97"/>
      <c r="I347" s="97"/>
      <c r="J347" s="97"/>
      <c r="K347" s="97"/>
    </row>
    <row r="348" spans="2:11">
      <c r="B348" s="97"/>
      <c r="C348" s="97"/>
      <c r="D348" s="97"/>
      <c r="E348" s="97"/>
      <c r="F348" s="97"/>
      <c r="G348" s="97"/>
      <c r="H348" s="97"/>
      <c r="I348" s="97"/>
      <c r="J348" s="97"/>
      <c r="K348" s="97"/>
    </row>
    <row r="349" spans="2:11">
      <c r="B349" s="97"/>
      <c r="C349" s="97"/>
      <c r="D349" s="97"/>
      <c r="E349" s="97"/>
      <c r="F349" s="97"/>
      <c r="G349" s="97"/>
      <c r="H349" s="97"/>
      <c r="I349" s="97"/>
      <c r="J349" s="97"/>
      <c r="K349" s="97"/>
    </row>
    <row r="350" spans="2:11">
      <c r="B350" s="97"/>
      <c r="C350" s="97"/>
      <c r="D350" s="97"/>
      <c r="E350" s="97"/>
      <c r="F350" s="97"/>
      <c r="G350" s="97"/>
      <c r="H350" s="97"/>
      <c r="I350" s="97"/>
      <c r="J350" s="97"/>
      <c r="K350" s="97"/>
    </row>
    <row r="351" spans="2:11">
      <c r="B351" s="97"/>
      <c r="C351" s="97"/>
      <c r="D351" s="97"/>
      <c r="E351" s="97"/>
      <c r="F351" s="97"/>
      <c r="G351" s="97"/>
      <c r="H351" s="97"/>
      <c r="I351" s="97"/>
      <c r="J351" s="97"/>
      <c r="K351" s="97"/>
    </row>
    <row r="352" spans="2:11">
      <c r="B352" s="97"/>
      <c r="C352" s="97"/>
      <c r="D352" s="97"/>
      <c r="E352" s="97"/>
      <c r="F352" s="97"/>
      <c r="G352" s="97"/>
      <c r="H352" s="97"/>
      <c r="I352" s="97"/>
      <c r="J352" s="97"/>
      <c r="K352" s="97"/>
    </row>
    <row r="353" spans="2:11">
      <c r="B353" s="97"/>
      <c r="C353" s="97"/>
      <c r="D353" s="97"/>
      <c r="E353" s="97"/>
      <c r="F353" s="97"/>
      <c r="G353" s="97"/>
      <c r="H353" s="97"/>
      <c r="I353" s="97"/>
      <c r="J353" s="97"/>
      <c r="K353" s="97"/>
    </row>
    <row r="354" spans="2:11">
      <c r="B354" s="97"/>
      <c r="C354" s="97"/>
      <c r="D354" s="97"/>
      <c r="E354" s="97"/>
      <c r="F354" s="97"/>
      <c r="G354" s="97"/>
      <c r="H354" s="97"/>
      <c r="I354" s="97"/>
      <c r="J354" s="97"/>
      <c r="K354" s="97"/>
    </row>
    <row r="355" spans="2:11">
      <c r="B355" s="97"/>
      <c r="C355" s="97"/>
      <c r="D355" s="97"/>
      <c r="E355" s="97"/>
      <c r="F355" s="97"/>
      <c r="G355" s="97"/>
      <c r="H355" s="97"/>
      <c r="I355" s="97"/>
      <c r="J355" s="97"/>
      <c r="K355" s="97"/>
    </row>
    <row r="356" spans="2:11">
      <c r="B356" s="97"/>
      <c r="C356" s="97"/>
      <c r="D356" s="97"/>
      <c r="E356" s="97"/>
      <c r="F356" s="97"/>
      <c r="G356" s="97"/>
      <c r="H356" s="97"/>
      <c r="I356" s="97"/>
      <c r="J356" s="97"/>
      <c r="K356" s="97"/>
    </row>
    <row r="357" spans="2:11">
      <c r="B357" s="97"/>
      <c r="C357" s="97"/>
      <c r="D357" s="97"/>
      <c r="E357" s="97"/>
      <c r="F357" s="97"/>
      <c r="G357" s="97"/>
      <c r="H357" s="97"/>
      <c r="I357" s="97"/>
      <c r="J357" s="97"/>
      <c r="K357" s="97"/>
    </row>
    <row r="358" spans="2:11"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2:11"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2:11"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2:11">
      <c r="B361" s="97"/>
      <c r="C361" s="97"/>
      <c r="D361" s="97"/>
      <c r="E361" s="97"/>
      <c r="F361" s="97"/>
      <c r="G361" s="97"/>
      <c r="H361" s="97"/>
      <c r="I361" s="97"/>
      <c r="J361" s="97"/>
      <c r="K361" s="97"/>
    </row>
    <row r="362" spans="2:11">
      <c r="B362" s="97"/>
      <c r="C362" s="97"/>
      <c r="D362" s="97"/>
      <c r="E362" s="97"/>
      <c r="F362" s="97"/>
      <c r="G362" s="97"/>
      <c r="H362" s="97"/>
      <c r="I362" s="97"/>
      <c r="J362" s="97"/>
      <c r="K362" s="97"/>
    </row>
    <row r="363" spans="2:11">
      <c r="B363" s="97"/>
      <c r="C363" s="97"/>
      <c r="D363" s="97"/>
      <c r="E363" s="97"/>
      <c r="F363" s="97"/>
      <c r="G363" s="97"/>
      <c r="H363" s="97"/>
      <c r="I363" s="97"/>
      <c r="J363" s="97"/>
      <c r="K363" s="97"/>
    </row>
    <row r="364" spans="2:11">
      <c r="B364" s="97"/>
      <c r="C364" s="97"/>
      <c r="D364" s="97"/>
      <c r="E364" s="97"/>
      <c r="F364" s="97"/>
      <c r="G364" s="97"/>
      <c r="H364" s="97"/>
      <c r="I364" s="97"/>
      <c r="J364" s="97"/>
      <c r="K364" s="97"/>
    </row>
    <row r="365" spans="2:11">
      <c r="B365" s="97"/>
      <c r="C365" s="97"/>
      <c r="D365" s="97"/>
      <c r="E365" s="97"/>
      <c r="F365" s="97"/>
      <c r="G365" s="97"/>
      <c r="H365" s="97"/>
      <c r="I365" s="97"/>
      <c r="J365" s="97"/>
      <c r="K365" s="97"/>
    </row>
    <row r="366" spans="2:11">
      <c r="B366" s="97"/>
      <c r="C366" s="97"/>
      <c r="D366" s="97"/>
      <c r="E366" s="97"/>
      <c r="F366" s="97"/>
      <c r="G366" s="97"/>
      <c r="H366" s="97"/>
      <c r="I366" s="97"/>
      <c r="J366" s="97"/>
      <c r="K366" s="97"/>
    </row>
    <row r="367" spans="2:11">
      <c r="B367" s="97"/>
      <c r="C367" s="97"/>
      <c r="D367" s="97"/>
      <c r="E367" s="97"/>
      <c r="F367" s="97"/>
      <c r="G367" s="97"/>
      <c r="H367" s="97"/>
      <c r="I367" s="97"/>
      <c r="J367" s="97"/>
      <c r="K367" s="97"/>
    </row>
    <row r="368" spans="2:11">
      <c r="B368" s="97"/>
      <c r="C368" s="97"/>
      <c r="D368" s="97"/>
      <c r="E368" s="97"/>
      <c r="F368" s="97"/>
      <c r="G368" s="97"/>
      <c r="H368" s="97"/>
      <c r="I368" s="97"/>
      <c r="J368" s="97"/>
      <c r="K368" s="97"/>
    </row>
    <row r="369" spans="2:11">
      <c r="B369" s="97"/>
      <c r="C369" s="97"/>
      <c r="D369" s="97"/>
      <c r="E369" s="97"/>
      <c r="F369" s="97"/>
      <c r="G369" s="97"/>
      <c r="H369" s="97"/>
      <c r="I369" s="97"/>
      <c r="J369" s="97"/>
      <c r="K369" s="97"/>
    </row>
    <row r="370" spans="2:11">
      <c r="B370" s="97"/>
      <c r="C370" s="97"/>
      <c r="D370" s="97"/>
      <c r="E370" s="97"/>
      <c r="F370" s="97"/>
      <c r="G370" s="97"/>
      <c r="H370" s="97"/>
      <c r="I370" s="97"/>
      <c r="J370" s="97"/>
      <c r="K370" s="97"/>
    </row>
    <row r="371" spans="2:11">
      <c r="B371" s="97"/>
      <c r="C371" s="97"/>
      <c r="D371" s="97"/>
      <c r="E371" s="97"/>
      <c r="F371" s="97"/>
      <c r="G371" s="97"/>
      <c r="H371" s="97"/>
      <c r="I371" s="97"/>
      <c r="J371" s="97"/>
      <c r="K371" s="97"/>
    </row>
    <row r="372" spans="2:11">
      <c r="B372" s="97"/>
      <c r="C372" s="97"/>
      <c r="D372" s="97"/>
      <c r="E372" s="97"/>
      <c r="F372" s="97"/>
      <c r="G372" s="97"/>
      <c r="H372" s="97"/>
      <c r="I372" s="97"/>
      <c r="J372" s="97"/>
      <c r="K372" s="97"/>
    </row>
    <row r="373" spans="2:11">
      <c r="B373" s="97"/>
      <c r="C373" s="97"/>
      <c r="D373" s="97"/>
      <c r="E373" s="97"/>
      <c r="F373" s="97"/>
      <c r="G373" s="97"/>
      <c r="H373" s="97"/>
      <c r="I373" s="97"/>
      <c r="J373" s="97"/>
      <c r="K373" s="97"/>
    </row>
    <row r="374" spans="2:11">
      <c r="B374" s="97"/>
      <c r="C374" s="97"/>
      <c r="D374" s="97"/>
      <c r="E374" s="97"/>
      <c r="F374" s="97"/>
      <c r="G374" s="97"/>
      <c r="H374" s="97"/>
      <c r="I374" s="97"/>
      <c r="J374" s="97"/>
      <c r="K374" s="97"/>
    </row>
    <row r="375" spans="2:11">
      <c r="B375" s="97"/>
      <c r="C375" s="97"/>
      <c r="D375" s="97"/>
      <c r="E375" s="97"/>
      <c r="F375" s="97"/>
      <c r="G375" s="97"/>
      <c r="H375" s="97"/>
      <c r="I375" s="97"/>
      <c r="J375" s="97"/>
      <c r="K375" s="97"/>
    </row>
    <row r="376" spans="2:11">
      <c r="B376" s="97"/>
      <c r="C376" s="97"/>
      <c r="D376" s="97"/>
      <c r="E376" s="97"/>
      <c r="F376" s="97"/>
      <c r="G376" s="97"/>
      <c r="H376" s="97"/>
      <c r="I376" s="97"/>
      <c r="J376" s="97"/>
      <c r="K376" s="97"/>
    </row>
    <row r="377" spans="2:11">
      <c r="B377" s="97"/>
      <c r="C377" s="97"/>
      <c r="D377" s="97"/>
      <c r="E377" s="97"/>
      <c r="F377" s="97"/>
      <c r="G377" s="97"/>
      <c r="H377" s="97"/>
      <c r="I377" s="97"/>
      <c r="J377" s="97"/>
      <c r="K377" s="97"/>
    </row>
    <row r="378" spans="2:11">
      <c r="B378" s="97"/>
      <c r="C378" s="97"/>
      <c r="D378" s="97"/>
      <c r="E378" s="97"/>
      <c r="F378" s="97"/>
      <c r="G378" s="97"/>
      <c r="H378" s="97"/>
      <c r="I378" s="97"/>
      <c r="J378" s="97"/>
      <c r="K378" s="97"/>
    </row>
    <row r="379" spans="2:11">
      <c r="B379" s="97"/>
      <c r="C379" s="97"/>
      <c r="D379" s="97"/>
      <c r="E379" s="97"/>
      <c r="F379" s="97"/>
      <c r="G379" s="97"/>
      <c r="H379" s="97"/>
      <c r="I379" s="97"/>
      <c r="J379" s="97"/>
      <c r="K379" s="97"/>
    </row>
    <row r="380" spans="2:11">
      <c r="B380" s="97"/>
      <c r="C380" s="97"/>
      <c r="D380" s="97"/>
      <c r="E380" s="97"/>
      <c r="F380" s="97"/>
      <c r="G380" s="97"/>
      <c r="H380" s="97"/>
      <c r="I380" s="97"/>
      <c r="J380" s="97"/>
      <c r="K380" s="97"/>
    </row>
    <row r="381" spans="2:11">
      <c r="B381" s="97"/>
      <c r="C381" s="97"/>
      <c r="D381" s="97"/>
      <c r="E381" s="97"/>
      <c r="F381" s="97"/>
      <c r="G381" s="97"/>
      <c r="H381" s="97"/>
      <c r="I381" s="97"/>
      <c r="J381" s="97"/>
      <c r="K381" s="97"/>
    </row>
    <row r="382" spans="2:11">
      <c r="B382" s="97"/>
      <c r="C382" s="97"/>
      <c r="D382" s="97"/>
      <c r="E382" s="97"/>
      <c r="F382" s="97"/>
      <c r="G382" s="97"/>
      <c r="H382" s="97"/>
      <c r="I382" s="97"/>
      <c r="J382" s="97"/>
      <c r="K382" s="97"/>
    </row>
    <row r="383" spans="2:11">
      <c r="B383" s="97"/>
      <c r="C383" s="97"/>
      <c r="D383" s="97"/>
      <c r="E383" s="97"/>
      <c r="F383" s="97"/>
      <c r="G383" s="97"/>
      <c r="H383" s="97"/>
      <c r="I383" s="97"/>
      <c r="J383" s="97"/>
      <c r="K383" s="97"/>
    </row>
    <row r="384" spans="2:11">
      <c r="B384" s="97"/>
      <c r="C384" s="97"/>
      <c r="D384" s="97"/>
      <c r="E384" s="97"/>
      <c r="F384" s="97"/>
      <c r="G384" s="97"/>
      <c r="H384" s="97"/>
      <c r="I384" s="97"/>
      <c r="J384" s="97"/>
      <c r="K384" s="97"/>
    </row>
    <row r="385" spans="2:11">
      <c r="B385" s="97"/>
      <c r="C385" s="97"/>
      <c r="D385" s="97"/>
      <c r="E385" s="97"/>
      <c r="F385" s="97"/>
      <c r="G385" s="97"/>
      <c r="H385" s="97"/>
      <c r="I385" s="97"/>
      <c r="J385" s="97"/>
      <c r="K385" s="97"/>
    </row>
    <row r="386" spans="2:11">
      <c r="B386" s="97"/>
      <c r="C386" s="97"/>
      <c r="D386" s="97"/>
      <c r="E386" s="97"/>
      <c r="F386" s="97"/>
      <c r="G386" s="97"/>
      <c r="H386" s="97"/>
      <c r="I386" s="97"/>
      <c r="J386" s="97"/>
      <c r="K386" s="97"/>
    </row>
    <row r="387" spans="2:11">
      <c r="B387" s="97"/>
      <c r="C387" s="97"/>
      <c r="D387" s="97"/>
      <c r="E387" s="97"/>
      <c r="F387" s="97"/>
      <c r="G387" s="97"/>
      <c r="H387" s="97"/>
      <c r="I387" s="97"/>
      <c r="J387" s="97"/>
      <c r="K387" s="97"/>
    </row>
    <row r="388" spans="2:11">
      <c r="B388" s="97"/>
      <c r="C388" s="97"/>
      <c r="D388" s="97"/>
      <c r="E388" s="97"/>
      <c r="F388" s="97"/>
      <c r="G388" s="97"/>
      <c r="H388" s="97"/>
      <c r="I388" s="97"/>
      <c r="J388" s="97"/>
      <c r="K388" s="97"/>
    </row>
    <row r="389" spans="2:11">
      <c r="B389" s="97"/>
      <c r="C389" s="97"/>
      <c r="D389" s="97"/>
      <c r="E389" s="97"/>
      <c r="F389" s="97"/>
      <c r="G389" s="97"/>
      <c r="H389" s="97"/>
      <c r="I389" s="97"/>
      <c r="J389" s="97"/>
      <c r="K389" s="97"/>
    </row>
    <row r="390" spans="2:11">
      <c r="B390" s="97"/>
      <c r="C390" s="97"/>
      <c r="D390" s="97"/>
      <c r="E390" s="97"/>
      <c r="F390" s="97"/>
      <c r="G390" s="97"/>
      <c r="H390" s="97"/>
      <c r="I390" s="97"/>
      <c r="J390" s="97"/>
      <c r="K390" s="97"/>
    </row>
    <row r="391" spans="2:11">
      <c r="B391" s="97"/>
      <c r="C391" s="97"/>
      <c r="D391" s="97"/>
      <c r="E391" s="97"/>
      <c r="F391" s="97"/>
      <c r="G391" s="97"/>
      <c r="H391" s="97"/>
      <c r="I391" s="97"/>
      <c r="J391" s="97"/>
      <c r="K391" s="97"/>
    </row>
    <row r="392" spans="2:11">
      <c r="B392" s="97"/>
      <c r="C392" s="97"/>
      <c r="D392" s="97"/>
      <c r="E392" s="97"/>
      <c r="F392" s="97"/>
      <c r="G392" s="97"/>
      <c r="H392" s="97"/>
      <c r="I392" s="97"/>
      <c r="J392" s="97"/>
      <c r="K392" s="97"/>
    </row>
    <row r="393" spans="2:11">
      <c r="B393" s="97"/>
      <c r="C393" s="97"/>
      <c r="D393" s="97"/>
      <c r="E393" s="97"/>
      <c r="F393" s="97"/>
      <c r="G393" s="97"/>
      <c r="H393" s="97"/>
      <c r="I393" s="97"/>
      <c r="J393" s="97"/>
      <c r="K393" s="97"/>
    </row>
    <row r="394" spans="2:11">
      <c r="B394" s="97"/>
      <c r="C394" s="97"/>
      <c r="D394" s="97"/>
      <c r="E394" s="97"/>
      <c r="F394" s="97"/>
      <c r="G394" s="97"/>
      <c r="H394" s="97"/>
      <c r="I394" s="97"/>
      <c r="J394" s="97"/>
      <c r="K394" s="97"/>
    </row>
    <row r="395" spans="2:11">
      <c r="B395" s="97"/>
      <c r="C395" s="97"/>
      <c r="D395" s="97"/>
      <c r="E395" s="97"/>
      <c r="F395" s="97"/>
      <c r="G395" s="97"/>
      <c r="H395" s="97"/>
      <c r="I395" s="97"/>
      <c r="J395" s="97"/>
      <c r="K395" s="97"/>
    </row>
    <row r="396" spans="2:11">
      <c r="B396" s="97"/>
      <c r="C396" s="97"/>
      <c r="D396" s="97"/>
      <c r="E396" s="97"/>
      <c r="F396" s="97"/>
      <c r="G396" s="97"/>
      <c r="H396" s="97"/>
      <c r="I396" s="97"/>
      <c r="J396" s="97"/>
      <c r="K396" s="97"/>
    </row>
    <row r="397" spans="2:11">
      <c r="B397" s="97"/>
      <c r="C397" s="97"/>
      <c r="D397" s="97"/>
      <c r="E397" s="97"/>
      <c r="F397" s="97"/>
      <c r="G397" s="97"/>
      <c r="H397" s="97"/>
      <c r="I397" s="97"/>
      <c r="J397" s="97"/>
      <c r="K397" s="97"/>
    </row>
    <row r="398" spans="2:11">
      <c r="B398" s="97"/>
      <c r="C398" s="97"/>
      <c r="D398" s="97"/>
      <c r="E398" s="97"/>
      <c r="F398" s="97"/>
      <c r="G398" s="97"/>
      <c r="H398" s="97"/>
      <c r="I398" s="97"/>
      <c r="J398" s="97"/>
      <c r="K398" s="97"/>
    </row>
    <row r="399" spans="2:11">
      <c r="B399" s="97"/>
      <c r="C399" s="97"/>
      <c r="D399" s="97"/>
      <c r="E399" s="97"/>
      <c r="F399" s="97"/>
      <c r="G399" s="97"/>
      <c r="H399" s="97"/>
      <c r="I399" s="97"/>
      <c r="J399" s="97"/>
      <c r="K399" s="97"/>
    </row>
    <row r="400" spans="2:11">
      <c r="B400" s="97"/>
      <c r="C400" s="97"/>
      <c r="D400" s="97"/>
      <c r="E400" s="97"/>
      <c r="F400" s="97"/>
      <c r="G400" s="97"/>
      <c r="H400" s="97"/>
      <c r="I400" s="97"/>
      <c r="J400" s="97"/>
      <c r="K400" s="97"/>
    </row>
    <row r="401" spans="2:11">
      <c r="B401" s="97"/>
      <c r="C401" s="97"/>
      <c r="D401" s="97"/>
      <c r="E401" s="97"/>
      <c r="F401" s="97"/>
      <c r="G401" s="97"/>
      <c r="H401" s="97"/>
      <c r="I401" s="97"/>
      <c r="J401" s="97"/>
      <c r="K401" s="97"/>
    </row>
    <row r="402" spans="2:11">
      <c r="B402" s="97"/>
      <c r="C402" s="97"/>
      <c r="D402" s="97"/>
      <c r="E402" s="97"/>
      <c r="F402" s="97"/>
      <c r="G402" s="97"/>
      <c r="H402" s="97"/>
      <c r="I402" s="97"/>
      <c r="J402" s="97"/>
      <c r="K402" s="97"/>
    </row>
    <row r="403" spans="2:11">
      <c r="B403" s="97"/>
      <c r="C403" s="97"/>
      <c r="D403" s="97"/>
      <c r="E403" s="97"/>
      <c r="F403" s="97"/>
      <c r="G403" s="97"/>
      <c r="H403" s="97"/>
      <c r="I403" s="97"/>
      <c r="J403" s="97"/>
      <c r="K403" s="97"/>
    </row>
    <row r="404" spans="2:11">
      <c r="B404" s="97"/>
      <c r="C404" s="97"/>
      <c r="D404" s="97"/>
      <c r="E404" s="97"/>
      <c r="F404" s="97"/>
      <c r="G404" s="97"/>
      <c r="H404" s="97"/>
      <c r="I404" s="97"/>
      <c r="J404" s="97"/>
      <c r="K404" s="97"/>
    </row>
    <row r="405" spans="2:11">
      <c r="B405" s="97"/>
      <c r="C405" s="97"/>
      <c r="D405" s="97"/>
      <c r="E405" s="97"/>
      <c r="F405" s="97"/>
      <c r="G405" s="97"/>
      <c r="H405" s="97"/>
      <c r="I405" s="97"/>
      <c r="J405" s="97"/>
      <c r="K405" s="97"/>
    </row>
    <row r="406" spans="2:11">
      <c r="B406" s="97"/>
      <c r="C406" s="97"/>
      <c r="D406" s="97"/>
      <c r="E406" s="97"/>
      <c r="F406" s="97"/>
      <c r="G406" s="97"/>
      <c r="H406" s="97"/>
      <c r="I406" s="97"/>
      <c r="J406" s="97"/>
      <c r="K406" s="97"/>
    </row>
    <row r="407" spans="2:11">
      <c r="B407" s="97"/>
      <c r="C407" s="97"/>
      <c r="D407" s="97"/>
      <c r="E407" s="97"/>
      <c r="F407" s="97"/>
      <c r="G407" s="97"/>
      <c r="H407" s="97"/>
      <c r="I407" s="97"/>
      <c r="J407" s="97"/>
      <c r="K407" s="97"/>
    </row>
    <row r="408" spans="2:11">
      <c r="B408" s="97"/>
      <c r="C408" s="97"/>
      <c r="D408" s="97"/>
      <c r="E408" s="97"/>
      <c r="F408" s="97"/>
      <c r="G408" s="97"/>
      <c r="H408" s="97"/>
      <c r="I408" s="97"/>
      <c r="J408" s="97"/>
      <c r="K408" s="97"/>
    </row>
    <row r="409" spans="2:11">
      <c r="B409" s="97"/>
      <c r="C409" s="97"/>
      <c r="D409" s="97"/>
      <c r="E409" s="97"/>
      <c r="F409" s="97"/>
      <c r="G409" s="97"/>
      <c r="H409" s="97"/>
      <c r="I409" s="97"/>
      <c r="J409" s="97"/>
      <c r="K409" s="97"/>
    </row>
    <row r="410" spans="2:11">
      <c r="B410" s="97"/>
      <c r="C410" s="97"/>
      <c r="D410" s="97"/>
      <c r="E410" s="97"/>
      <c r="F410" s="97"/>
      <c r="G410" s="97"/>
      <c r="H410" s="97"/>
      <c r="I410" s="97"/>
      <c r="J410" s="97"/>
      <c r="K410" s="97"/>
    </row>
    <row r="411" spans="2:11">
      <c r="B411" s="97"/>
      <c r="C411" s="97"/>
      <c r="D411" s="97"/>
      <c r="E411" s="97"/>
      <c r="F411" s="97"/>
      <c r="G411" s="97"/>
      <c r="H411" s="97"/>
      <c r="I411" s="97"/>
      <c r="J411" s="97"/>
      <c r="K411" s="97"/>
    </row>
    <row r="412" spans="2:11">
      <c r="B412" s="97"/>
      <c r="C412" s="97"/>
      <c r="D412" s="97"/>
      <c r="E412" s="97"/>
      <c r="F412" s="97"/>
      <c r="G412" s="97"/>
      <c r="H412" s="97"/>
      <c r="I412" s="97"/>
      <c r="J412" s="97"/>
      <c r="K412" s="97"/>
    </row>
    <row r="413" spans="2:11">
      <c r="B413" s="97"/>
      <c r="C413" s="97"/>
      <c r="D413" s="97"/>
      <c r="E413" s="97"/>
      <c r="F413" s="97"/>
      <c r="G413" s="97"/>
      <c r="H413" s="97"/>
      <c r="I413" s="97"/>
      <c r="J413" s="97"/>
      <c r="K413" s="97"/>
    </row>
    <row r="414" spans="2:11">
      <c r="B414" s="97"/>
      <c r="C414" s="97"/>
      <c r="D414" s="97"/>
      <c r="E414" s="97"/>
      <c r="F414" s="97"/>
      <c r="G414" s="97"/>
      <c r="H414" s="97"/>
      <c r="I414" s="97"/>
      <c r="J414" s="97"/>
      <c r="K414" s="97"/>
    </row>
    <row r="415" spans="2:11">
      <c r="B415" s="97"/>
      <c r="C415" s="97"/>
      <c r="D415" s="97"/>
      <c r="E415" s="97"/>
      <c r="F415" s="97"/>
      <c r="G415" s="97"/>
      <c r="H415" s="97"/>
      <c r="I415" s="97"/>
      <c r="J415" s="97"/>
      <c r="K415" s="97"/>
    </row>
    <row r="416" spans="2:11">
      <c r="B416" s="97"/>
      <c r="C416" s="97"/>
      <c r="D416" s="97"/>
      <c r="E416" s="97"/>
      <c r="F416" s="97"/>
      <c r="G416" s="97"/>
      <c r="H416" s="97"/>
      <c r="I416" s="97"/>
      <c r="J416" s="97"/>
      <c r="K416" s="97"/>
    </row>
    <row r="417" spans="2:11">
      <c r="B417" s="97"/>
      <c r="C417" s="97"/>
      <c r="D417" s="97"/>
      <c r="E417" s="97"/>
      <c r="F417" s="97"/>
      <c r="G417" s="97"/>
      <c r="H417" s="97"/>
      <c r="I417" s="97"/>
      <c r="J417" s="97"/>
      <c r="K417" s="97"/>
    </row>
    <row r="418" spans="2:11">
      <c r="B418" s="97"/>
      <c r="C418" s="97"/>
      <c r="D418" s="97"/>
      <c r="E418" s="97"/>
      <c r="F418" s="97"/>
      <c r="G418" s="97"/>
      <c r="H418" s="97"/>
      <c r="I418" s="97"/>
      <c r="J418" s="97"/>
      <c r="K418" s="97"/>
    </row>
    <row r="419" spans="2:11">
      <c r="B419" s="97"/>
      <c r="C419" s="97"/>
      <c r="D419" s="97"/>
      <c r="E419" s="97"/>
      <c r="F419" s="97"/>
      <c r="G419" s="97"/>
      <c r="H419" s="97"/>
      <c r="I419" s="97"/>
      <c r="J419" s="97"/>
      <c r="K419" s="97"/>
    </row>
    <row r="420" spans="2:11">
      <c r="B420" s="97"/>
      <c r="C420" s="97"/>
      <c r="D420" s="97"/>
      <c r="E420" s="97"/>
      <c r="F420" s="97"/>
      <c r="G420" s="97"/>
      <c r="H420" s="97"/>
      <c r="I420" s="97"/>
      <c r="J420" s="97"/>
      <c r="K420" s="97"/>
    </row>
    <row r="421" spans="2:11">
      <c r="B421" s="97"/>
      <c r="C421" s="97"/>
      <c r="D421" s="97"/>
      <c r="E421" s="97"/>
      <c r="F421" s="97"/>
      <c r="G421" s="97"/>
      <c r="H421" s="97"/>
      <c r="I421" s="97"/>
      <c r="J421" s="97"/>
      <c r="K421" s="97"/>
    </row>
    <row r="422" spans="2:11"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2:11"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2:11"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2:11">
      <c r="B425" s="97"/>
      <c r="C425" s="97"/>
      <c r="D425" s="97"/>
      <c r="E425" s="97"/>
      <c r="F425" s="97"/>
      <c r="G425" s="97"/>
      <c r="H425" s="97"/>
      <c r="I425" s="97"/>
      <c r="J425" s="97"/>
      <c r="K425" s="97"/>
    </row>
    <row r="426" spans="2:11">
      <c r="B426" s="97"/>
      <c r="C426" s="97"/>
      <c r="D426" s="97"/>
      <c r="E426" s="97"/>
      <c r="F426" s="97"/>
      <c r="G426" s="97"/>
      <c r="H426" s="97"/>
      <c r="I426" s="97"/>
      <c r="J426" s="97"/>
      <c r="K426" s="97"/>
    </row>
    <row r="427" spans="2:11">
      <c r="B427" s="97"/>
      <c r="C427" s="97"/>
      <c r="D427" s="97"/>
      <c r="E427" s="97"/>
      <c r="F427" s="97"/>
      <c r="G427" s="97"/>
      <c r="H427" s="97"/>
      <c r="I427" s="97"/>
      <c r="J427" s="97"/>
      <c r="K427" s="97"/>
    </row>
    <row r="428" spans="2:11">
      <c r="B428" s="97"/>
      <c r="C428" s="97"/>
      <c r="D428" s="97"/>
      <c r="E428" s="97"/>
      <c r="F428" s="97"/>
      <c r="G428" s="97"/>
      <c r="H428" s="97"/>
      <c r="I428" s="97"/>
      <c r="J428" s="97"/>
      <c r="K428" s="97"/>
    </row>
    <row r="429" spans="2:11">
      <c r="B429" s="97"/>
      <c r="C429" s="97"/>
      <c r="D429" s="97"/>
      <c r="E429" s="97"/>
      <c r="F429" s="97"/>
      <c r="G429" s="97"/>
      <c r="H429" s="97"/>
      <c r="I429" s="97"/>
      <c r="J429" s="97"/>
      <c r="K429" s="97"/>
    </row>
    <row r="430" spans="2:11">
      <c r="B430" s="97"/>
      <c r="C430" s="97"/>
      <c r="D430" s="97"/>
      <c r="E430" s="97"/>
      <c r="F430" s="97"/>
      <c r="G430" s="97"/>
      <c r="H430" s="97"/>
      <c r="I430" s="97"/>
      <c r="J430" s="97"/>
      <c r="K430" s="97"/>
    </row>
    <row r="431" spans="2:11">
      <c r="B431" s="97"/>
      <c r="C431" s="97"/>
      <c r="D431" s="97"/>
      <c r="E431" s="97"/>
      <c r="F431" s="97"/>
      <c r="G431" s="97"/>
      <c r="H431" s="97"/>
      <c r="I431" s="97"/>
      <c r="J431" s="97"/>
      <c r="K431" s="97"/>
    </row>
    <row r="432" spans="2:11">
      <c r="B432" s="97"/>
      <c r="C432" s="97"/>
      <c r="D432" s="97"/>
      <c r="E432" s="97"/>
      <c r="F432" s="97"/>
      <c r="G432" s="97"/>
      <c r="H432" s="97"/>
      <c r="I432" s="97"/>
      <c r="J432" s="97"/>
      <c r="K432" s="97"/>
    </row>
    <row r="433" spans="2:11">
      <c r="B433" s="97"/>
      <c r="C433" s="97"/>
      <c r="D433" s="97"/>
      <c r="E433" s="97"/>
      <c r="F433" s="97"/>
      <c r="G433" s="97"/>
      <c r="H433" s="97"/>
      <c r="I433" s="97"/>
      <c r="J433" s="97"/>
      <c r="K433" s="97"/>
    </row>
    <row r="434" spans="2:11">
      <c r="B434" s="97"/>
      <c r="C434" s="97"/>
      <c r="D434" s="97"/>
      <c r="E434" s="97"/>
      <c r="F434" s="97"/>
      <c r="G434" s="97"/>
      <c r="H434" s="97"/>
      <c r="I434" s="97"/>
      <c r="J434" s="97"/>
      <c r="K434" s="97"/>
    </row>
    <row r="435" spans="2:11">
      <c r="B435" s="97"/>
      <c r="C435" s="97"/>
      <c r="D435" s="97"/>
      <c r="E435" s="97"/>
      <c r="F435" s="97"/>
      <c r="G435" s="97"/>
      <c r="H435" s="97"/>
      <c r="I435" s="97"/>
      <c r="J435" s="97"/>
      <c r="K435" s="97"/>
    </row>
    <row r="436" spans="2:11">
      <c r="B436" s="97"/>
      <c r="C436" s="97"/>
      <c r="D436" s="97"/>
      <c r="E436" s="97"/>
      <c r="F436" s="97"/>
      <c r="G436" s="97"/>
      <c r="H436" s="97"/>
      <c r="I436" s="97"/>
      <c r="J436" s="97"/>
      <c r="K436" s="97"/>
    </row>
    <row r="437" spans="2:11">
      <c r="B437" s="97"/>
      <c r="C437" s="97"/>
      <c r="D437" s="97"/>
      <c r="E437" s="97"/>
      <c r="F437" s="97"/>
      <c r="G437" s="97"/>
      <c r="H437" s="97"/>
      <c r="I437" s="97"/>
      <c r="J437" s="97"/>
      <c r="K437" s="97"/>
    </row>
    <row r="438" spans="2:11">
      <c r="B438" s="97"/>
      <c r="C438" s="97"/>
      <c r="D438" s="97"/>
      <c r="E438" s="97"/>
      <c r="F438" s="97"/>
      <c r="G438" s="97"/>
      <c r="H438" s="97"/>
      <c r="I438" s="97"/>
      <c r="J438" s="97"/>
      <c r="K438" s="97"/>
    </row>
    <row r="439" spans="2:11">
      <c r="B439" s="97"/>
      <c r="C439" s="97"/>
      <c r="D439" s="97"/>
      <c r="E439" s="97"/>
      <c r="F439" s="97"/>
      <c r="G439" s="97"/>
      <c r="H439" s="97"/>
      <c r="I439" s="97"/>
      <c r="J439" s="97"/>
      <c r="K439" s="97"/>
    </row>
    <row r="440" spans="2:11">
      <c r="B440" s="97"/>
      <c r="C440" s="97"/>
      <c r="D440" s="97"/>
      <c r="E440" s="97"/>
      <c r="F440" s="97"/>
      <c r="G440" s="97"/>
      <c r="H440" s="97"/>
      <c r="I440" s="97"/>
      <c r="J440" s="97"/>
      <c r="K440" s="97"/>
    </row>
    <row r="441" spans="2:11">
      <c r="B441" s="97"/>
      <c r="C441" s="97"/>
      <c r="D441" s="97"/>
      <c r="E441" s="97"/>
      <c r="F441" s="97"/>
      <c r="G441" s="97"/>
      <c r="H441" s="97"/>
      <c r="I441" s="97"/>
      <c r="J441" s="97"/>
      <c r="K441" s="97"/>
    </row>
    <row r="442" spans="2:11">
      <c r="B442" s="97"/>
      <c r="C442" s="97"/>
      <c r="D442" s="97"/>
      <c r="E442" s="97"/>
      <c r="F442" s="97"/>
      <c r="G442" s="97"/>
      <c r="H442" s="97"/>
      <c r="I442" s="97"/>
      <c r="J442" s="97"/>
      <c r="K442" s="97"/>
    </row>
    <row r="443" spans="2:11">
      <c r="B443" s="97"/>
      <c r="C443" s="97"/>
      <c r="D443" s="97"/>
      <c r="E443" s="97"/>
      <c r="F443" s="97"/>
      <c r="G443" s="97"/>
      <c r="H443" s="97"/>
      <c r="I443" s="97"/>
      <c r="J443" s="97"/>
      <c r="K443" s="97"/>
    </row>
    <row r="444" spans="2:11">
      <c r="B444" s="97"/>
      <c r="C444" s="97"/>
      <c r="D444" s="97"/>
      <c r="E444" s="97"/>
      <c r="F444" s="97"/>
      <c r="G444" s="97"/>
      <c r="H444" s="97"/>
      <c r="I444" s="97"/>
      <c r="J444" s="97"/>
      <c r="K444" s="97"/>
    </row>
    <row r="445" spans="2:11">
      <c r="B445" s="97"/>
      <c r="C445" s="97"/>
      <c r="D445" s="97"/>
      <c r="E445" s="97"/>
      <c r="F445" s="97"/>
      <c r="G445" s="97"/>
      <c r="H445" s="97"/>
      <c r="I445" s="97"/>
      <c r="J445" s="97"/>
      <c r="K445" s="97"/>
    </row>
    <row r="446" spans="2:11">
      <c r="B446" s="97"/>
      <c r="C446" s="97"/>
      <c r="D446" s="97"/>
      <c r="E446" s="97"/>
      <c r="F446" s="97"/>
      <c r="G446" s="97"/>
      <c r="H446" s="97"/>
      <c r="I446" s="97"/>
      <c r="J446" s="97"/>
      <c r="K446" s="97"/>
    </row>
    <row r="447" spans="2:11">
      <c r="B447" s="97"/>
      <c r="C447" s="97"/>
      <c r="D447" s="97"/>
      <c r="E447" s="97"/>
      <c r="F447" s="97"/>
      <c r="G447" s="97"/>
      <c r="H447" s="97"/>
      <c r="I447" s="97"/>
      <c r="J447" s="97"/>
      <c r="K447" s="97"/>
    </row>
    <row r="448" spans="2:11">
      <c r="B448" s="97"/>
      <c r="C448" s="97"/>
      <c r="D448" s="97"/>
      <c r="E448" s="97"/>
      <c r="F448" s="97"/>
      <c r="G448" s="97"/>
      <c r="H448" s="97"/>
      <c r="I448" s="97"/>
      <c r="J448" s="97"/>
      <c r="K448" s="97"/>
    </row>
    <row r="449" spans="2:11">
      <c r="B449" s="97"/>
      <c r="C449" s="97"/>
      <c r="D449" s="97"/>
      <c r="E449" s="97"/>
      <c r="F449" s="97"/>
      <c r="G449" s="97"/>
      <c r="H449" s="97"/>
      <c r="I449" s="97"/>
      <c r="J449" s="97"/>
      <c r="K449" s="97"/>
    </row>
    <row r="450" spans="2:11">
      <c r="B450" s="97"/>
      <c r="C450" s="97"/>
      <c r="D450" s="97"/>
      <c r="E450" s="97"/>
      <c r="F450" s="97"/>
      <c r="G450" s="97"/>
      <c r="H450" s="97"/>
      <c r="I450" s="97"/>
      <c r="J450" s="97"/>
      <c r="K450" s="97"/>
    </row>
    <row r="451" spans="2:11">
      <c r="B451" s="97"/>
      <c r="C451" s="97"/>
      <c r="D451" s="97"/>
      <c r="E451" s="97"/>
      <c r="F451" s="97"/>
      <c r="G451" s="97"/>
      <c r="H451" s="97"/>
      <c r="I451" s="97"/>
      <c r="J451" s="97"/>
      <c r="K451" s="97"/>
    </row>
    <row r="452" spans="2:11">
      <c r="B452" s="97"/>
      <c r="C452" s="97"/>
      <c r="D452" s="97"/>
      <c r="E452" s="97"/>
      <c r="F452" s="97"/>
      <c r="G452" s="97"/>
      <c r="H452" s="97"/>
      <c r="I452" s="97"/>
      <c r="J452" s="97"/>
      <c r="K452" s="97"/>
    </row>
    <row r="453" spans="2:11">
      <c r="B453" s="97"/>
      <c r="C453" s="97"/>
      <c r="D453" s="97"/>
      <c r="E453" s="97"/>
      <c r="F453" s="97"/>
      <c r="G453" s="97"/>
      <c r="H453" s="97"/>
      <c r="I453" s="97"/>
      <c r="J453" s="97"/>
      <c r="K453" s="97"/>
    </row>
    <row r="454" spans="2:11">
      <c r="B454" s="97"/>
      <c r="C454" s="97"/>
      <c r="D454" s="97"/>
      <c r="E454" s="97"/>
      <c r="F454" s="97"/>
      <c r="G454" s="97"/>
      <c r="H454" s="97"/>
      <c r="I454" s="97"/>
      <c r="J454" s="97"/>
      <c r="K454" s="97"/>
    </row>
    <row r="455" spans="2:11">
      <c r="B455" s="97"/>
      <c r="C455" s="97"/>
      <c r="D455" s="97"/>
      <c r="E455" s="97"/>
      <c r="F455" s="97"/>
      <c r="G455" s="97"/>
      <c r="H455" s="97"/>
      <c r="I455" s="97"/>
      <c r="J455" s="97"/>
      <c r="K455" s="97"/>
    </row>
    <row r="456" spans="2:11">
      <c r="B456" s="97"/>
      <c r="C456" s="97"/>
      <c r="D456" s="97"/>
      <c r="E456" s="97"/>
      <c r="F456" s="97"/>
      <c r="G456" s="97"/>
      <c r="H456" s="97"/>
      <c r="I456" s="97"/>
      <c r="J456" s="97"/>
      <c r="K456" s="97"/>
    </row>
    <row r="457" spans="2:11">
      <c r="B457" s="97"/>
      <c r="C457" s="97"/>
      <c r="D457" s="97"/>
      <c r="E457" s="97"/>
      <c r="F457" s="97"/>
      <c r="G457" s="97"/>
      <c r="H457" s="97"/>
      <c r="I457" s="97"/>
      <c r="J457" s="97"/>
      <c r="K457" s="97"/>
    </row>
    <row r="458" spans="2:11">
      <c r="B458" s="97"/>
      <c r="C458" s="97"/>
      <c r="D458" s="97"/>
      <c r="E458" s="97"/>
      <c r="F458" s="97"/>
      <c r="G458" s="97"/>
      <c r="H458" s="97"/>
      <c r="I458" s="97"/>
      <c r="J458" s="97"/>
      <c r="K458" s="97"/>
    </row>
    <row r="459" spans="2:11">
      <c r="B459" s="97"/>
      <c r="C459" s="97"/>
      <c r="D459" s="97"/>
      <c r="E459" s="97"/>
      <c r="F459" s="97"/>
      <c r="G459" s="97"/>
      <c r="H459" s="97"/>
      <c r="I459" s="97"/>
      <c r="J459" s="97"/>
      <c r="K459" s="97"/>
    </row>
    <row r="460" spans="2:11">
      <c r="B460" s="97"/>
      <c r="C460" s="97"/>
      <c r="D460" s="97"/>
      <c r="E460" s="97"/>
      <c r="F460" s="97"/>
      <c r="G460" s="97"/>
      <c r="H460" s="97"/>
      <c r="I460" s="97"/>
      <c r="J460" s="97"/>
      <c r="K460" s="97"/>
    </row>
    <row r="461" spans="2:11">
      <c r="B461" s="97"/>
      <c r="C461" s="97"/>
      <c r="D461" s="97"/>
      <c r="E461" s="97"/>
      <c r="F461" s="97"/>
      <c r="G461" s="97"/>
      <c r="H461" s="97"/>
      <c r="I461" s="97"/>
      <c r="J461" s="97"/>
      <c r="K461" s="97"/>
    </row>
    <row r="462" spans="2:11">
      <c r="B462" s="97"/>
      <c r="C462" s="97"/>
      <c r="D462" s="97"/>
      <c r="E462" s="97"/>
      <c r="F462" s="97"/>
      <c r="G462" s="97"/>
      <c r="H462" s="97"/>
      <c r="I462" s="97"/>
      <c r="J462" s="97"/>
      <c r="K462" s="97"/>
    </row>
    <row r="463" spans="2:11">
      <c r="B463" s="97"/>
      <c r="C463" s="97"/>
      <c r="D463" s="97"/>
      <c r="E463" s="97"/>
      <c r="F463" s="97"/>
      <c r="G463" s="97"/>
      <c r="H463" s="97"/>
      <c r="I463" s="97"/>
      <c r="J463" s="97"/>
      <c r="K463" s="97"/>
    </row>
    <row r="464" spans="2:11">
      <c r="B464" s="97"/>
      <c r="C464" s="97"/>
      <c r="D464" s="97"/>
      <c r="E464" s="97"/>
      <c r="F464" s="97"/>
      <c r="G464" s="97"/>
      <c r="H464" s="97"/>
      <c r="I464" s="97"/>
      <c r="J464" s="97"/>
      <c r="K464" s="97"/>
    </row>
    <row r="465" spans="2:11">
      <c r="B465" s="97"/>
      <c r="C465" s="97"/>
      <c r="D465" s="97"/>
      <c r="E465" s="97"/>
      <c r="F465" s="97"/>
      <c r="G465" s="97"/>
      <c r="H465" s="97"/>
      <c r="I465" s="97"/>
      <c r="J465" s="97"/>
      <c r="K465" s="97"/>
    </row>
    <row r="466" spans="2:11">
      <c r="B466" s="97"/>
      <c r="C466" s="97"/>
      <c r="D466" s="97"/>
      <c r="E466" s="97"/>
      <c r="F466" s="97"/>
      <c r="G466" s="97"/>
      <c r="H466" s="97"/>
      <c r="I466" s="97"/>
      <c r="J466" s="97"/>
      <c r="K466" s="97"/>
    </row>
    <row r="467" spans="2:11">
      <c r="B467" s="97"/>
      <c r="C467" s="97"/>
      <c r="D467" s="97"/>
      <c r="E467" s="97"/>
      <c r="F467" s="97"/>
      <c r="G467" s="97"/>
      <c r="H467" s="97"/>
      <c r="I467" s="97"/>
      <c r="J467" s="97"/>
      <c r="K467" s="97"/>
    </row>
    <row r="468" spans="2:11">
      <c r="B468" s="97"/>
      <c r="C468" s="97"/>
      <c r="D468" s="97"/>
      <c r="E468" s="97"/>
      <c r="F468" s="97"/>
      <c r="G468" s="97"/>
      <c r="H468" s="97"/>
      <c r="I468" s="97"/>
      <c r="J468" s="97"/>
      <c r="K468" s="97"/>
    </row>
    <row r="469" spans="2:11">
      <c r="B469" s="97"/>
      <c r="C469" s="97"/>
      <c r="D469" s="97"/>
      <c r="E469" s="97"/>
      <c r="F469" s="97"/>
      <c r="G469" s="97"/>
      <c r="H469" s="97"/>
      <c r="I469" s="97"/>
      <c r="J469" s="97"/>
      <c r="K469" s="97"/>
    </row>
    <row r="470" spans="2:11">
      <c r="B470" s="97"/>
      <c r="C470" s="97"/>
      <c r="D470" s="97"/>
      <c r="E470" s="97"/>
      <c r="F470" s="97"/>
      <c r="G470" s="97"/>
      <c r="H470" s="97"/>
      <c r="I470" s="97"/>
      <c r="J470" s="97"/>
      <c r="K470" s="97"/>
    </row>
    <row r="471" spans="2:11">
      <c r="B471" s="97"/>
      <c r="C471" s="97"/>
      <c r="D471" s="97"/>
      <c r="E471" s="97"/>
      <c r="F471" s="97"/>
      <c r="G471" s="97"/>
      <c r="H471" s="97"/>
      <c r="I471" s="97"/>
      <c r="J471" s="97"/>
      <c r="K471" s="97"/>
    </row>
    <row r="472" spans="2:11">
      <c r="B472" s="97"/>
      <c r="C472" s="97"/>
      <c r="D472" s="97"/>
      <c r="E472" s="97"/>
      <c r="F472" s="97"/>
      <c r="G472" s="97"/>
      <c r="H472" s="97"/>
      <c r="I472" s="97"/>
      <c r="J472" s="97"/>
      <c r="K472" s="97"/>
    </row>
    <row r="473" spans="2:11">
      <c r="B473" s="97"/>
      <c r="C473" s="97"/>
      <c r="D473" s="97"/>
      <c r="E473" s="97"/>
      <c r="F473" s="97"/>
      <c r="G473" s="97"/>
      <c r="H473" s="97"/>
      <c r="I473" s="97"/>
      <c r="J473" s="97"/>
      <c r="K473" s="97"/>
    </row>
    <row r="474" spans="2:11">
      <c r="B474" s="97"/>
      <c r="C474" s="97"/>
      <c r="D474" s="97"/>
      <c r="E474" s="97"/>
      <c r="F474" s="97"/>
      <c r="G474" s="97"/>
      <c r="H474" s="97"/>
      <c r="I474" s="97"/>
      <c r="J474" s="97"/>
      <c r="K474" s="97"/>
    </row>
    <row r="475" spans="2:11">
      <c r="B475" s="97"/>
      <c r="C475" s="97"/>
      <c r="D475" s="97"/>
      <c r="E475" s="97"/>
      <c r="F475" s="97"/>
      <c r="G475" s="97"/>
      <c r="H475" s="97"/>
      <c r="I475" s="97"/>
      <c r="J475" s="97"/>
      <c r="K475" s="97"/>
    </row>
    <row r="476" spans="2:11">
      <c r="B476" s="97"/>
      <c r="C476" s="97"/>
      <c r="D476" s="97"/>
      <c r="E476" s="97"/>
      <c r="F476" s="97"/>
      <c r="G476" s="97"/>
      <c r="H476" s="97"/>
      <c r="I476" s="97"/>
      <c r="J476" s="97"/>
      <c r="K476" s="97"/>
    </row>
    <row r="477" spans="2:11">
      <c r="B477" s="97"/>
      <c r="C477" s="97"/>
      <c r="D477" s="97"/>
      <c r="E477" s="97"/>
      <c r="F477" s="97"/>
      <c r="G477" s="97"/>
      <c r="H477" s="97"/>
      <c r="I477" s="97"/>
      <c r="J477" s="97"/>
      <c r="K477" s="97"/>
    </row>
    <row r="478" spans="2:11">
      <c r="B478" s="97"/>
      <c r="C478" s="97"/>
      <c r="D478" s="97"/>
      <c r="E478" s="97"/>
      <c r="F478" s="97"/>
      <c r="G478" s="97"/>
      <c r="H478" s="97"/>
      <c r="I478" s="97"/>
      <c r="J478" s="97"/>
      <c r="K478" s="97"/>
    </row>
    <row r="479" spans="2:11">
      <c r="B479" s="97"/>
      <c r="C479" s="97"/>
      <c r="D479" s="97"/>
      <c r="E479" s="97"/>
      <c r="F479" s="97"/>
      <c r="G479" s="97"/>
      <c r="H479" s="97"/>
      <c r="I479" s="97"/>
      <c r="J479" s="97"/>
      <c r="K479" s="97"/>
    </row>
    <row r="480" spans="2:11">
      <c r="B480" s="97"/>
      <c r="C480" s="97"/>
      <c r="D480" s="97"/>
      <c r="E480" s="97"/>
      <c r="F480" s="97"/>
      <c r="G480" s="97"/>
      <c r="H480" s="97"/>
      <c r="I480" s="97"/>
      <c r="J480" s="97"/>
      <c r="K480" s="97"/>
    </row>
    <row r="481" spans="2:11">
      <c r="B481" s="97"/>
      <c r="C481" s="97"/>
      <c r="D481" s="97"/>
      <c r="E481" s="97"/>
      <c r="F481" s="97"/>
      <c r="G481" s="97"/>
      <c r="H481" s="97"/>
      <c r="I481" s="97"/>
      <c r="J481" s="97"/>
      <c r="K481" s="97"/>
    </row>
    <row r="482" spans="2:11">
      <c r="B482" s="97"/>
      <c r="C482" s="97"/>
      <c r="D482" s="97"/>
      <c r="E482" s="97"/>
      <c r="F482" s="97"/>
      <c r="G482" s="97"/>
      <c r="H482" s="97"/>
      <c r="I482" s="97"/>
      <c r="J482" s="97"/>
      <c r="K482" s="97"/>
    </row>
    <row r="483" spans="2:11">
      <c r="B483" s="97"/>
      <c r="C483" s="97"/>
      <c r="D483" s="97"/>
      <c r="E483" s="97"/>
      <c r="F483" s="97"/>
      <c r="G483" s="97"/>
      <c r="H483" s="97"/>
      <c r="I483" s="97"/>
      <c r="J483" s="97"/>
      <c r="K483" s="97"/>
    </row>
    <row r="484" spans="2:11">
      <c r="B484" s="97"/>
      <c r="C484" s="97"/>
      <c r="D484" s="97"/>
      <c r="E484" s="97"/>
      <c r="F484" s="97"/>
      <c r="G484" s="97"/>
      <c r="H484" s="97"/>
      <c r="I484" s="97"/>
      <c r="J484" s="97"/>
      <c r="K484" s="97"/>
    </row>
    <row r="485" spans="2:11">
      <c r="B485" s="97"/>
      <c r="C485" s="97"/>
      <c r="D485" s="97"/>
      <c r="E485" s="97"/>
      <c r="F485" s="97"/>
      <c r="G485" s="97"/>
      <c r="H485" s="97"/>
      <c r="I485" s="97"/>
      <c r="J485" s="97"/>
      <c r="K485" s="97"/>
    </row>
    <row r="486" spans="2:11">
      <c r="B486" s="97"/>
      <c r="C486" s="97"/>
      <c r="D486" s="97"/>
      <c r="E486" s="97"/>
      <c r="F486" s="97"/>
      <c r="G486" s="97"/>
      <c r="H486" s="97"/>
      <c r="I486" s="97"/>
      <c r="J486" s="97"/>
      <c r="K486" s="97"/>
    </row>
    <row r="487" spans="2:11">
      <c r="B487" s="97"/>
      <c r="C487" s="97"/>
      <c r="D487" s="97"/>
      <c r="E487" s="97"/>
      <c r="F487" s="97"/>
      <c r="G487" s="97"/>
      <c r="H487" s="97"/>
      <c r="I487" s="97"/>
      <c r="J487" s="97"/>
      <c r="K487" s="97"/>
    </row>
    <row r="488" spans="2:11">
      <c r="B488" s="97"/>
      <c r="C488" s="97"/>
      <c r="D488" s="97"/>
      <c r="E488" s="97"/>
      <c r="F488" s="97"/>
      <c r="G488" s="97"/>
      <c r="H488" s="97"/>
      <c r="I488" s="97"/>
      <c r="J488" s="97"/>
      <c r="K488" s="97"/>
    </row>
    <row r="489" spans="2:11">
      <c r="B489" s="97"/>
      <c r="C489" s="97"/>
      <c r="D489" s="97"/>
      <c r="E489" s="97"/>
      <c r="F489" s="97"/>
      <c r="G489" s="97"/>
      <c r="H489" s="97"/>
      <c r="I489" s="97"/>
      <c r="J489" s="97"/>
      <c r="K489" s="97"/>
    </row>
    <row r="490" spans="2:11">
      <c r="B490" s="97"/>
      <c r="C490" s="97"/>
      <c r="D490" s="97"/>
      <c r="E490" s="97"/>
      <c r="F490" s="97"/>
      <c r="G490" s="97"/>
      <c r="H490" s="97"/>
      <c r="I490" s="97"/>
      <c r="J490" s="97"/>
      <c r="K490" s="97"/>
    </row>
    <row r="491" spans="2:11">
      <c r="B491" s="97"/>
      <c r="C491" s="97"/>
      <c r="D491" s="97"/>
      <c r="E491" s="97"/>
      <c r="F491" s="97"/>
      <c r="G491" s="97"/>
      <c r="H491" s="97"/>
      <c r="I491" s="97"/>
      <c r="J491" s="97"/>
      <c r="K491" s="97"/>
    </row>
    <row r="492" spans="2:11">
      <c r="B492" s="97"/>
      <c r="C492" s="97"/>
      <c r="D492" s="97"/>
      <c r="E492" s="97"/>
      <c r="F492" s="97"/>
      <c r="G492" s="97"/>
      <c r="H492" s="97"/>
      <c r="I492" s="97"/>
      <c r="J492" s="97"/>
      <c r="K492" s="97"/>
    </row>
    <row r="493" spans="2:11">
      <c r="B493" s="97"/>
      <c r="C493" s="97"/>
      <c r="D493" s="97"/>
      <c r="E493" s="97"/>
      <c r="F493" s="97"/>
      <c r="G493" s="97"/>
      <c r="H493" s="97"/>
      <c r="I493" s="97"/>
      <c r="J493" s="97"/>
      <c r="K493" s="97"/>
    </row>
    <row r="494" spans="2:11">
      <c r="B494" s="97"/>
      <c r="C494" s="97"/>
      <c r="D494" s="97"/>
      <c r="E494" s="97"/>
      <c r="F494" s="97"/>
      <c r="G494" s="97"/>
      <c r="H494" s="97"/>
      <c r="I494" s="97"/>
      <c r="J494" s="97"/>
      <c r="K494" s="97"/>
    </row>
    <row r="495" spans="2:11">
      <c r="B495" s="97"/>
      <c r="C495" s="97"/>
      <c r="D495" s="97"/>
      <c r="E495" s="97"/>
      <c r="F495" s="97"/>
      <c r="G495" s="97"/>
      <c r="H495" s="97"/>
      <c r="I495" s="97"/>
      <c r="J495" s="97"/>
      <c r="K495" s="97"/>
    </row>
    <row r="496" spans="2:11">
      <c r="B496" s="97"/>
      <c r="C496" s="97"/>
      <c r="D496" s="97"/>
      <c r="E496" s="97"/>
      <c r="F496" s="97"/>
      <c r="G496" s="97"/>
      <c r="H496" s="97"/>
      <c r="I496" s="97"/>
      <c r="J496" s="97"/>
      <c r="K496" s="97"/>
    </row>
    <row r="497" spans="2:11">
      <c r="B497" s="97"/>
      <c r="C497" s="97"/>
      <c r="D497" s="97"/>
      <c r="E497" s="97"/>
      <c r="F497" s="97"/>
      <c r="G497" s="97"/>
      <c r="H497" s="97"/>
      <c r="I497" s="97"/>
      <c r="J497" s="97"/>
      <c r="K497" s="97"/>
    </row>
    <row r="498" spans="2:11">
      <c r="B498" s="97"/>
      <c r="C498" s="97"/>
      <c r="D498" s="97"/>
      <c r="E498" s="97"/>
      <c r="F498" s="97"/>
      <c r="G498" s="97"/>
      <c r="H498" s="97"/>
      <c r="I498" s="97"/>
      <c r="J498" s="97"/>
      <c r="K498" s="97"/>
    </row>
    <row r="499" spans="2:11">
      <c r="B499" s="97"/>
      <c r="C499" s="97"/>
      <c r="D499" s="97"/>
      <c r="E499" s="97"/>
      <c r="F499" s="97"/>
      <c r="G499" s="97"/>
      <c r="H499" s="97"/>
      <c r="I499" s="97"/>
      <c r="J499" s="97"/>
      <c r="K499" s="97"/>
    </row>
    <row r="500" spans="2:11">
      <c r="B500" s="97"/>
      <c r="C500" s="97"/>
      <c r="D500" s="97"/>
      <c r="E500" s="97"/>
      <c r="F500" s="97"/>
      <c r="G500" s="97"/>
      <c r="H500" s="97"/>
      <c r="I500" s="97"/>
      <c r="J500" s="97"/>
      <c r="K500" s="97"/>
    </row>
    <row r="501" spans="2:11">
      <c r="B501" s="1"/>
      <c r="C501" s="1"/>
    </row>
    <row r="502" spans="2:11">
      <c r="B502" s="1"/>
      <c r="C502" s="1"/>
    </row>
    <row r="503" spans="2:11">
      <c r="B503" s="1"/>
      <c r="C503" s="1"/>
    </row>
    <row r="504" spans="2:11">
      <c r="B504" s="1"/>
      <c r="C504" s="1"/>
    </row>
    <row r="505" spans="2:11">
      <c r="B505" s="1"/>
      <c r="C505" s="1"/>
    </row>
    <row r="506" spans="2:11">
      <c r="B506" s="1"/>
      <c r="C506" s="1"/>
    </row>
    <row r="507" spans="2:11">
      <c r="B507" s="1"/>
      <c r="C507" s="1"/>
    </row>
    <row r="508" spans="2:11">
      <c r="B508" s="1"/>
      <c r="C508" s="1"/>
    </row>
    <row r="509" spans="2:11">
      <c r="B509" s="1"/>
      <c r="C509" s="1"/>
    </row>
    <row r="510" spans="2:11">
      <c r="B510" s="1"/>
      <c r="C510" s="1"/>
    </row>
    <row r="511" spans="2:11">
      <c r="B511" s="1"/>
      <c r="C511" s="1"/>
    </row>
    <row r="512" spans="2:11">
      <c r="B512" s="1"/>
      <c r="C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pans="3:3" s="1" customFormat="1"/>
    <row r="626" spans="3:3" s="1" customFormat="1"/>
    <row r="627" spans="3:3" s="1" customFormat="1"/>
    <row r="628" spans="3:3" s="1" customFormat="1"/>
    <row r="629" spans="3:3" s="1" customFormat="1"/>
    <row r="630" spans="3:3" s="1" customFormat="1"/>
    <row r="631" spans="3:3" s="1" customFormat="1"/>
    <row r="632" spans="3:3" s="1" customFormat="1"/>
    <row r="633" spans="3:3" s="1" customFormat="1"/>
    <row r="634" spans="3:3" s="1" customFormat="1"/>
    <row r="635" spans="3:3" s="1" customFormat="1"/>
    <row r="636" spans="3:3" s="1" customFormat="1">
      <c r="C636" s="2"/>
    </row>
    <row r="637" spans="3:3" s="1" customFormat="1">
      <c r="C637" s="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59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9453</v>
      </c>
    </row>
    <row r="6" spans="2:12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49</v>
      </c>
      <c r="C11" s="87"/>
      <c r="D11" s="88"/>
      <c r="E11" s="88"/>
      <c r="F11" s="104"/>
      <c r="G11" s="90"/>
      <c r="H11" s="105"/>
      <c r="I11" s="90">
        <v>0.68499984500000022</v>
      </c>
      <c r="J11" s="91"/>
      <c r="K11" s="91">
        <f>IFERROR(I11/$I$11,0)</f>
        <v>1</v>
      </c>
      <c r="L11" s="91">
        <f>I11/'סכום נכסי הקרן'!$C$42</f>
        <v>9.9994387045611269E-7</v>
      </c>
    </row>
    <row r="12" spans="2:12" ht="21" customHeight="1">
      <c r="B12" s="115" t="s">
        <v>2017</v>
      </c>
      <c r="C12" s="87"/>
      <c r="D12" s="88"/>
      <c r="E12" s="88"/>
      <c r="F12" s="104"/>
      <c r="G12" s="90"/>
      <c r="H12" s="105"/>
      <c r="I12" s="90">
        <v>0.28757984500000006</v>
      </c>
      <c r="J12" s="91"/>
      <c r="K12" s="91">
        <f t="shared" ref="K12:K17" si="0">IFERROR(I12/$I$11,0)</f>
        <v>0.41982468623770269</v>
      </c>
      <c r="L12" s="91">
        <f>I12/'סכום נכסי הקרן'!$C$42</f>
        <v>4.1980112166955157E-7</v>
      </c>
    </row>
    <row r="13" spans="2:12">
      <c r="B13" s="92" t="s">
        <v>2018</v>
      </c>
      <c r="C13" s="87">
        <v>8944</v>
      </c>
      <c r="D13" s="88" t="s">
        <v>498</v>
      </c>
      <c r="E13" s="88" t="s">
        <v>132</v>
      </c>
      <c r="F13" s="104">
        <v>44607</v>
      </c>
      <c r="G13" s="90">
        <v>4660.1354500000007</v>
      </c>
      <c r="H13" s="105">
        <v>6.1585999999999999</v>
      </c>
      <c r="I13" s="90">
        <v>0.28699910200000001</v>
      </c>
      <c r="J13" s="91">
        <v>2.7976469507348037E-5</v>
      </c>
      <c r="K13" s="91">
        <f t="shared" si="0"/>
        <v>0.41897688604586458</v>
      </c>
      <c r="L13" s="91">
        <f>I13/'סכום נכסי הקרן'!$C$42</f>
        <v>4.1895336906435155E-7</v>
      </c>
    </row>
    <row r="14" spans="2:12">
      <c r="B14" s="92" t="s">
        <v>2019</v>
      </c>
      <c r="C14" s="87" t="s">
        <v>2020</v>
      </c>
      <c r="D14" s="88" t="s">
        <v>1102</v>
      </c>
      <c r="E14" s="88" t="s">
        <v>132</v>
      </c>
      <c r="F14" s="104">
        <v>44628</v>
      </c>
      <c r="G14" s="90">
        <v>8267.9822499999991</v>
      </c>
      <c r="H14" s="105">
        <v>1E-4</v>
      </c>
      <c r="I14" s="90">
        <v>8.2680000000000011E-6</v>
      </c>
      <c r="J14" s="91">
        <v>9.0901356611108349E-5</v>
      </c>
      <c r="K14" s="91">
        <f t="shared" si="0"/>
        <v>1.2070075723885746E-5</v>
      </c>
      <c r="L14" s="91">
        <f>I14/'סכום נכסי הקרן'!$C$42</f>
        <v>1.2069398236040679E-11</v>
      </c>
    </row>
    <row r="15" spans="2:12">
      <c r="B15" s="92" t="s">
        <v>2021</v>
      </c>
      <c r="C15" s="87">
        <v>8731</v>
      </c>
      <c r="D15" s="88" t="s">
        <v>155</v>
      </c>
      <c r="E15" s="88" t="s">
        <v>132</v>
      </c>
      <c r="F15" s="104">
        <v>44537</v>
      </c>
      <c r="G15" s="90">
        <v>992.15787000000012</v>
      </c>
      <c r="H15" s="105">
        <v>5.7700000000000001E-2</v>
      </c>
      <c r="I15" s="90">
        <v>5.7247500000000002E-4</v>
      </c>
      <c r="J15" s="91">
        <v>1.5162852002629848E-4</v>
      </c>
      <c r="K15" s="91">
        <f t="shared" si="0"/>
        <v>8.3573011611411368E-4</v>
      </c>
      <c r="L15" s="91">
        <f>I15/'סכום נכסי הקרן'!$C$42</f>
        <v>8.3568320696388338E-10</v>
      </c>
    </row>
    <row r="16" spans="2:12">
      <c r="B16" s="115" t="s">
        <v>199</v>
      </c>
      <c r="C16" s="87"/>
      <c r="D16" s="88"/>
      <c r="E16" s="88"/>
      <c r="F16" s="104"/>
      <c r="G16" s="90"/>
      <c r="H16" s="105"/>
      <c r="I16" s="90">
        <v>0.39742000000000005</v>
      </c>
      <c r="J16" s="91"/>
      <c r="K16" s="91">
        <f t="shared" si="0"/>
        <v>0.58017531376229714</v>
      </c>
      <c r="L16" s="91">
        <f>I16/'סכום נכסי הקרן'!$C$42</f>
        <v>5.8014274878656106E-7</v>
      </c>
    </row>
    <row r="17" spans="2:12">
      <c r="B17" s="92" t="s">
        <v>2022</v>
      </c>
      <c r="C17" s="87">
        <v>9122</v>
      </c>
      <c r="D17" s="88" t="s">
        <v>1195</v>
      </c>
      <c r="E17" s="88" t="s">
        <v>131</v>
      </c>
      <c r="F17" s="104">
        <v>44742</v>
      </c>
      <c r="G17" s="90">
        <v>645.09000000000015</v>
      </c>
      <c r="H17" s="105">
        <v>16.649999999999999</v>
      </c>
      <c r="I17" s="90">
        <v>0.39742000000000005</v>
      </c>
      <c r="J17" s="91">
        <v>7.7550218542091489E-5</v>
      </c>
      <c r="K17" s="91">
        <f t="shared" si="0"/>
        <v>0.58017531376229714</v>
      </c>
      <c r="L17" s="91">
        <f>I17/'סכום נכסי הקרן'!$C$42</f>
        <v>5.8014274878656106E-7</v>
      </c>
    </row>
    <row r="18" spans="2:12">
      <c r="B18" s="87"/>
      <c r="C18" s="87"/>
      <c r="D18" s="87"/>
      <c r="E18" s="87"/>
      <c r="F18" s="87"/>
      <c r="G18" s="90"/>
      <c r="H18" s="105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1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1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1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6"/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  <row r="119" spans="2:12">
      <c r="B119" s="96"/>
      <c r="C119" s="97"/>
      <c r="D119" s="97"/>
      <c r="E119" s="97"/>
      <c r="F119" s="97"/>
      <c r="G119" s="97"/>
      <c r="H119" s="97"/>
      <c r="I119" s="97"/>
      <c r="J119" s="97"/>
      <c r="K119" s="97"/>
      <c r="L119" s="97"/>
    </row>
    <row r="120" spans="2:12">
      <c r="B120" s="96"/>
      <c r="C120" s="97"/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2:12"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2:12"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2:12"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2:12">
      <c r="B125" s="96"/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2:12">
      <c r="B126" s="96"/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2:12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12">
      <c r="B128" s="96"/>
      <c r="C128" s="97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2: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2: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2: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2: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2: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2: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2: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2: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2: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2: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2: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2: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2: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2: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2: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2: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2: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2: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2: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2: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2: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2: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</row>
    <row r="154" spans="2: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2: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2: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2: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2: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2: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pans="2: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2: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</row>
    <row r="163" spans="2: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</row>
    <row r="164" spans="2: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2: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2: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2: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</row>
    <row r="168" spans="2: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</row>
    <row r="169" spans="2: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</row>
    <row r="170" spans="2: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2: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2: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2: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2: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2: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</row>
    <row r="176" spans="2: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</row>
    <row r="177" spans="2: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</row>
    <row r="178" spans="2: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</row>
    <row r="179" spans="2: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</row>
    <row r="180" spans="2: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</row>
    <row r="181" spans="2: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</row>
    <row r="182" spans="2: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</row>
    <row r="183" spans="2: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</row>
    <row r="184" spans="2: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2: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</row>
    <row r="186" spans="2: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</row>
    <row r="187" spans="2: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2: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2: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2: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</row>
    <row r="191" spans="2: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2: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</row>
    <row r="193" spans="2: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</row>
    <row r="194" spans="2: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2: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</row>
    <row r="196" spans="2: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</row>
    <row r="197" spans="2: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2: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2: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pans="2: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2: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2: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2: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</row>
    <row r="205" spans="2: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2: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</row>
    <row r="207" spans="2: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2: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2: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2: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2: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2: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2: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2: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2: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2: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</row>
    <row r="219" spans="2: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</row>
    <row r="220" spans="2: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2: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</row>
    <row r="222" spans="2: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</row>
    <row r="223" spans="2: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</row>
    <row r="224" spans="2: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</row>
    <row r="225" spans="2: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</row>
    <row r="226" spans="2: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2: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</row>
    <row r="228" spans="2: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2: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2: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2: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2: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pans="2: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2: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</row>
    <row r="235" spans="2: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</row>
    <row r="236" spans="2: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</row>
    <row r="237" spans="2: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</row>
    <row r="238" spans="2: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2: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2: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</row>
    <row r="241" spans="2: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</row>
    <row r="242" spans="2: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2: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2: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2: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  <row r="246" spans="2: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  <row r="247" spans="2: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2: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2: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</row>
    <row r="250" spans="2: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2: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</row>
    <row r="252" spans="2: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2: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</row>
    <row r="254" spans="2: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</row>
    <row r="255" spans="2: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</row>
    <row r="256" spans="2: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</row>
    <row r="257" spans="2: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2: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2: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</row>
    <row r="260" spans="2: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2: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2: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</row>
    <row r="263" spans="2: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</row>
    <row r="264" spans="2: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</row>
    <row r="265" spans="2: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</row>
    <row r="266" spans="2: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</row>
    <row r="267" spans="2: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</row>
    <row r="268" spans="2: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</row>
    <row r="269" spans="2: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</row>
    <row r="270" spans="2: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</row>
    <row r="271" spans="2: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</row>
    <row r="272" spans="2: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</row>
    <row r="273" spans="2: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2: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2: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</row>
    <row r="276" spans="2: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2: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2: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2: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</row>
    <row r="280" spans="2: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</row>
    <row r="281" spans="2: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</row>
    <row r="282" spans="2: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</row>
    <row r="283" spans="2: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</row>
    <row r="284" spans="2: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</row>
    <row r="285" spans="2: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</row>
    <row r="286" spans="2: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2: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2: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</row>
    <row r="289" spans="2: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</row>
    <row r="290" spans="2: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</row>
    <row r="291" spans="2: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</row>
    <row r="294" spans="2: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2: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</row>
    <row r="296" spans="2: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</row>
    <row r="297" spans="2: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</row>
    <row r="298" spans="2: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</row>
    <row r="299" spans="2: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</row>
    <row r="300" spans="2: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</row>
    <row r="301" spans="2:12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</row>
    <row r="302" spans="2:12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</row>
    <row r="303" spans="2:12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</row>
    <row r="304" spans="2:12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</row>
    <row r="305" spans="2:12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</row>
    <row r="306" spans="2:12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</row>
    <row r="307" spans="2:12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</row>
    <row r="308" spans="2:12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</row>
    <row r="309" spans="2:12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2:12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2:12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2:12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2:12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2:12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2:12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2:12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2:12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2:12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2:12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2:12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2:12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2:12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</row>
    <row r="323" spans="2:12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</row>
    <row r="324" spans="2:12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</row>
    <row r="325" spans="2:12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</row>
    <row r="326" spans="2:12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</row>
    <row r="327" spans="2:12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</row>
    <row r="328" spans="2:12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</row>
    <row r="329" spans="2:12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</row>
    <row r="330" spans="2:12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</row>
    <row r="331" spans="2:12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</row>
    <row r="332" spans="2:12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</row>
    <row r="333" spans="2:12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</row>
    <row r="334" spans="2:12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2:12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2:12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</row>
    <row r="337" spans="2:12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</row>
    <row r="338" spans="2:12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</row>
    <row r="339" spans="2:12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</row>
    <row r="340" spans="2:12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</row>
    <row r="341" spans="2:12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</row>
    <row r="342" spans="2:12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2:12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</row>
    <row r="344" spans="2:12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</row>
    <row r="345" spans="2:12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2:12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</row>
    <row r="347" spans="2:12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2:12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</row>
    <row r="349" spans="2:12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</row>
    <row r="350" spans="2:12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</row>
    <row r="351" spans="2:12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</row>
    <row r="352" spans="2:12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</row>
    <row r="353" spans="2:12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</row>
    <row r="354" spans="2:12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2:12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2:12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</row>
    <row r="357" spans="2:12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</row>
    <row r="358" spans="2:12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</row>
    <row r="359" spans="2:12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</row>
    <row r="360" spans="2:12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</row>
    <row r="361" spans="2:12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</row>
    <row r="362" spans="2:12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</row>
    <row r="363" spans="2:12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</row>
    <row r="364" spans="2:12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</row>
    <row r="365" spans="2:12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</row>
    <row r="366" spans="2:12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</row>
    <row r="367" spans="2:12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</row>
    <row r="368" spans="2:12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</row>
    <row r="369" spans="2:12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</row>
    <row r="372" spans="2:12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</row>
    <row r="373" spans="2:12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</row>
    <row r="374" spans="2:12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</row>
    <row r="375" spans="2:12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2:12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</row>
    <row r="377" spans="2:12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</row>
    <row r="378" spans="2:12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</row>
    <row r="379" spans="2:12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</row>
    <row r="380" spans="2:12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</row>
    <row r="381" spans="2:12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</row>
    <row r="382" spans="2:12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</row>
    <row r="383" spans="2:12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</row>
    <row r="384" spans="2:12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</row>
    <row r="385" spans="2:12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2:12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2:12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2:12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2:12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</row>
    <row r="390" spans="2:12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</row>
    <row r="391" spans="2:12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</row>
    <row r="392" spans="2:12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</row>
    <row r="393" spans="2:12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</row>
    <row r="394" spans="2:12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</row>
    <row r="395" spans="2:12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2:12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</row>
    <row r="397" spans="2:12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2:12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2:12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2:12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2:12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2:12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2:12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2:12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2:12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2:12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2:12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2:12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2:12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2:12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2:12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2:12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2:12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2:12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2:12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2:12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2:12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2:12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2:12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2:12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2:12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2:12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2:12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2:12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2:12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2:12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2:12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2:12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2:12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2:12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2:12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2:12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2:12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2:12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2:12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2:12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2:12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2:12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2:12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2:12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2:12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2:12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2:12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2:12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2:12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2:12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2:12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2:12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2:12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2:12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2:12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2:12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2:12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2:12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2:12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2:12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2:12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2:12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2:12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2:12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2:12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2:12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2:12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2:12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2:12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2:12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2:12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</row>
    <row r="469" spans="2:12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</row>
    <row r="470" spans="2:12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</row>
    <row r="471" spans="2:12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</row>
    <row r="472" spans="2:12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</row>
    <row r="473" spans="2:12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</row>
    <row r="474" spans="2:12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</row>
    <row r="475" spans="2:12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</row>
    <row r="476" spans="2:12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</row>
    <row r="477" spans="2:12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</row>
    <row r="478" spans="2:12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</row>
    <row r="479" spans="2:12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</row>
    <row r="480" spans="2:12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</row>
    <row r="481" spans="2:12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</row>
    <row r="482" spans="2:12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</row>
    <row r="483" spans="2:12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2:12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</row>
    <row r="485" spans="2:12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</row>
    <row r="486" spans="2:12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</row>
    <row r="487" spans="2:12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</row>
    <row r="488" spans="2:12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</row>
    <row r="489" spans="2:12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</row>
    <row r="490" spans="2:12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</row>
    <row r="491" spans="2:12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</row>
    <row r="492" spans="2:12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</row>
    <row r="493" spans="2:12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</row>
    <row r="494" spans="2:12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</row>
    <row r="495" spans="2:12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</row>
    <row r="496" spans="2:12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</row>
    <row r="497" spans="2:12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</row>
    <row r="498" spans="2:12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</row>
    <row r="499" spans="2:12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</row>
    <row r="500" spans="2:12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</row>
    <row r="501" spans="2:12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</row>
    <row r="502" spans="2:12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</row>
    <row r="503" spans="2:12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</row>
    <row r="504" spans="2:12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</row>
    <row r="505" spans="2:12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</row>
    <row r="506" spans="2:12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</row>
    <row r="507" spans="2:12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</row>
    <row r="508" spans="2:12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</row>
    <row r="509" spans="2:12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</row>
    <row r="510" spans="2:12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</row>
    <row r="511" spans="2:12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</row>
    <row r="512" spans="2:12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</row>
    <row r="513" spans="2:12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</row>
    <row r="514" spans="2:12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</row>
    <row r="515" spans="2:12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</row>
    <row r="516" spans="2:12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</row>
    <row r="517" spans="2:12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</row>
    <row r="518" spans="2:12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</row>
    <row r="519" spans="2:12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</row>
    <row r="520" spans="2:12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</row>
    <row r="521" spans="2:12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</row>
    <row r="522" spans="2:12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</row>
    <row r="523" spans="2:12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</row>
    <row r="524" spans="2:12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</row>
    <row r="525" spans="2:12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</row>
    <row r="526" spans="2:12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</row>
    <row r="527" spans="2:12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</row>
    <row r="528" spans="2:12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</row>
    <row r="529" spans="2:12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</row>
    <row r="530" spans="2:12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</row>
    <row r="531" spans="2:12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</row>
    <row r="532" spans="2:12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</row>
    <row r="533" spans="2:12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</row>
    <row r="534" spans="2:12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</row>
    <row r="535" spans="2:12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</row>
    <row r="536" spans="2:12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</row>
    <row r="537" spans="2:12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</row>
    <row r="538" spans="2:12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</row>
    <row r="539" spans="2:12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</row>
    <row r="540" spans="2:12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</row>
    <row r="541" spans="2:12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</row>
    <row r="542" spans="2:12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</row>
    <row r="543" spans="2:12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</row>
    <row r="544" spans="2:12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</row>
    <row r="545" spans="2:12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</row>
    <row r="546" spans="2:12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</row>
    <row r="547" spans="2:12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</row>
    <row r="548" spans="2:12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</row>
    <row r="549" spans="2:12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</row>
    <row r="550" spans="2:12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</row>
    <row r="551" spans="2:12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</row>
    <row r="552" spans="2:12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</row>
    <row r="553" spans="2:12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</row>
    <row r="554" spans="2:12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</row>
    <row r="555" spans="2:12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</row>
    <row r="556" spans="2:12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</row>
    <row r="557" spans="2:12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</row>
    <row r="558" spans="2:12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</row>
    <row r="559" spans="2:12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</row>
    <row r="560" spans="2:12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</row>
    <row r="561" spans="2:12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</row>
    <row r="562" spans="2:12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</row>
    <row r="563" spans="2:12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</row>
    <row r="564" spans="2:12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</row>
    <row r="565" spans="2:12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</row>
    <row r="566" spans="2:12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</row>
    <row r="567" spans="2:12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</row>
    <row r="568" spans="2:12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</row>
    <row r="569" spans="2:12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</row>
    <row r="570" spans="2:12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</row>
    <row r="571" spans="2:12">
      <c r="B571" s="1"/>
      <c r="C571" s="1"/>
      <c r="D571" s="1"/>
    </row>
    <row r="572" spans="2:12">
      <c r="B572" s="1"/>
      <c r="C572" s="1"/>
      <c r="D572" s="1"/>
    </row>
    <row r="573" spans="2:12">
      <c r="B573" s="1"/>
      <c r="C573" s="1"/>
      <c r="D573" s="1"/>
    </row>
    <row r="574" spans="2:12">
      <c r="B574" s="1"/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59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9453</v>
      </c>
    </row>
    <row r="6" spans="2:12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51</v>
      </c>
      <c r="C11" s="87"/>
      <c r="D11" s="88"/>
      <c r="E11" s="88"/>
      <c r="F11" s="104"/>
      <c r="G11" s="90"/>
      <c r="H11" s="105"/>
      <c r="I11" s="90">
        <v>-2.7357320510000007</v>
      </c>
      <c r="J11" s="91"/>
      <c r="K11" s="91">
        <f>IFERROR(I11/$I$11,0)</f>
        <v>1</v>
      </c>
      <c r="L11" s="91">
        <f>I11/'סכום נכסי הקרן'!$C$42</f>
        <v>-3.993546152711581E-6</v>
      </c>
    </row>
    <row r="12" spans="2:12" ht="19.5" customHeight="1">
      <c r="B12" s="115" t="s">
        <v>201</v>
      </c>
      <c r="C12" s="87"/>
      <c r="D12" s="88"/>
      <c r="E12" s="88"/>
      <c r="F12" s="104"/>
      <c r="G12" s="90"/>
      <c r="H12" s="105"/>
      <c r="I12" s="90">
        <v>-2.7357320510000007</v>
      </c>
      <c r="J12" s="91"/>
      <c r="K12" s="91">
        <f t="shared" ref="K12:K17" si="0">IFERROR(I12/$I$11,0)</f>
        <v>1</v>
      </c>
      <c r="L12" s="91">
        <f>I12/'סכום נכסי הקרן'!$C$42</f>
        <v>-3.993546152711581E-6</v>
      </c>
    </row>
    <row r="13" spans="2:12">
      <c r="B13" s="92" t="s">
        <v>2023</v>
      </c>
      <c r="C13" s="87"/>
      <c r="D13" s="88"/>
      <c r="E13" s="88"/>
      <c r="F13" s="104"/>
      <c r="G13" s="90"/>
      <c r="H13" s="105"/>
      <c r="I13" s="90">
        <v>-2.7357320510000007</v>
      </c>
      <c r="J13" s="91"/>
      <c r="K13" s="91">
        <f t="shared" si="0"/>
        <v>1</v>
      </c>
      <c r="L13" s="91">
        <f>I13/'סכום נכסי הקרן'!$C$42</f>
        <v>-3.993546152711581E-6</v>
      </c>
    </row>
    <row r="14" spans="2:12">
      <c r="B14" s="85" t="s">
        <v>2024</v>
      </c>
      <c r="C14" s="87" t="s">
        <v>2025</v>
      </c>
      <c r="D14" s="88" t="s">
        <v>534</v>
      </c>
      <c r="E14" s="88" t="s">
        <v>131</v>
      </c>
      <c r="F14" s="104">
        <v>45048</v>
      </c>
      <c r="G14" s="90">
        <v>-191336.69400000002</v>
      </c>
      <c r="H14" s="105">
        <v>1.4449000000000001</v>
      </c>
      <c r="I14" s="90">
        <v>-2.7646238920000004</v>
      </c>
      <c r="J14" s="91"/>
      <c r="K14" s="91">
        <f t="shared" si="0"/>
        <v>1.0105609176854287</v>
      </c>
      <c r="L14" s="91">
        <f>I14/'סכום נכסי הקרן'!$C$42</f>
        <v>-4.0357216649033284E-6</v>
      </c>
    </row>
    <row r="15" spans="2:12">
      <c r="B15" s="85" t="s">
        <v>2026</v>
      </c>
      <c r="C15" s="87" t="s">
        <v>2027</v>
      </c>
      <c r="D15" s="88" t="s">
        <v>534</v>
      </c>
      <c r="E15" s="88" t="s">
        <v>131</v>
      </c>
      <c r="F15" s="104">
        <v>45076</v>
      </c>
      <c r="G15" s="90">
        <v>-892904.57200000016</v>
      </c>
      <c r="H15" s="105">
        <v>1.0383</v>
      </c>
      <c r="I15" s="90">
        <v>-9.2710281710000011</v>
      </c>
      <c r="J15" s="91"/>
      <c r="K15" s="91">
        <f t="shared" si="0"/>
        <v>3.3888655753443153</v>
      </c>
      <c r="L15" s="91">
        <f>I15/'סכום נכסי הקרן'!$C$42</f>
        <v>-1.353359108047301E-5</v>
      </c>
    </row>
    <row r="16" spans="2:12" s="6" customFormat="1">
      <c r="B16" s="85" t="s">
        <v>2028</v>
      </c>
      <c r="C16" s="87" t="s">
        <v>2029</v>
      </c>
      <c r="D16" s="88" t="s">
        <v>534</v>
      </c>
      <c r="E16" s="88" t="s">
        <v>131</v>
      </c>
      <c r="F16" s="104">
        <v>45048</v>
      </c>
      <c r="G16" s="90">
        <v>191336.69400000002</v>
      </c>
      <c r="H16" s="105">
        <v>0.1817</v>
      </c>
      <c r="I16" s="90">
        <v>0.34765877300000003</v>
      </c>
      <c r="J16" s="91"/>
      <c r="K16" s="91">
        <f t="shared" si="0"/>
        <v>-0.1270807105808916</v>
      </c>
      <c r="L16" s="91">
        <f>I16/'סכום נכסי הקרן'!$C$42</f>
        <v>5.0750268282417354E-7</v>
      </c>
    </row>
    <row r="17" spans="2:12" s="6" customFormat="1">
      <c r="B17" s="85" t="s">
        <v>2030</v>
      </c>
      <c r="C17" s="87" t="s">
        <v>2031</v>
      </c>
      <c r="D17" s="88" t="s">
        <v>534</v>
      </c>
      <c r="E17" s="88" t="s">
        <v>131</v>
      </c>
      <c r="F17" s="104">
        <v>45076</v>
      </c>
      <c r="G17" s="90">
        <v>892904.57200000016</v>
      </c>
      <c r="H17" s="105">
        <v>1.0025999999999999</v>
      </c>
      <c r="I17" s="90">
        <v>8.952261239000002</v>
      </c>
      <c r="J17" s="91"/>
      <c r="K17" s="91">
        <f t="shared" si="0"/>
        <v>-3.2723457824488529</v>
      </c>
      <c r="L17" s="91">
        <f>I17/'סכום נכסי הקרן'!$C$42</f>
        <v>1.3068263909840585E-5</v>
      </c>
    </row>
    <row r="18" spans="2:12" s="6" customFormat="1">
      <c r="B18" s="92"/>
      <c r="C18" s="87"/>
      <c r="D18" s="87"/>
      <c r="E18" s="87"/>
      <c r="F18" s="87"/>
      <c r="G18" s="90"/>
      <c r="H18" s="105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12" t="s">
        <v>221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12" t="s">
        <v>111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2" t="s">
        <v>204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2" t="s">
        <v>212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6"/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  <row r="119" spans="2:12">
      <c r="B119" s="96"/>
      <c r="C119" s="97"/>
      <c r="D119" s="97"/>
      <c r="E119" s="97"/>
      <c r="F119" s="97"/>
      <c r="G119" s="97"/>
      <c r="H119" s="97"/>
      <c r="I119" s="97"/>
      <c r="J119" s="97"/>
      <c r="K119" s="97"/>
      <c r="L119" s="97"/>
    </row>
    <row r="120" spans="2:12">
      <c r="B120" s="96"/>
      <c r="C120" s="97"/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2:12"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2:12"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2:12"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2:12">
      <c r="B125" s="96"/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2:12">
      <c r="B126" s="96"/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2:12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12">
      <c r="B128" s="96"/>
      <c r="C128" s="97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2: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2: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2: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2: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2: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2: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2: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2: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2: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2: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2: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2: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2: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2: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2: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2: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2: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2: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2: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2: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2: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2: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</row>
    <row r="154" spans="2: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2: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2: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2: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2: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2: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pans="2: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2: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</row>
    <row r="163" spans="2: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</row>
    <row r="164" spans="2: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2: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2: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2: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</row>
    <row r="168" spans="2: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</row>
    <row r="169" spans="2: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</row>
    <row r="170" spans="2: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2: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2: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2: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2: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2: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</row>
    <row r="176" spans="2: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</row>
    <row r="177" spans="2: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</row>
    <row r="178" spans="2: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</row>
    <row r="179" spans="2: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</row>
    <row r="180" spans="2: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</row>
    <row r="181" spans="2: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</row>
    <row r="182" spans="2: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</row>
    <row r="183" spans="2: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</row>
    <row r="184" spans="2: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2: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</row>
    <row r="186" spans="2: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</row>
    <row r="187" spans="2: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2: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2: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2: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</row>
    <row r="191" spans="2: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2: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</row>
    <row r="193" spans="2: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</row>
    <row r="194" spans="2: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2: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</row>
    <row r="196" spans="2: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</row>
    <row r="197" spans="2: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2: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2: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pans="2: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2: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2: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2: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</row>
    <row r="205" spans="2: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2: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</row>
    <row r="207" spans="2: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2: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2: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2: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2: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2: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2: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2: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2: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2: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</row>
    <row r="219" spans="2: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</row>
    <row r="220" spans="2: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2: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</row>
    <row r="222" spans="2: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</row>
    <row r="223" spans="2: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</row>
    <row r="224" spans="2: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</row>
    <row r="225" spans="2: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</row>
    <row r="226" spans="2: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2: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</row>
    <row r="228" spans="2: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2: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2: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2: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2: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pans="2: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2: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</row>
    <row r="235" spans="2: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</row>
    <row r="236" spans="2: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</row>
    <row r="237" spans="2: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</row>
    <row r="238" spans="2: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2: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2: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</row>
    <row r="241" spans="2: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</row>
    <row r="242" spans="2: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2: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2: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2: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  <row r="246" spans="2: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  <row r="247" spans="2: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2: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2: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</row>
    <row r="250" spans="2: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2: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</row>
    <row r="252" spans="2: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2: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</row>
    <row r="254" spans="2: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</row>
    <row r="255" spans="2: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</row>
    <row r="256" spans="2: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</row>
    <row r="257" spans="2: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2: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2: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</row>
    <row r="260" spans="2: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2: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2: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</row>
    <row r="263" spans="2: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</row>
    <row r="264" spans="2: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</row>
    <row r="265" spans="2: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</row>
    <row r="266" spans="2: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</row>
    <row r="267" spans="2: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</row>
    <row r="268" spans="2: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</row>
    <row r="269" spans="2: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</row>
    <row r="270" spans="2: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</row>
    <row r="271" spans="2: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</row>
    <row r="272" spans="2: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</row>
    <row r="273" spans="2: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2: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2: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</row>
    <row r="276" spans="2: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2: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2: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2: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</row>
    <row r="280" spans="2: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</row>
    <row r="281" spans="2: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</row>
    <row r="282" spans="2: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</row>
    <row r="283" spans="2: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</row>
    <row r="284" spans="2: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</row>
    <row r="285" spans="2: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</row>
    <row r="286" spans="2: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2: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2: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</row>
    <row r="289" spans="2: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</row>
    <row r="290" spans="2: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</row>
    <row r="291" spans="2: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</row>
    <row r="294" spans="2: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2: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</row>
    <row r="296" spans="2: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</row>
    <row r="297" spans="2: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</row>
    <row r="298" spans="2: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</row>
    <row r="299" spans="2: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</row>
    <row r="300" spans="2: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</row>
    <row r="301" spans="2:12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</row>
    <row r="302" spans="2:12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</row>
    <row r="303" spans="2:12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</row>
    <row r="304" spans="2:12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</row>
    <row r="305" spans="2:12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</row>
    <row r="306" spans="2:12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</row>
    <row r="307" spans="2:12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</row>
    <row r="308" spans="2:12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</row>
    <row r="309" spans="2:12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2:12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2:12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2:12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2:12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2:12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2:12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2:12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2:12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2:12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2:12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2:12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2:12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2:12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</row>
    <row r="323" spans="2:12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</row>
    <row r="324" spans="2:12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</row>
    <row r="325" spans="2:12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</row>
    <row r="326" spans="2:12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</row>
    <row r="327" spans="2:12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</row>
    <row r="328" spans="2:12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</row>
    <row r="329" spans="2:12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</row>
    <row r="330" spans="2:12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</row>
    <row r="331" spans="2:12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</row>
    <row r="332" spans="2:12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</row>
    <row r="333" spans="2:12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</row>
    <row r="334" spans="2:12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2:12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2:12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</row>
    <row r="337" spans="2:12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</row>
    <row r="338" spans="2:12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</row>
    <row r="339" spans="2:12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</row>
    <row r="340" spans="2:12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</row>
    <row r="341" spans="2:12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</row>
    <row r="342" spans="2:12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2:12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</row>
    <row r="344" spans="2:12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</row>
    <row r="345" spans="2:12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2:12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</row>
    <row r="347" spans="2:12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2:12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</row>
    <row r="349" spans="2:12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</row>
    <row r="350" spans="2:12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</row>
    <row r="351" spans="2:12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</row>
    <row r="352" spans="2:12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</row>
    <row r="353" spans="2:12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</row>
    <row r="354" spans="2:12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2:12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2:12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</row>
    <row r="357" spans="2:12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</row>
    <row r="358" spans="2:12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</row>
    <row r="359" spans="2:12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</row>
    <row r="360" spans="2:12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</row>
    <row r="361" spans="2:12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</row>
    <row r="362" spans="2:12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</row>
    <row r="363" spans="2:12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</row>
    <row r="364" spans="2:12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</row>
    <row r="365" spans="2:12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</row>
    <row r="366" spans="2:12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</row>
    <row r="367" spans="2:12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</row>
    <row r="368" spans="2:12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</row>
    <row r="369" spans="2:12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</row>
    <row r="372" spans="2:12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</row>
    <row r="373" spans="2:12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</row>
    <row r="374" spans="2:12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</row>
    <row r="375" spans="2:12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2:12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</row>
    <row r="377" spans="2:12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</row>
    <row r="378" spans="2:12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</row>
    <row r="379" spans="2:12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</row>
    <row r="380" spans="2:12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</row>
    <row r="381" spans="2:12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</row>
    <row r="382" spans="2:12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</row>
    <row r="383" spans="2:12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</row>
    <row r="384" spans="2:12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</row>
    <row r="385" spans="2:12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2:12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2:12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2:12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2:12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</row>
    <row r="390" spans="2:12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</row>
    <row r="391" spans="2:12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</row>
    <row r="392" spans="2:12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</row>
    <row r="393" spans="2:12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</row>
    <row r="394" spans="2:12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</row>
    <row r="395" spans="2:12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2:12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</row>
    <row r="397" spans="2:12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2:12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2:12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2:12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2:12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2:12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2:12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2:12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2:12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2:12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2:12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2:12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2:12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2:12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2:12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2:12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2:12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2:12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2:12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2:12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2:12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2:12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2:12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2:12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2:12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2:12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2:12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2:12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2:12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2:12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2:12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2:12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2:12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2:12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2:12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2:12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2:12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2:12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2:12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2:12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2:12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2:12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2:12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2:12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2:12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2:12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2:12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2:12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2:12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2:12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2:12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2:12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2:12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2:12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2:12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2:12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2:12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2:12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2:12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2:12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2:12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2:12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2:12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2:12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2:12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2:12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2:12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2:12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2:12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2:12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2:12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</row>
    <row r="469" spans="2:12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</row>
    <row r="470" spans="2:12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</row>
    <row r="471" spans="2:12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</row>
    <row r="472" spans="2:12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</row>
    <row r="473" spans="2:12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</row>
    <row r="474" spans="2:12">
      <c r="B474" s="97"/>
      <c r="C474" s="96"/>
      <c r="D474" s="96"/>
      <c r="E474" s="97"/>
      <c r="F474" s="97"/>
      <c r="G474" s="97"/>
      <c r="H474" s="97"/>
      <c r="I474" s="97"/>
      <c r="J474" s="97"/>
      <c r="K474" s="97"/>
      <c r="L474" s="97"/>
    </row>
    <row r="475" spans="2:12">
      <c r="B475" s="97"/>
      <c r="C475" s="96"/>
      <c r="D475" s="96"/>
      <c r="E475" s="97"/>
      <c r="F475" s="97"/>
      <c r="G475" s="97"/>
      <c r="H475" s="97"/>
      <c r="I475" s="97"/>
      <c r="J475" s="97"/>
      <c r="K475" s="97"/>
      <c r="L475" s="97"/>
    </row>
    <row r="476" spans="2:12">
      <c r="B476" s="97"/>
      <c r="C476" s="96"/>
      <c r="D476" s="96"/>
      <c r="E476" s="97"/>
      <c r="F476" s="97"/>
      <c r="G476" s="97"/>
      <c r="H476" s="97"/>
      <c r="I476" s="97"/>
      <c r="J476" s="97"/>
      <c r="K476" s="97"/>
      <c r="L476" s="97"/>
    </row>
    <row r="477" spans="2:12">
      <c r="B477" s="97"/>
      <c r="C477" s="96"/>
      <c r="D477" s="96"/>
      <c r="E477" s="97"/>
      <c r="F477" s="97"/>
      <c r="G477" s="97"/>
      <c r="H477" s="97"/>
      <c r="I477" s="97"/>
      <c r="J477" s="97"/>
      <c r="K477" s="97"/>
      <c r="L477" s="97"/>
    </row>
    <row r="478" spans="2:12">
      <c r="B478" s="97"/>
      <c r="C478" s="96"/>
      <c r="D478" s="96"/>
      <c r="E478" s="97"/>
      <c r="F478" s="97"/>
      <c r="G478" s="97"/>
      <c r="H478" s="97"/>
      <c r="I478" s="97"/>
      <c r="J478" s="97"/>
      <c r="K478" s="97"/>
      <c r="L478" s="97"/>
    </row>
    <row r="479" spans="2:12">
      <c r="B479" s="97"/>
      <c r="C479" s="96"/>
      <c r="D479" s="96"/>
      <c r="E479" s="97"/>
      <c r="F479" s="97"/>
      <c r="G479" s="97"/>
      <c r="H479" s="97"/>
      <c r="I479" s="97"/>
      <c r="J479" s="97"/>
      <c r="K479" s="97"/>
      <c r="L479" s="97"/>
    </row>
    <row r="480" spans="2:12">
      <c r="B480" s="97"/>
      <c r="C480" s="96"/>
      <c r="D480" s="96"/>
      <c r="E480" s="97"/>
      <c r="F480" s="97"/>
      <c r="G480" s="97"/>
      <c r="H480" s="97"/>
      <c r="I480" s="97"/>
      <c r="J480" s="97"/>
      <c r="K480" s="97"/>
      <c r="L480" s="97"/>
    </row>
    <row r="481" spans="2:12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</row>
    <row r="482" spans="2:12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</row>
    <row r="483" spans="2:12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2:12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</row>
    <row r="485" spans="2:12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</row>
    <row r="486" spans="2:12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</row>
    <row r="487" spans="2:12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</row>
    <row r="488" spans="2:12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</row>
    <row r="489" spans="2:12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</row>
    <row r="490" spans="2:12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</row>
    <row r="491" spans="2:12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</row>
    <row r="492" spans="2:12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</row>
    <row r="493" spans="2:12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</row>
    <row r="494" spans="2:12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</row>
    <row r="495" spans="2:12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</row>
    <row r="496" spans="2:12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</row>
    <row r="497" spans="2:12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</row>
    <row r="498" spans="2:12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</row>
    <row r="499" spans="2:12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</row>
    <row r="500" spans="2:12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</row>
    <row r="501" spans="2:12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</row>
    <row r="502" spans="2:12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</row>
    <row r="503" spans="2:12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</row>
    <row r="504" spans="2:12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</row>
    <row r="505" spans="2:12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</row>
    <row r="506" spans="2:12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</row>
    <row r="507" spans="2:12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</row>
    <row r="508" spans="2:12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</row>
    <row r="509" spans="2:12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</row>
    <row r="510" spans="2:12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</row>
    <row r="511" spans="2:12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</row>
    <row r="512" spans="2:12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</row>
    <row r="513" spans="2:12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</row>
    <row r="514" spans="2:12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</row>
    <row r="515" spans="2:12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</row>
    <row r="516" spans="2:12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</row>
    <row r="517" spans="2:12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</row>
    <row r="518" spans="2:12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</row>
    <row r="519" spans="2:12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</row>
    <row r="520" spans="2:12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</row>
    <row r="521" spans="2:12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</row>
    <row r="522" spans="2:12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</row>
    <row r="523" spans="2:12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</row>
    <row r="524" spans="2:12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</row>
    <row r="525" spans="2:12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</row>
    <row r="526" spans="2:12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</row>
    <row r="527" spans="2:12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</row>
    <row r="528" spans="2:12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</row>
    <row r="529" spans="2:12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</row>
    <row r="530" spans="2:12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7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9453</v>
      </c>
    </row>
    <row r="6" spans="2:12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s="3" customFormat="1" ht="63">
      <c r="B7" s="66" t="s">
        <v>114</v>
      </c>
      <c r="C7" s="49" t="s">
        <v>46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J11+J55</f>
        <v>111324.23488805862</v>
      </c>
      <c r="K10" s="78">
        <f>IFERROR(J10/$J$10,0)</f>
        <v>1</v>
      </c>
      <c r="L10" s="78">
        <f>J10/'סכום נכסי הקרן'!$C$42</f>
        <v>0.16250804598288737</v>
      </c>
    </row>
    <row r="11" spans="2:12">
      <c r="B11" s="79" t="s">
        <v>198</v>
      </c>
      <c r="C11" s="80"/>
      <c r="D11" s="80"/>
      <c r="E11" s="80"/>
      <c r="F11" s="80"/>
      <c r="G11" s="81"/>
      <c r="H11" s="82"/>
      <c r="I11" s="82"/>
      <c r="J11" s="77">
        <f>J21+J12</f>
        <v>107176.68980038262</v>
      </c>
      <c r="K11" s="83">
        <f t="shared" ref="K11:K53" si="0">IFERROR(J11/$J$10,0)</f>
        <v>0.96274355631685649</v>
      </c>
      <c r="L11" s="83">
        <f>J11/'סכום נכסי הקרן'!$C$42</f>
        <v>0.15645357411966823</v>
      </c>
    </row>
    <row r="12" spans="2:12">
      <c r="B12" s="84" t="s">
        <v>43</v>
      </c>
      <c r="C12" s="80"/>
      <c r="D12" s="80"/>
      <c r="E12" s="80"/>
      <c r="F12" s="80"/>
      <c r="G12" s="81"/>
      <c r="H12" s="82"/>
      <c r="I12" s="82"/>
      <c r="J12" s="77">
        <f>SUM(J13:J19)</f>
        <v>66565.892423808007</v>
      </c>
      <c r="K12" s="83">
        <f t="shared" si="0"/>
        <v>0.59794610302727813</v>
      </c>
      <c r="L12" s="83">
        <f>J12/'סכום נכסי הקרן'!$C$42</f>
        <v>9.7171052806045224E-2</v>
      </c>
    </row>
    <row r="13" spans="2:12">
      <c r="B13" s="85" t="s">
        <v>2682</v>
      </c>
      <c r="C13" s="86">
        <v>30011000</v>
      </c>
      <c r="D13" s="87">
        <v>11</v>
      </c>
      <c r="E13" s="87" t="s">
        <v>327</v>
      </c>
      <c r="F13" s="87" t="s">
        <v>328</v>
      </c>
      <c r="G13" s="88" t="s">
        <v>132</v>
      </c>
      <c r="H13" s="89"/>
      <c r="I13" s="89"/>
      <c r="J13" s="90">
        <v>10948.291139034001</v>
      </c>
      <c r="K13" s="91">
        <f t="shared" si="0"/>
        <v>9.8345981448181394E-2</v>
      </c>
      <c r="L13" s="91">
        <f>J13/'סכום נכסי הקרן'!$C$42</f>
        <v>1.5982013275413251E-2</v>
      </c>
    </row>
    <row r="14" spans="2:12">
      <c r="B14" s="85" t="s">
        <v>2683</v>
      </c>
      <c r="C14" s="86">
        <v>30012000</v>
      </c>
      <c r="D14" s="87">
        <v>12</v>
      </c>
      <c r="E14" s="87" t="s">
        <v>327</v>
      </c>
      <c r="F14" s="87" t="s">
        <v>328</v>
      </c>
      <c r="G14" s="88" t="s">
        <v>132</v>
      </c>
      <c r="H14" s="89"/>
      <c r="I14" s="89"/>
      <c r="J14" s="90">
        <v>7652.5276747390026</v>
      </c>
      <c r="K14" s="91">
        <f t="shared" si="0"/>
        <v>6.8740896197795151E-2</v>
      </c>
      <c r="L14" s="91">
        <f>J14/'סכום נכסי הקרן'!$C$42</f>
        <v>1.1170948720216182E-2</v>
      </c>
    </row>
    <row r="15" spans="2:12">
      <c r="B15" s="85" t="s">
        <v>2683</v>
      </c>
      <c r="C15" s="86">
        <v>30112000</v>
      </c>
      <c r="D15" s="87">
        <v>12</v>
      </c>
      <c r="E15" s="87" t="s">
        <v>327</v>
      </c>
      <c r="F15" s="87" t="s">
        <v>328</v>
      </c>
      <c r="G15" s="88" t="s">
        <v>132</v>
      </c>
      <c r="H15" s="89"/>
      <c r="I15" s="89"/>
      <c r="J15" s="90">
        <v>4534.7898600000017</v>
      </c>
      <c r="K15" s="91">
        <f t="shared" si="0"/>
        <v>4.0734974415588224E-2</v>
      </c>
      <c r="L15" s="91">
        <f>J15/'סכום נכסי הקרן'!$C$42</f>
        <v>6.6197610954401515E-3</v>
      </c>
    </row>
    <row r="16" spans="2:12">
      <c r="B16" s="85" t="s">
        <v>2684</v>
      </c>
      <c r="C16" s="86">
        <v>34810000</v>
      </c>
      <c r="D16" s="87">
        <v>10</v>
      </c>
      <c r="E16" s="87" t="s">
        <v>327</v>
      </c>
      <c r="F16" s="87" t="s">
        <v>328</v>
      </c>
      <c r="G16" s="88" t="s">
        <v>132</v>
      </c>
      <c r="H16" s="89"/>
      <c r="I16" s="89"/>
      <c r="J16" s="90">
        <v>1155.2565606180001</v>
      </c>
      <c r="K16" s="91">
        <f t="shared" si="0"/>
        <v>1.0377404001740151E-2</v>
      </c>
      <c r="L16" s="91">
        <f>J16/'סכום נכסי הקרן'!$C$42</f>
        <v>1.6864116466977881E-3</v>
      </c>
    </row>
    <row r="17" spans="2:12">
      <c r="B17" s="85" t="s">
        <v>2684</v>
      </c>
      <c r="C17" s="86">
        <v>30110000</v>
      </c>
      <c r="D17" s="87">
        <v>10</v>
      </c>
      <c r="E17" s="87" t="s">
        <v>327</v>
      </c>
      <c r="F17" s="87" t="s">
        <v>328</v>
      </c>
      <c r="G17" s="88" t="s">
        <v>132</v>
      </c>
      <c r="H17" s="89"/>
      <c r="I17" s="89"/>
      <c r="J17" s="90">
        <v>30032.173360000004</v>
      </c>
      <c r="K17" s="91">
        <f t="shared" si="0"/>
        <v>0.26977210658756079</v>
      </c>
      <c r="L17" s="91">
        <f>J17/'סכום נכסי הקרן'!$C$42</f>
        <v>4.3840137902231721E-2</v>
      </c>
    </row>
    <row r="18" spans="2:12">
      <c r="B18" s="85" t="s">
        <v>2684</v>
      </c>
      <c r="C18" s="86">
        <v>34110000</v>
      </c>
      <c r="D18" s="87">
        <v>10</v>
      </c>
      <c r="E18" s="87" t="s">
        <v>327</v>
      </c>
      <c r="F18" s="87" t="s">
        <v>328</v>
      </c>
      <c r="G18" s="88" t="s">
        <v>132</v>
      </c>
      <c r="H18" s="89"/>
      <c r="I18" s="89"/>
      <c r="J18" s="90">
        <v>10727.706564017004</v>
      </c>
      <c r="K18" s="91">
        <f t="shared" si="0"/>
        <v>9.6364520940154505E-2</v>
      </c>
      <c r="L18" s="91">
        <f>J18/'סכום נכסי הקרן'!$C$42</f>
        <v>1.5660010000061543E-2</v>
      </c>
    </row>
    <row r="19" spans="2:12">
      <c r="B19" s="85" t="s">
        <v>2685</v>
      </c>
      <c r="C19" s="86">
        <v>30120000</v>
      </c>
      <c r="D19" s="87">
        <v>20</v>
      </c>
      <c r="E19" s="87" t="s">
        <v>327</v>
      </c>
      <c r="F19" s="87" t="s">
        <v>328</v>
      </c>
      <c r="G19" s="88" t="s">
        <v>132</v>
      </c>
      <c r="H19" s="89"/>
      <c r="I19" s="89"/>
      <c r="J19" s="90">
        <v>1515.1472654000006</v>
      </c>
      <c r="K19" s="91">
        <f t="shared" si="0"/>
        <v>1.3610219436257948E-2</v>
      </c>
      <c r="L19" s="91">
        <f>J19/'סכום נכסי הקרן'!$C$42</f>
        <v>2.2117701659845942E-3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4" t="s">
        <v>44</v>
      </c>
      <c r="C21" s="80"/>
      <c r="D21" s="80"/>
      <c r="E21" s="80"/>
      <c r="F21" s="80"/>
      <c r="G21" s="81"/>
      <c r="H21" s="82"/>
      <c r="I21" s="82"/>
      <c r="J21" s="77">
        <f>SUM(J22:J53)</f>
        <v>40610.797376574621</v>
      </c>
      <c r="K21" s="83">
        <f t="shared" si="0"/>
        <v>0.36479745328957841</v>
      </c>
      <c r="L21" s="83">
        <f>J21/'סכום נכסי הקרן'!$C$42</f>
        <v>5.9282521313623021E-2</v>
      </c>
    </row>
    <row r="22" spans="2:12">
      <c r="B22" s="85" t="s">
        <v>2682</v>
      </c>
      <c r="C22" s="86">
        <v>32011000</v>
      </c>
      <c r="D22" s="87">
        <v>11</v>
      </c>
      <c r="E22" s="87" t="s">
        <v>327</v>
      </c>
      <c r="F22" s="87" t="s">
        <v>328</v>
      </c>
      <c r="G22" s="88" t="s">
        <v>133</v>
      </c>
      <c r="H22" s="89"/>
      <c r="I22" s="89"/>
      <c r="J22" s="90">
        <v>1.2123086000000002E-2</v>
      </c>
      <c r="K22" s="91">
        <f t="shared" si="0"/>
        <v>1.0889889350859042E-7</v>
      </c>
      <c r="L22" s="91">
        <f>J22/'סכום נכסי הקרן'!$C$42</f>
        <v>1.7696946393779568E-8</v>
      </c>
    </row>
    <row r="23" spans="2:12">
      <c r="B23" s="85" t="s">
        <v>2682</v>
      </c>
      <c r="C23" s="86">
        <v>31211000</v>
      </c>
      <c r="D23" s="87">
        <v>11</v>
      </c>
      <c r="E23" s="87" t="s">
        <v>327</v>
      </c>
      <c r="F23" s="87" t="s">
        <v>328</v>
      </c>
      <c r="G23" s="88" t="s">
        <v>135</v>
      </c>
      <c r="H23" s="89"/>
      <c r="I23" s="89"/>
      <c r="J23" s="90">
        <v>1.0540900000000003E-4</v>
      </c>
      <c r="K23" s="91">
        <f t="shared" si="0"/>
        <v>9.4686480536779239E-10</v>
      </c>
      <c r="L23" s="91">
        <f>J23/'סכום נכסי הקרן'!$C$42</f>
        <v>1.5387314933028692E-10</v>
      </c>
    </row>
    <row r="24" spans="2:12">
      <c r="B24" s="85" t="s">
        <v>2682</v>
      </c>
      <c r="C24" s="86">
        <v>30211000</v>
      </c>
      <c r="D24" s="87">
        <v>11</v>
      </c>
      <c r="E24" s="87" t="s">
        <v>327</v>
      </c>
      <c r="F24" s="87" t="s">
        <v>328</v>
      </c>
      <c r="G24" s="88" t="s">
        <v>134</v>
      </c>
      <c r="H24" s="89"/>
      <c r="I24" s="89"/>
      <c r="J24" s="90">
        <v>2.5263410000000005E-3</v>
      </c>
      <c r="K24" s="91">
        <f t="shared" si="0"/>
        <v>2.2693540202996651E-8</v>
      </c>
      <c r="L24" s="91">
        <f>J24/'סכום נכסי הקרן'!$C$42</f>
        <v>3.687882874823083E-9</v>
      </c>
    </row>
    <row r="25" spans="2:12">
      <c r="B25" s="85" t="s">
        <v>2682</v>
      </c>
      <c r="C25" s="86">
        <v>30311000</v>
      </c>
      <c r="D25" s="87">
        <v>11</v>
      </c>
      <c r="E25" s="87" t="s">
        <v>327</v>
      </c>
      <c r="F25" s="87" t="s">
        <v>328</v>
      </c>
      <c r="G25" s="88" t="s">
        <v>131</v>
      </c>
      <c r="H25" s="89"/>
      <c r="I25" s="89"/>
      <c r="J25" s="90">
        <v>3868.1437191830009</v>
      </c>
      <c r="K25" s="91">
        <f t="shared" si="0"/>
        <v>3.4746645445823982E-2</v>
      </c>
      <c r="L25" s="91">
        <f>J25/'סכום נכסי הקרן'!$C$42</f>
        <v>5.6466094558610472E-3</v>
      </c>
    </row>
    <row r="26" spans="2:12">
      <c r="B26" s="85" t="s">
        <v>2683</v>
      </c>
      <c r="C26" s="86">
        <v>32012000</v>
      </c>
      <c r="D26" s="87">
        <v>12</v>
      </c>
      <c r="E26" s="87" t="s">
        <v>327</v>
      </c>
      <c r="F26" s="87" t="s">
        <v>328</v>
      </c>
      <c r="G26" s="88" t="s">
        <v>133</v>
      </c>
      <c r="H26" s="89"/>
      <c r="I26" s="89"/>
      <c r="J26" s="90">
        <v>47.400296626000014</v>
      </c>
      <c r="K26" s="91">
        <f t="shared" si="0"/>
        <v>4.2578596361936001E-4</v>
      </c>
      <c r="L26" s="91">
        <f>J26/'סכום נכסי הקרן'!$C$42</f>
        <v>6.9193644954722969E-5</v>
      </c>
    </row>
    <row r="27" spans="2:12">
      <c r="B27" s="85" t="s">
        <v>2683</v>
      </c>
      <c r="C27" s="86">
        <v>31212000</v>
      </c>
      <c r="D27" s="87">
        <v>12</v>
      </c>
      <c r="E27" s="87" t="s">
        <v>327</v>
      </c>
      <c r="F27" s="87" t="s">
        <v>328</v>
      </c>
      <c r="G27" s="88" t="s">
        <v>135</v>
      </c>
      <c r="H27" s="89"/>
      <c r="I27" s="89"/>
      <c r="J27" s="90">
        <v>7.5387600000000008</v>
      </c>
      <c r="K27" s="91">
        <f t="shared" si="0"/>
        <v>6.7718947339548785E-5</v>
      </c>
      <c r="L27" s="91">
        <f>J27/'סכום נכסי הקרן'!$C$42</f>
        <v>1.1004873808168121E-5</v>
      </c>
    </row>
    <row r="28" spans="2:12">
      <c r="B28" s="85" t="s">
        <v>2683</v>
      </c>
      <c r="C28" s="86">
        <v>30312000</v>
      </c>
      <c r="D28" s="87">
        <v>12</v>
      </c>
      <c r="E28" s="87" t="s">
        <v>327</v>
      </c>
      <c r="F28" s="87" t="s">
        <v>328</v>
      </c>
      <c r="G28" s="88" t="s">
        <v>131</v>
      </c>
      <c r="H28" s="89"/>
      <c r="I28" s="89"/>
      <c r="J28" s="90">
        <v>3249.0665411610007</v>
      </c>
      <c r="K28" s="91">
        <f t="shared" si="0"/>
        <v>2.9185617529085908E-2</v>
      </c>
      <c r="L28" s="91">
        <f>J28/'סכום נכסי הקרן'!$C$42</f>
        <v>4.7428976754556569E-3</v>
      </c>
    </row>
    <row r="29" spans="2:12">
      <c r="B29" s="85" t="s">
        <v>2683</v>
      </c>
      <c r="C29" s="86">
        <v>30212000</v>
      </c>
      <c r="D29" s="87">
        <v>12</v>
      </c>
      <c r="E29" s="87" t="s">
        <v>327</v>
      </c>
      <c r="F29" s="87" t="s">
        <v>328</v>
      </c>
      <c r="G29" s="88" t="s">
        <v>134</v>
      </c>
      <c r="H29" s="89"/>
      <c r="I29" s="89"/>
      <c r="J29" s="90">
        <v>142.40881071500002</v>
      </c>
      <c r="K29" s="91">
        <f t="shared" si="0"/>
        <v>1.2792255959198668E-3</v>
      </c>
      <c r="L29" s="91">
        <f>J29/'סכום נכסי הקרן'!$C$42</f>
        <v>2.0788445196423221E-4</v>
      </c>
    </row>
    <row r="30" spans="2:12">
      <c r="B30" s="85" t="s">
        <v>2683</v>
      </c>
      <c r="C30" s="86">
        <v>31712000</v>
      </c>
      <c r="D30" s="87">
        <v>12</v>
      </c>
      <c r="E30" s="87" t="s">
        <v>327</v>
      </c>
      <c r="F30" s="87" t="s">
        <v>328</v>
      </c>
      <c r="G30" s="88" t="s">
        <v>140</v>
      </c>
      <c r="H30" s="89"/>
      <c r="I30" s="89"/>
      <c r="J30" s="90">
        <v>0.83521438700000006</v>
      </c>
      <c r="K30" s="91">
        <f t="shared" si="0"/>
        <v>7.5025387584279794E-6</v>
      </c>
      <c r="L30" s="91">
        <f>J30/'סכום נכסי הקרן'!$C$42</f>
        <v>1.2192229135430088E-6</v>
      </c>
    </row>
    <row r="31" spans="2:12">
      <c r="B31" s="85" t="s">
        <v>2684</v>
      </c>
      <c r="C31" s="86">
        <v>32610000</v>
      </c>
      <c r="D31" s="87">
        <v>10</v>
      </c>
      <c r="E31" s="87" t="s">
        <v>327</v>
      </c>
      <c r="F31" s="87" t="s">
        <v>328</v>
      </c>
      <c r="G31" s="88" t="s">
        <v>136</v>
      </c>
      <c r="H31" s="89"/>
      <c r="I31" s="89"/>
      <c r="J31" s="90">
        <v>0.11693268000000002</v>
      </c>
      <c r="K31" s="91">
        <f t="shared" si="0"/>
        <v>1.0503793726279003E-6</v>
      </c>
      <c r="L31" s="91">
        <f>J31/'סכום נכסי הקרן'!$C$42</f>
        <v>1.706950993864912E-7</v>
      </c>
    </row>
    <row r="32" spans="2:12">
      <c r="B32" s="85" t="s">
        <v>2684</v>
      </c>
      <c r="C32" s="86">
        <v>34510000</v>
      </c>
      <c r="D32" s="87">
        <v>10</v>
      </c>
      <c r="E32" s="87" t="s">
        <v>327</v>
      </c>
      <c r="F32" s="87" t="s">
        <v>328</v>
      </c>
      <c r="G32" s="88" t="s">
        <v>133</v>
      </c>
      <c r="H32" s="89"/>
      <c r="I32" s="89"/>
      <c r="J32" s="90">
        <v>1812.4298968620003</v>
      </c>
      <c r="K32" s="91">
        <f t="shared" si="0"/>
        <v>1.6280640946551104E-2</v>
      </c>
      <c r="L32" s="91">
        <f>J32/'סכום נכסי הקרן'!$C$42</f>
        <v>2.6457351475730061E-3</v>
      </c>
    </row>
    <row r="33" spans="2:12">
      <c r="B33" s="85" t="s">
        <v>2684</v>
      </c>
      <c r="C33" s="86">
        <v>30310000</v>
      </c>
      <c r="D33" s="87">
        <v>10</v>
      </c>
      <c r="E33" s="87" t="s">
        <v>327</v>
      </c>
      <c r="F33" s="87" t="s">
        <v>328</v>
      </c>
      <c r="G33" s="88" t="s">
        <v>131</v>
      </c>
      <c r="H33" s="89"/>
      <c r="I33" s="89"/>
      <c r="J33" s="90">
        <v>1185.9675500000001</v>
      </c>
      <c r="K33" s="91">
        <f t="shared" si="0"/>
        <v>1.0653273756541352E-2</v>
      </c>
      <c r="L33" s="91">
        <f>J33/'סכום נכסי הקרן'!$C$42</f>
        <v>1.7312427014963094E-3</v>
      </c>
    </row>
    <row r="34" spans="2:12">
      <c r="B34" s="85" t="s">
        <v>2684</v>
      </c>
      <c r="C34" s="86">
        <v>32010000</v>
      </c>
      <c r="D34" s="87">
        <v>10</v>
      </c>
      <c r="E34" s="87" t="s">
        <v>327</v>
      </c>
      <c r="F34" s="87" t="s">
        <v>328</v>
      </c>
      <c r="G34" s="88" t="s">
        <v>133</v>
      </c>
      <c r="H34" s="89"/>
      <c r="I34" s="89"/>
      <c r="J34" s="90">
        <v>67.358060000000009</v>
      </c>
      <c r="K34" s="91">
        <f t="shared" si="0"/>
        <v>6.0506196218398879E-4</v>
      </c>
      <c r="L34" s="91">
        <f>J34/'סכום נכסי הקרן'!$C$42</f>
        <v>9.8327437173091709E-5</v>
      </c>
    </row>
    <row r="35" spans="2:12">
      <c r="B35" s="85" t="s">
        <v>2684</v>
      </c>
      <c r="C35" s="86">
        <v>33810000</v>
      </c>
      <c r="D35" s="87">
        <v>10</v>
      </c>
      <c r="E35" s="87" t="s">
        <v>327</v>
      </c>
      <c r="F35" s="87" t="s">
        <v>328</v>
      </c>
      <c r="G35" s="88" t="s">
        <v>134</v>
      </c>
      <c r="H35" s="89"/>
      <c r="I35" s="89"/>
      <c r="J35" s="90">
        <v>31.394149071000005</v>
      </c>
      <c r="K35" s="91">
        <f t="shared" si="0"/>
        <v>2.8200642117655865E-4</v>
      </c>
      <c r="L35" s="91">
        <f>J35/'סכום נכסי הקרן'!$C$42</f>
        <v>4.5828312460029695E-5</v>
      </c>
    </row>
    <row r="36" spans="2:12">
      <c r="B36" s="85" t="s">
        <v>2684</v>
      </c>
      <c r="C36" s="86">
        <v>31110000</v>
      </c>
      <c r="D36" s="87">
        <v>10</v>
      </c>
      <c r="E36" s="87" t="s">
        <v>327</v>
      </c>
      <c r="F36" s="87" t="s">
        <v>328</v>
      </c>
      <c r="G36" s="88" t="s">
        <v>139</v>
      </c>
      <c r="H36" s="89"/>
      <c r="I36" s="89"/>
      <c r="J36" s="90">
        <v>0.50442000000000009</v>
      </c>
      <c r="K36" s="91">
        <f t="shared" si="0"/>
        <v>4.5310888550657133E-6</v>
      </c>
      <c r="L36" s="91">
        <f>J36/'סכום נכסי הקרן'!$C$42</f>
        <v>7.363383960115675E-7</v>
      </c>
    </row>
    <row r="37" spans="2:12">
      <c r="B37" s="85" t="s">
        <v>2684</v>
      </c>
      <c r="C37" s="86">
        <v>34610000</v>
      </c>
      <c r="D37" s="87">
        <v>10</v>
      </c>
      <c r="E37" s="87" t="s">
        <v>327</v>
      </c>
      <c r="F37" s="87" t="s">
        <v>328</v>
      </c>
      <c r="G37" s="88" t="s">
        <v>135</v>
      </c>
      <c r="H37" s="89"/>
      <c r="I37" s="89"/>
      <c r="J37" s="90">
        <v>-9.4398028000000023E-2</v>
      </c>
      <c r="K37" s="91">
        <f t="shared" si="0"/>
        <v>-8.479557761607018E-7</v>
      </c>
      <c r="L37" s="91">
        <f>J37/'סכום נכסי הקרן'!$C$42</f>
        <v>-1.3779963626377827E-7</v>
      </c>
    </row>
    <row r="38" spans="2:12">
      <c r="B38" s="85" t="s">
        <v>2684</v>
      </c>
      <c r="C38" s="86">
        <v>30210000</v>
      </c>
      <c r="D38" s="87">
        <v>10</v>
      </c>
      <c r="E38" s="87" t="s">
        <v>327</v>
      </c>
      <c r="F38" s="87" t="s">
        <v>328</v>
      </c>
      <c r="G38" s="88" t="s">
        <v>134</v>
      </c>
      <c r="H38" s="89"/>
      <c r="I38" s="89"/>
      <c r="J38" s="90">
        <v>1.12662</v>
      </c>
      <c r="K38" s="91">
        <f t="shared" si="0"/>
        <v>1.0120168363455322E-5</v>
      </c>
      <c r="L38" s="91">
        <f>J38/'סכום נכסי הקרן'!$C$42</f>
        <v>1.6446087857629593E-6</v>
      </c>
    </row>
    <row r="39" spans="2:12">
      <c r="B39" s="85" t="s">
        <v>2684</v>
      </c>
      <c r="C39" s="86">
        <v>31710000</v>
      </c>
      <c r="D39" s="87">
        <v>10</v>
      </c>
      <c r="E39" s="87" t="s">
        <v>327</v>
      </c>
      <c r="F39" s="87" t="s">
        <v>328</v>
      </c>
      <c r="G39" s="88" t="s">
        <v>140</v>
      </c>
      <c r="H39" s="89"/>
      <c r="I39" s="89"/>
      <c r="J39" s="90">
        <v>0.43535942400000005</v>
      </c>
      <c r="K39" s="91">
        <f t="shared" si="0"/>
        <v>3.9107335831930304E-6</v>
      </c>
      <c r="L39" s="91">
        <f>J39/'סכום נכסי הקרן'!$C$42</f>
        <v>6.355256729643549E-7</v>
      </c>
    </row>
    <row r="40" spans="2:12">
      <c r="B40" s="85" t="s">
        <v>2684</v>
      </c>
      <c r="C40" s="86">
        <v>30710000</v>
      </c>
      <c r="D40" s="87">
        <v>10</v>
      </c>
      <c r="E40" s="87" t="s">
        <v>327</v>
      </c>
      <c r="F40" s="87" t="s">
        <v>328</v>
      </c>
      <c r="G40" s="88" t="s">
        <v>2677</v>
      </c>
      <c r="H40" s="89"/>
      <c r="I40" s="89"/>
      <c r="J40" s="90">
        <v>0.12836113400000002</v>
      </c>
      <c r="K40" s="91">
        <f t="shared" si="0"/>
        <v>1.1530385466297858E-6</v>
      </c>
      <c r="L40" s="91">
        <f>J40/'סכום נכסי הקרן'!$C$42</f>
        <v>1.8737804115575487E-7</v>
      </c>
    </row>
    <row r="41" spans="2:12">
      <c r="B41" s="85" t="s">
        <v>2684</v>
      </c>
      <c r="C41" s="86">
        <v>34710000</v>
      </c>
      <c r="D41" s="87">
        <v>10</v>
      </c>
      <c r="E41" s="87" t="s">
        <v>327</v>
      </c>
      <c r="F41" s="87" t="s">
        <v>328</v>
      </c>
      <c r="G41" s="88" t="s">
        <v>139</v>
      </c>
      <c r="H41" s="89"/>
      <c r="I41" s="89"/>
      <c r="J41" s="90">
        <v>61.918027803000001</v>
      </c>
      <c r="K41" s="91">
        <f t="shared" si="0"/>
        <v>5.561954040399315E-4</v>
      </c>
      <c r="L41" s="91">
        <f>J41/'סכום נכסי הקרן'!$C$42</f>
        <v>9.0386228295191804E-5</v>
      </c>
    </row>
    <row r="42" spans="2:12">
      <c r="B42" s="85" t="s">
        <v>2684</v>
      </c>
      <c r="C42" s="86">
        <v>30910000</v>
      </c>
      <c r="D42" s="87">
        <v>10</v>
      </c>
      <c r="E42" s="87" t="s">
        <v>327</v>
      </c>
      <c r="F42" s="87" t="s">
        <v>328</v>
      </c>
      <c r="G42" s="88" t="s">
        <v>2679</v>
      </c>
      <c r="H42" s="89"/>
      <c r="I42" s="89"/>
      <c r="J42" s="90">
        <v>10.623494918000002</v>
      </c>
      <c r="K42" s="91">
        <f t="shared" si="0"/>
        <v>9.5428411690252264E-5</v>
      </c>
      <c r="L42" s="91">
        <f>J42/'סכום נכסי הקרן'!$C$42</f>
        <v>1.550788471503342E-5</v>
      </c>
    </row>
    <row r="43" spans="2:12">
      <c r="B43" s="85" t="s">
        <v>2684</v>
      </c>
      <c r="C43" s="86">
        <v>34010000</v>
      </c>
      <c r="D43" s="87">
        <v>10</v>
      </c>
      <c r="E43" s="87" t="s">
        <v>327</v>
      </c>
      <c r="F43" s="87" t="s">
        <v>328</v>
      </c>
      <c r="G43" s="88" t="s">
        <v>131</v>
      </c>
      <c r="H43" s="89"/>
      <c r="I43" s="89"/>
      <c r="J43" s="90">
        <v>22085.626466995</v>
      </c>
      <c r="K43" s="91">
        <f t="shared" si="0"/>
        <v>0.19839010336970259</v>
      </c>
      <c r="L43" s="91">
        <f>J43/'סכום נכסי הקרן'!$C$42</f>
        <v>3.2239988040953405E-2</v>
      </c>
    </row>
    <row r="44" spans="2:12">
      <c r="B44" s="85" t="s">
        <v>2684</v>
      </c>
      <c r="C44" s="86">
        <v>31410000</v>
      </c>
      <c r="D44" s="87">
        <v>10</v>
      </c>
      <c r="E44" s="87" t="s">
        <v>327</v>
      </c>
      <c r="F44" s="87" t="s">
        <v>328</v>
      </c>
      <c r="G44" s="88" t="s">
        <v>131</v>
      </c>
      <c r="H44" s="89"/>
      <c r="I44" s="89"/>
      <c r="J44" s="90">
        <v>100.17132676100003</v>
      </c>
      <c r="K44" s="91">
        <f t="shared" si="0"/>
        <v>8.9981599120556879E-4</v>
      </c>
      <c r="L44" s="91">
        <f>J44/'סכום נכסי הקרן'!$C$42</f>
        <v>1.4622733847497195E-4</v>
      </c>
    </row>
    <row r="45" spans="2:12">
      <c r="B45" s="85" t="s">
        <v>2684</v>
      </c>
      <c r="C45" s="86">
        <v>30810000</v>
      </c>
      <c r="D45" s="87">
        <v>10</v>
      </c>
      <c r="E45" s="87" t="s">
        <v>327</v>
      </c>
      <c r="F45" s="87" t="s">
        <v>328</v>
      </c>
      <c r="G45" s="88" t="s">
        <v>137</v>
      </c>
      <c r="H45" s="89"/>
      <c r="I45" s="89"/>
      <c r="J45" s="90">
        <v>0.187433813</v>
      </c>
      <c r="K45" s="91">
        <f t="shared" si="0"/>
        <v>1.6836748367367885E-6</v>
      </c>
      <c r="L45" s="91">
        <f>J45/'סכום נכסי הקרן'!$C$42</f>
        <v>2.7361070778865242E-7</v>
      </c>
    </row>
    <row r="46" spans="2:12">
      <c r="B46" s="85" t="s">
        <v>2685</v>
      </c>
      <c r="C46" s="86">
        <v>31720000</v>
      </c>
      <c r="D46" s="87">
        <v>20</v>
      </c>
      <c r="E46" s="87" t="s">
        <v>327</v>
      </c>
      <c r="F46" s="87" t="s">
        <v>328</v>
      </c>
      <c r="G46" s="88" t="s">
        <v>140</v>
      </c>
      <c r="H46" s="89"/>
      <c r="I46" s="89"/>
      <c r="J46" s="90">
        <v>0.14435626100000001</v>
      </c>
      <c r="K46" s="91">
        <f t="shared" si="0"/>
        <v>1.296719093961495E-6</v>
      </c>
      <c r="L46" s="91">
        <f>J46/'סכום נכסי הקרן'!$C$42</f>
        <v>2.1072728614838266E-7</v>
      </c>
    </row>
    <row r="47" spans="2:12">
      <c r="B47" s="85" t="s">
        <v>2685</v>
      </c>
      <c r="C47" s="86">
        <v>32020000</v>
      </c>
      <c r="D47" s="87">
        <v>20</v>
      </c>
      <c r="E47" s="87" t="s">
        <v>327</v>
      </c>
      <c r="F47" s="87" t="s">
        <v>328</v>
      </c>
      <c r="G47" s="88" t="s">
        <v>133</v>
      </c>
      <c r="H47" s="89"/>
      <c r="I47" s="89"/>
      <c r="J47" s="90">
        <v>24.616328534000004</v>
      </c>
      <c r="K47" s="91">
        <f t="shared" si="0"/>
        <v>2.2112281803466063E-4</v>
      </c>
      <c r="L47" s="91">
        <f>J47/'סכום נכסי הקרן'!$C$42</f>
        <v>3.5934237081042269E-5</v>
      </c>
    </row>
    <row r="48" spans="2:12">
      <c r="B48" s="85" t="s">
        <v>2685</v>
      </c>
      <c r="C48" s="86">
        <v>33820000</v>
      </c>
      <c r="D48" s="87">
        <v>20</v>
      </c>
      <c r="E48" s="87" t="s">
        <v>327</v>
      </c>
      <c r="F48" s="87" t="s">
        <v>328</v>
      </c>
      <c r="G48" s="88" t="s">
        <v>134</v>
      </c>
      <c r="H48" s="89"/>
      <c r="I48" s="89"/>
      <c r="J48" s="90">
        <v>0.17003135900000005</v>
      </c>
      <c r="K48" s="91">
        <f t="shared" si="0"/>
        <v>1.5273525946167427E-6</v>
      </c>
      <c r="L48" s="91">
        <f>J48/'סכום נכסי הקרן'!$C$42</f>
        <v>2.4820708567805997E-7</v>
      </c>
    </row>
    <row r="49" spans="2:12">
      <c r="B49" s="85" t="s">
        <v>2685</v>
      </c>
      <c r="C49" s="86">
        <v>34020000</v>
      </c>
      <c r="D49" s="87">
        <v>20</v>
      </c>
      <c r="E49" s="87" t="s">
        <v>327</v>
      </c>
      <c r="F49" s="87" t="s">
        <v>328</v>
      </c>
      <c r="G49" s="88" t="s">
        <v>131</v>
      </c>
      <c r="H49" s="89"/>
      <c r="I49" s="89"/>
      <c r="J49" s="90">
        <v>7910.0897011986153</v>
      </c>
      <c r="K49" s="91">
        <f t="shared" si="0"/>
        <v>7.1054516648172389E-2</v>
      </c>
      <c r="L49" s="91">
        <f>J49/'סכום נכסי הקרן'!$C$42</f>
        <v>1.1546930658753035E-2</v>
      </c>
    </row>
    <row r="50" spans="2:12">
      <c r="B50" s="85" t="s">
        <v>2685</v>
      </c>
      <c r="C50" s="86">
        <v>31220000</v>
      </c>
      <c r="D50" s="87">
        <v>20</v>
      </c>
      <c r="E50" s="87" t="s">
        <v>327</v>
      </c>
      <c r="F50" s="87" t="s">
        <v>328</v>
      </c>
      <c r="G50" s="88" t="s">
        <v>135</v>
      </c>
      <c r="H50" s="89"/>
      <c r="I50" s="89"/>
      <c r="J50" s="90">
        <v>7.9460405000000012E-2</v>
      </c>
      <c r="K50" s="91">
        <f t="shared" si="0"/>
        <v>7.1377454405952951E-7</v>
      </c>
      <c r="L50" s="91">
        <f>J50/'סכום נכסי הקרן'!$C$42</f>
        <v>1.159941064274405E-7</v>
      </c>
    </row>
    <row r="51" spans="2:12">
      <c r="B51" s="85" t="s">
        <v>2685</v>
      </c>
      <c r="C51" s="86">
        <v>30820000</v>
      </c>
      <c r="D51" s="87">
        <v>20</v>
      </c>
      <c r="E51" s="87" t="s">
        <v>327</v>
      </c>
      <c r="F51" s="87" t="s">
        <v>328</v>
      </c>
      <c r="G51" s="88" t="s">
        <v>137</v>
      </c>
      <c r="H51" s="89"/>
      <c r="I51" s="89"/>
      <c r="J51" s="90">
        <v>3.0340000000000001E-6</v>
      </c>
      <c r="K51" s="91">
        <f t="shared" si="0"/>
        <v>2.7253724250167267E-11</v>
      </c>
      <c r="L51" s="91">
        <f>J51/'סכום נכסי הקרן'!$C$42</f>
        <v>4.4289494736511145E-12</v>
      </c>
    </row>
    <row r="52" spans="2:12">
      <c r="B52" s="85" t="s">
        <v>2685</v>
      </c>
      <c r="C52" s="86">
        <v>34520000</v>
      </c>
      <c r="D52" s="87">
        <v>20</v>
      </c>
      <c r="E52" s="87" t="s">
        <v>327</v>
      </c>
      <c r="F52" s="87" t="s">
        <v>328</v>
      </c>
      <c r="G52" s="88" t="s">
        <v>133</v>
      </c>
      <c r="H52" s="89"/>
      <c r="I52" s="89"/>
      <c r="J52" s="90">
        <v>1.5544229220000001</v>
      </c>
      <c r="K52" s="91">
        <f t="shared" si="0"/>
        <v>1.3963023627003052E-5</v>
      </c>
      <c r="L52" s="91">
        <f>J52/'סכום נכסי הקרן'!$C$42</f>
        <v>2.2691036856371548E-6</v>
      </c>
    </row>
    <row r="53" spans="2:12">
      <c r="B53" s="85" t="s">
        <v>2685</v>
      </c>
      <c r="C53" s="86">
        <v>31120000</v>
      </c>
      <c r="D53" s="87">
        <v>20</v>
      </c>
      <c r="E53" s="87" t="s">
        <v>327</v>
      </c>
      <c r="F53" s="87" t="s">
        <v>328</v>
      </c>
      <c r="G53" s="88" t="s">
        <v>139</v>
      </c>
      <c r="H53" s="89"/>
      <c r="I53" s="89"/>
      <c r="J53" s="90">
        <v>0.84127452000000014</v>
      </c>
      <c r="K53" s="91">
        <f t="shared" si="0"/>
        <v>7.5569755394765426E-6</v>
      </c>
      <c r="L53" s="91">
        <f>J53/'סכום נכסי הקרן'!$C$42</f>
        <v>1.2280693284608091E-6</v>
      </c>
    </row>
    <row r="54" spans="2:12">
      <c r="B54" s="92"/>
      <c r="C54" s="87"/>
      <c r="D54" s="87"/>
      <c r="E54" s="87"/>
      <c r="F54" s="87"/>
      <c r="G54" s="87"/>
      <c r="H54" s="87"/>
      <c r="I54" s="87"/>
      <c r="J54" s="87"/>
      <c r="K54" s="91"/>
      <c r="L54" s="87"/>
    </row>
    <row r="55" spans="2:12">
      <c r="B55" s="79" t="s">
        <v>197</v>
      </c>
      <c r="C55" s="87"/>
      <c r="D55" s="87"/>
      <c r="E55" s="87"/>
      <c r="F55" s="87"/>
      <c r="G55" s="87"/>
      <c r="H55" s="87"/>
      <c r="I55" s="87"/>
      <c r="J55" s="93">
        <f>+J56</f>
        <v>4147.5450876760005</v>
      </c>
      <c r="K55" s="94">
        <f>IFERROR(J55/$J$10,0)</f>
        <v>3.7256443683143549E-2</v>
      </c>
      <c r="L55" s="94">
        <f>J55/'סכום נכסי הקרן'!$C$42</f>
        <v>6.054471863219146E-3</v>
      </c>
    </row>
    <row r="56" spans="2:12">
      <c r="B56" s="84" t="s">
        <v>44</v>
      </c>
      <c r="C56" s="87"/>
      <c r="D56" s="87"/>
      <c r="E56" s="87"/>
      <c r="F56" s="87"/>
      <c r="G56" s="87"/>
      <c r="H56" s="87"/>
      <c r="I56" s="87"/>
      <c r="J56" s="93">
        <f>SUM(J57:J59)</f>
        <v>4147.5450876760005</v>
      </c>
      <c r="K56" s="94">
        <f>IFERROR(J56/$J$10,0)</f>
        <v>3.7256443683143549E-2</v>
      </c>
      <c r="L56" s="94">
        <f>J56/'סכום נכסי הקרן'!$C$42</f>
        <v>6.054471863219146E-3</v>
      </c>
    </row>
    <row r="57" spans="2:12">
      <c r="B57" s="85" t="s">
        <v>2686</v>
      </c>
      <c r="C57" s="86">
        <v>31785000</v>
      </c>
      <c r="D57" s="87">
        <v>85</v>
      </c>
      <c r="E57" s="87" t="s">
        <v>715</v>
      </c>
      <c r="F57" s="87" t="s">
        <v>670</v>
      </c>
      <c r="G57" s="88" t="s">
        <v>140</v>
      </c>
      <c r="H57" s="89"/>
      <c r="I57" s="89"/>
      <c r="J57" s="90">
        <v>53.761039963000009</v>
      </c>
      <c r="K57" s="91">
        <f>IFERROR(J57/$J$10,0)</f>
        <v>4.8292305819176826E-4</v>
      </c>
      <c r="L57" s="91">
        <f>J57/'סכום נכסי הקרן'!$C$42</f>
        <v>7.847888254682447E-5</v>
      </c>
    </row>
    <row r="58" spans="2:12">
      <c r="B58" s="85" t="s">
        <v>2686</v>
      </c>
      <c r="C58" s="86">
        <v>32085000</v>
      </c>
      <c r="D58" s="87">
        <v>85</v>
      </c>
      <c r="E58" s="87" t="s">
        <v>715</v>
      </c>
      <c r="F58" s="87" t="s">
        <v>670</v>
      </c>
      <c r="G58" s="88" t="s">
        <v>133</v>
      </c>
      <c r="H58" s="89"/>
      <c r="I58" s="89"/>
      <c r="J58" s="90">
        <v>589.09409437800014</v>
      </c>
      <c r="K58" s="91">
        <f>IFERROR(J58/$J$10,0)</f>
        <v>5.2916967717798373E-3</v>
      </c>
      <c r="L58" s="91">
        <f>J58/'סכום נכסי הקרן'!$C$42</f>
        <v>8.5994330231589449E-4</v>
      </c>
    </row>
    <row r="59" spans="2:12">
      <c r="B59" s="85" t="s">
        <v>2686</v>
      </c>
      <c r="C59" s="86">
        <v>30385000</v>
      </c>
      <c r="D59" s="87">
        <v>85</v>
      </c>
      <c r="E59" s="87" t="s">
        <v>715</v>
      </c>
      <c r="F59" s="87" t="s">
        <v>670</v>
      </c>
      <c r="G59" s="88" t="s">
        <v>131</v>
      </c>
      <c r="H59" s="89"/>
      <c r="I59" s="89"/>
      <c r="J59" s="90">
        <v>3504.6899533350006</v>
      </c>
      <c r="K59" s="91">
        <f>IFERROR(J59/$J$10,0)</f>
        <v>3.1481823853171949E-2</v>
      </c>
      <c r="L59" s="91">
        <f>J59/'סכום נכסי הקרן'!$C$42</f>
        <v>5.1160496783564276E-3</v>
      </c>
    </row>
    <row r="60" spans="2:12">
      <c r="B60" s="92"/>
      <c r="C60" s="87"/>
      <c r="D60" s="87"/>
      <c r="E60" s="87"/>
      <c r="F60" s="87"/>
      <c r="G60" s="87"/>
      <c r="H60" s="87"/>
      <c r="I60" s="87"/>
      <c r="J60" s="87"/>
      <c r="K60" s="91"/>
      <c r="L60" s="87"/>
    </row>
    <row r="61" spans="2:12">
      <c r="B61" s="92"/>
      <c r="C61" s="87"/>
      <c r="D61" s="87"/>
      <c r="E61" s="87"/>
      <c r="F61" s="87"/>
      <c r="G61" s="87"/>
      <c r="H61" s="87"/>
      <c r="I61" s="87"/>
      <c r="J61" s="87"/>
      <c r="K61" s="91"/>
      <c r="L61" s="87"/>
    </row>
    <row r="62" spans="2:12">
      <c r="B62" s="95" t="s">
        <v>221</v>
      </c>
      <c r="C62" s="87"/>
      <c r="D62" s="87"/>
      <c r="E62" s="87"/>
      <c r="F62" s="87"/>
      <c r="G62" s="87"/>
      <c r="H62" s="87"/>
      <c r="I62" s="87"/>
      <c r="J62" s="87"/>
      <c r="K62" s="91"/>
      <c r="L62" s="87"/>
    </row>
    <row r="63" spans="2:12">
      <c r="B63" s="92"/>
      <c r="C63" s="87"/>
      <c r="D63" s="87"/>
      <c r="E63" s="87"/>
      <c r="F63" s="87"/>
      <c r="G63" s="87"/>
      <c r="H63" s="87"/>
      <c r="I63" s="87"/>
      <c r="J63" s="87"/>
      <c r="K63" s="91"/>
      <c r="L63" s="87"/>
    </row>
    <row r="64" spans="2:12">
      <c r="B64" s="92"/>
      <c r="C64" s="87"/>
      <c r="D64" s="87"/>
      <c r="E64" s="87"/>
      <c r="F64" s="87"/>
      <c r="G64" s="87"/>
      <c r="H64" s="87"/>
      <c r="I64" s="87"/>
      <c r="J64" s="87"/>
      <c r="K64" s="91"/>
      <c r="L64" s="87"/>
    </row>
    <row r="65" spans="2:12">
      <c r="B65" s="92"/>
      <c r="C65" s="87"/>
      <c r="D65" s="87"/>
      <c r="E65" s="87"/>
      <c r="F65" s="87"/>
      <c r="G65" s="87"/>
      <c r="H65" s="87"/>
      <c r="I65" s="87"/>
      <c r="J65" s="87"/>
      <c r="K65" s="91"/>
      <c r="L65" s="87"/>
    </row>
    <row r="66" spans="2:12">
      <c r="B66" s="92"/>
      <c r="C66" s="87"/>
      <c r="D66" s="87"/>
      <c r="E66" s="87"/>
      <c r="F66" s="87"/>
      <c r="G66" s="87"/>
      <c r="H66" s="87"/>
      <c r="I66" s="87"/>
      <c r="J66" s="87"/>
      <c r="K66" s="91"/>
      <c r="L66" s="87"/>
    </row>
    <row r="67" spans="2:12">
      <c r="B67" s="92"/>
      <c r="C67" s="87"/>
      <c r="D67" s="87"/>
      <c r="E67" s="87"/>
      <c r="F67" s="87"/>
      <c r="G67" s="87"/>
      <c r="H67" s="87"/>
      <c r="I67" s="87"/>
      <c r="J67" s="87"/>
      <c r="K67" s="91"/>
      <c r="L67" s="87"/>
    </row>
    <row r="68" spans="2:12">
      <c r="B68" s="92"/>
      <c r="C68" s="87"/>
      <c r="D68" s="87"/>
      <c r="E68" s="87"/>
      <c r="F68" s="87"/>
      <c r="G68" s="87"/>
      <c r="H68" s="87"/>
      <c r="I68" s="87"/>
      <c r="J68" s="87"/>
      <c r="K68" s="91"/>
      <c r="L68" s="87"/>
    </row>
    <row r="69" spans="2:12">
      <c r="B69" s="96"/>
      <c r="C69" s="96"/>
      <c r="D69" s="97"/>
      <c r="E69" s="97"/>
      <c r="F69" s="97"/>
      <c r="G69" s="97"/>
      <c r="H69" s="97"/>
      <c r="I69" s="97"/>
      <c r="J69" s="97"/>
      <c r="K69" s="97"/>
      <c r="L69" s="97"/>
    </row>
    <row r="70" spans="2:12">
      <c r="B70" s="96"/>
      <c r="C70" s="96"/>
      <c r="D70" s="97"/>
      <c r="E70" s="97"/>
      <c r="F70" s="97"/>
      <c r="G70" s="97"/>
      <c r="H70" s="97"/>
      <c r="I70" s="97"/>
      <c r="J70" s="97"/>
      <c r="K70" s="97"/>
      <c r="L70" s="97"/>
    </row>
    <row r="71" spans="2:12">
      <c r="B71" s="96"/>
      <c r="C71" s="96"/>
      <c r="D71" s="97"/>
      <c r="E71" s="97"/>
      <c r="F71" s="97"/>
      <c r="G71" s="97"/>
      <c r="H71" s="97"/>
      <c r="I71" s="97"/>
      <c r="J71" s="97"/>
      <c r="K71" s="97"/>
      <c r="L71" s="97"/>
    </row>
    <row r="72" spans="2:12">
      <c r="B72" s="98"/>
      <c r="C72" s="96"/>
      <c r="D72" s="97"/>
      <c r="E72" s="97"/>
      <c r="F72" s="97"/>
      <c r="G72" s="97"/>
      <c r="H72" s="97"/>
      <c r="I72" s="97"/>
      <c r="J72" s="97"/>
      <c r="K72" s="97"/>
      <c r="L72" s="97"/>
    </row>
    <row r="73" spans="2:12">
      <c r="B73" s="96"/>
      <c r="C73" s="96"/>
      <c r="D73" s="97"/>
      <c r="E73" s="97"/>
      <c r="F73" s="97"/>
      <c r="G73" s="97"/>
      <c r="H73" s="97"/>
      <c r="I73" s="97"/>
      <c r="J73" s="97"/>
      <c r="K73" s="97"/>
      <c r="L73" s="97"/>
    </row>
    <row r="74" spans="2:12">
      <c r="B74" s="96"/>
      <c r="C74" s="96"/>
      <c r="D74" s="97"/>
      <c r="E74" s="97"/>
      <c r="F74" s="97"/>
      <c r="G74" s="97"/>
      <c r="H74" s="97"/>
      <c r="I74" s="97"/>
      <c r="J74" s="97"/>
      <c r="K74" s="97"/>
      <c r="L74" s="97"/>
    </row>
    <row r="75" spans="2:12">
      <c r="B75" s="96"/>
      <c r="C75" s="96"/>
      <c r="D75" s="97"/>
      <c r="E75" s="97"/>
      <c r="F75" s="97"/>
      <c r="G75" s="97"/>
      <c r="H75" s="97"/>
      <c r="I75" s="97"/>
      <c r="J75" s="97"/>
      <c r="K75" s="97"/>
      <c r="L75" s="97"/>
    </row>
    <row r="76" spans="2:12">
      <c r="B76" s="96"/>
      <c r="C76" s="96"/>
      <c r="D76" s="97"/>
      <c r="E76" s="97"/>
      <c r="F76" s="97"/>
      <c r="G76" s="97"/>
      <c r="H76" s="97"/>
      <c r="I76" s="97"/>
      <c r="J76" s="97"/>
      <c r="K76" s="97"/>
      <c r="L76" s="97"/>
    </row>
    <row r="77" spans="2:12">
      <c r="B77" s="96"/>
      <c r="C77" s="96"/>
      <c r="D77" s="97"/>
      <c r="E77" s="97"/>
      <c r="F77" s="97"/>
      <c r="G77" s="97"/>
      <c r="H77" s="97"/>
      <c r="I77" s="97"/>
      <c r="J77" s="97"/>
      <c r="K77" s="97"/>
      <c r="L77" s="97"/>
    </row>
    <row r="78" spans="2:12">
      <c r="B78" s="96"/>
      <c r="C78" s="96"/>
      <c r="D78" s="97"/>
      <c r="E78" s="97"/>
      <c r="F78" s="97"/>
      <c r="G78" s="97"/>
      <c r="H78" s="97"/>
      <c r="I78" s="97"/>
      <c r="J78" s="97"/>
      <c r="K78" s="97"/>
      <c r="L78" s="97"/>
    </row>
    <row r="79" spans="2:12">
      <c r="B79" s="96"/>
      <c r="C79" s="96"/>
      <c r="D79" s="97"/>
      <c r="E79" s="97"/>
      <c r="F79" s="97"/>
      <c r="G79" s="97"/>
      <c r="H79" s="97"/>
      <c r="I79" s="97"/>
      <c r="J79" s="97"/>
      <c r="K79" s="97"/>
      <c r="L79" s="97"/>
    </row>
    <row r="80" spans="2:12">
      <c r="B80" s="96"/>
      <c r="C80" s="96"/>
      <c r="D80" s="97"/>
      <c r="E80" s="97"/>
      <c r="F80" s="97"/>
      <c r="G80" s="97"/>
      <c r="H80" s="97"/>
      <c r="I80" s="97"/>
      <c r="J80" s="97"/>
      <c r="K80" s="97"/>
      <c r="L80" s="97"/>
    </row>
    <row r="81" spans="2:1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2:1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2:1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2: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2: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2: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2: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2: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2: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2: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2: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2: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2: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2: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2: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2: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2: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2: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2: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2: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2: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2: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2: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2: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2: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2: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2: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2: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2: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2: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2: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</row>
    <row r="118" spans="2: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  <row r="119" spans="2: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</row>
    <row r="120" spans="2: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2: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2: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2:1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2:1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2:1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2:1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1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2: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2: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2: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2: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2: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2: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2: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2: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2: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2: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2: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2: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2: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2: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2: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2: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2: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2: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2: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2: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2: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2: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</row>
    <row r="154" spans="2: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2: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2: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2: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2: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2: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pans="2: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2: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</row>
    <row r="163" spans="2: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</row>
    <row r="164" spans="2: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2: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2: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2: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</row>
    <row r="168" spans="2: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</row>
    <row r="169" spans="2: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</row>
    <row r="170" spans="2: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2: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2: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2: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2: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2: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</row>
    <row r="176" spans="2: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</row>
    <row r="177" spans="2: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</row>
    <row r="178" spans="2: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</row>
    <row r="179" spans="2: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</row>
    <row r="180" spans="2: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</row>
    <row r="181" spans="2: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</row>
    <row r="182" spans="2: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</row>
    <row r="183" spans="2: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</row>
    <row r="184" spans="2: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2: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</row>
    <row r="186" spans="2: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</row>
    <row r="187" spans="2: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2: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2: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2: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</row>
    <row r="191" spans="2: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2: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</row>
    <row r="193" spans="2: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</row>
    <row r="194" spans="2: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2: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</row>
    <row r="196" spans="2: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</row>
    <row r="197" spans="2: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2: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2: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pans="2: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2: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2: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2: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</row>
    <row r="205" spans="2: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2: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</row>
    <row r="207" spans="2: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2: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2: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2: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2: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2: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2: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2: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2: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2: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</row>
    <row r="219" spans="2: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</row>
    <row r="220" spans="2: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2: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</row>
    <row r="222" spans="2: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</row>
    <row r="223" spans="2: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</row>
    <row r="224" spans="2: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</row>
    <row r="225" spans="2: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</row>
    <row r="226" spans="2: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2: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</row>
    <row r="228" spans="2: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2: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2: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2: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2: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pans="2: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2: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</row>
    <row r="235" spans="2: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</row>
    <row r="236" spans="2: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</row>
    <row r="237" spans="2: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</row>
    <row r="238" spans="2: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2: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2: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</row>
    <row r="241" spans="2: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</row>
    <row r="242" spans="2: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2: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2: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2: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  <row r="246" spans="2: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  <row r="247" spans="2: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2: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2: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</row>
    <row r="250" spans="2: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2: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</row>
    <row r="252" spans="2: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2: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</row>
    <row r="254" spans="2: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</row>
    <row r="255" spans="2: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</row>
    <row r="256" spans="2: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</row>
    <row r="257" spans="2: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2: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2: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</row>
    <row r="260" spans="2: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2: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2: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</row>
    <row r="263" spans="2: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</row>
    <row r="264" spans="2: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</row>
    <row r="265" spans="2: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</row>
    <row r="266" spans="2: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</row>
    <row r="267" spans="2: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</row>
    <row r="268" spans="2: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</row>
    <row r="269" spans="2: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</row>
    <row r="270" spans="2: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</row>
    <row r="271" spans="2: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</row>
    <row r="272" spans="2: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</row>
    <row r="273" spans="2: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2: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2: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</row>
    <row r="276" spans="2: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2: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2: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2: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</row>
    <row r="280" spans="2: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</row>
    <row r="281" spans="2: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</row>
    <row r="282" spans="2: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</row>
    <row r="283" spans="2: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</row>
    <row r="284" spans="2: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</row>
    <row r="285" spans="2: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</row>
    <row r="286" spans="2: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2: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2: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</row>
    <row r="289" spans="2: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</row>
    <row r="290" spans="2: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</row>
    <row r="291" spans="2: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</row>
    <row r="294" spans="2: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2: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</row>
    <row r="296" spans="2: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</row>
    <row r="297" spans="2: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</row>
    <row r="298" spans="2: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</row>
    <row r="299" spans="2: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</row>
    <row r="300" spans="2: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</row>
    <row r="301" spans="2:12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</row>
    <row r="302" spans="2:12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</row>
    <row r="303" spans="2:12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</row>
    <row r="304" spans="2:12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</row>
    <row r="305" spans="2:12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</row>
    <row r="306" spans="2:12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</row>
    <row r="307" spans="2:12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</row>
    <row r="308" spans="2:12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</row>
    <row r="309" spans="2:12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2:12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2:12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2:12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2:12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2:12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2:12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2:12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2:12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2:12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2:12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2:12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2:12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2:12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</row>
    <row r="323" spans="2:12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</row>
    <row r="324" spans="2:12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</row>
    <row r="325" spans="2:12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</row>
    <row r="326" spans="2:12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</row>
    <row r="327" spans="2:12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</row>
    <row r="328" spans="2:12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</row>
    <row r="329" spans="2:12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</row>
    <row r="330" spans="2:12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</row>
    <row r="331" spans="2:12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</row>
    <row r="332" spans="2:12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</row>
    <row r="333" spans="2:12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</row>
    <row r="334" spans="2:12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2:12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2:12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</row>
    <row r="337" spans="2:12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</row>
    <row r="338" spans="2:12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</row>
    <row r="339" spans="2:12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</row>
    <row r="340" spans="2:12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</row>
    <row r="341" spans="2:12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</row>
    <row r="342" spans="2:12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2:12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</row>
    <row r="344" spans="2:12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</row>
    <row r="345" spans="2:12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2:12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</row>
    <row r="347" spans="2:12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2:12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</row>
    <row r="349" spans="2:12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</row>
    <row r="350" spans="2:12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</row>
    <row r="351" spans="2:12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</row>
    <row r="352" spans="2:12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</row>
    <row r="353" spans="2:12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</row>
    <row r="354" spans="2:12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2:12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2:12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</row>
    <row r="357" spans="2:12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</row>
    <row r="358" spans="2:12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</row>
    <row r="359" spans="2:12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</row>
    <row r="360" spans="2:12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</row>
    <row r="361" spans="2:12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</row>
    <row r="362" spans="2:12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</row>
    <row r="363" spans="2:12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</row>
    <row r="364" spans="2:12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</row>
    <row r="365" spans="2:12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</row>
    <row r="366" spans="2:12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</row>
    <row r="367" spans="2:12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</row>
    <row r="368" spans="2:12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</row>
    <row r="369" spans="2:12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</row>
    <row r="372" spans="2:12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</row>
    <row r="373" spans="2:12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</row>
    <row r="374" spans="2:12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</row>
    <row r="375" spans="2:12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2:12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</row>
    <row r="377" spans="2:12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</row>
    <row r="378" spans="2:12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</row>
    <row r="379" spans="2:12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</row>
    <row r="380" spans="2:12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</row>
    <row r="381" spans="2:12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</row>
    <row r="382" spans="2:12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</row>
    <row r="383" spans="2:12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</row>
    <row r="384" spans="2:12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</row>
    <row r="385" spans="2:12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2:12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2:12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2:12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2:12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</row>
    <row r="390" spans="2:12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</row>
    <row r="391" spans="2:12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</row>
    <row r="392" spans="2:12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</row>
    <row r="393" spans="2:12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</row>
    <row r="394" spans="2:12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</row>
    <row r="395" spans="2:12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2:12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</row>
    <row r="397" spans="2:12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2:12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2:12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2:12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2:12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2:12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2:12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2:12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2:12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2:12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2:12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2:12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2:12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2:12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2:12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2:12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2:12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2:12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2:12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2:12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2:12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2:12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2:12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2:12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2:12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2:12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2:12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2:12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2:12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2:12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2:12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2:12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2:12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2:12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2:12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2:12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2:12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2:12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2:12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2:12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2:12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2:12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2:12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2:12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2:12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2:12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2:12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2:12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2:12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2:12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2:12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2:12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2:12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2:12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2:12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2:12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2:12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2:12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2:12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2:12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2:12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2:12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2:12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2:12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2:12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2:12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2:12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2:12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2:12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2:12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2:12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</row>
    <row r="469" spans="2:12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</row>
    <row r="470" spans="2:12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</row>
    <row r="471" spans="2:12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</row>
    <row r="472" spans="2:12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</row>
    <row r="473" spans="2:12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</row>
    <row r="474" spans="2:12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</row>
    <row r="475" spans="2:12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</row>
    <row r="476" spans="2:12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</row>
    <row r="477" spans="2:12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</row>
    <row r="478" spans="2:12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</row>
    <row r="479" spans="2:12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</row>
    <row r="480" spans="2:12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</row>
    <row r="481" spans="2:12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</row>
    <row r="482" spans="2:12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</row>
    <row r="483" spans="2:12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2:12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</row>
    <row r="485" spans="2:12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</row>
    <row r="486" spans="2:12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</row>
    <row r="487" spans="2:12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</row>
    <row r="488" spans="2:12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</row>
    <row r="489" spans="2:12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</row>
    <row r="490" spans="2:12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</row>
    <row r="491" spans="2:12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</row>
    <row r="492" spans="2:12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</row>
    <row r="493" spans="2:12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</row>
    <row r="494" spans="2:12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</row>
    <row r="495" spans="2:12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</row>
    <row r="496" spans="2:12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</row>
    <row r="497" spans="2:12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</row>
    <row r="498" spans="2:12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</row>
    <row r="499" spans="2:12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</row>
    <row r="500" spans="2:12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</row>
    <row r="501" spans="2:12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</row>
    <row r="502" spans="2:12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</row>
    <row r="503" spans="2:12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</row>
    <row r="504" spans="2:12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</row>
    <row r="505" spans="2:12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</row>
    <row r="506" spans="2:12">
      <c r="B506" s="1"/>
      <c r="C506" s="1"/>
      <c r="D506" s="1"/>
    </row>
    <row r="507" spans="2:12">
      <c r="B507" s="1"/>
      <c r="C507" s="1"/>
      <c r="D507" s="1"/>
    </row>
    <row r="508" spans="2:12">
      <c r="B508" s="1"/>
      <c r="C508" s="1"/>
      <c r="D508" s="1"/>
    </row>
    <row r="509" spans="2:12">
      <c r="B509" s="1"/>
      <c r="C509" s="1"/>
      <c r="D509" s="1"/>
    </row>
    <row r="510" spans="2:12">
      <c r="B510" s="1"/>
      <c r="C510" s="1"/>
      <c r="D510" s="1"/>
    </row>
    <row r="511" spans="2:12">
      <c r="B511" s="1"/>
      <c r="C511" s="1"/>
      <c r="D511" s="1"/>
    </row>
    <row r="512" spans="2:12">
      <c r="B512" s="1"/>
      <c r="C512" s="1"/>
      <c r="D512" s="1"/>
    </row>
    <row r="513" spans="4:5" s="1" customFormat="1"/>
    <row r="514" spans="4:5" s="1" customFormat="1">
      <c r="D514" s="2"/>
      <c r="E514" s="2"/>
    </row>
    <row r="515" spans="4:5" s="1" customFormat="1">
      <c r="D515" s="2"/>
    </row>
    <row r="516" spans="4:5" s="1" customFormat="1">
      <c r="D516" s="2"/>
    </row>
    <row r="517" spans="4:5" s="1" customFormat="1">
      <c r="D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145</v>
      </c>
      <c r="C1" s="46" t="s" vm="1">
        <v>230</v>
      </c>
    </row>
    <row r="2" spans="2:11">
      <c r="B2" s="46" t="s">
        <v>144</v>
      </c>
      <c r="C2" s="46" t="s">
        <v>231</v>
      </c>
    </row>
    <row r="3" spans="2:11">
      <c r="B3" s="46" t="s">
        <v>146</v>
      </c>
      <c r="C3" s="46" t="s">
        <v>232</v>
      </c>
    </row>
    <row r="4" spans="2:11">
      <c r="B4" s="46" t="s">
        <v>147</v>
      </c>
      <c r="C4" s="46">
        <v>9453</v>
      </c>
    </row>
    <row r="6" spans="2:11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50</v>
      </c>
      <c r="C11" s="74"/>
      <c r="D11" s="75"/>
      <c r="E11" s="75"/>
      <c r="F11" s="99"/>
      <c r="G11" s="100"/>
      <c r="H11" s="101"/>
      <c r="I11" s="100">
        <v>-2392.3405900839998</v>
      </c>
      <c r="J11" s="78">
        <f>IFERROR(I11/$I$11,0)</f>
        <v>1</v>
      </c>
      <c r="K11" s="78">
        <f>I11/'סכום נכסי הקרן'!$C$42</f>
        <v>-3.4922727743067661E-3</v>
      </c>
    </row>
    <row r="12" spans="2:11" ht="19.5" customHeight="1">
      <c r="B12" s="79" t="s">
        <v>34</v>
      </c>
      <c r="C12" s="80"/>
      <c r="D12" s="81"/>
      <c r="E12" s="81"/>
      <c r="F12" s="102"/>
      <c r="G12" s="77"/>
      <c r="H12" s="103"/>
      <c r="I12" s="77">
        <v>-4502.7555888570005</v>
      </c>
      <c r="J12" s="83">
        <f t="shared" ref="J12:J75" si="0">IFERROR(I12/$I$11,0)</f>
        <v>1.8821549103503277</v>
      </c>
      <c r="K12" s="83">
        <f>I12/'סכום נכסי הקרן'!$C$42</f>
        <v>-6.5729983504442414E-3</v>
      </c>
    </row>
    <row r="13" spans="2:11">
      <c r="B13" s="84" t="s">
        <v>191</v>
      </c>
      <c r="C13" s="80"/>
      <c r="D13" s="81"/>
      <c r="E13" s="81"/>
      <c r="F13" s="102"/>
      <c r="G13" s="77"/>
      <c r="H13" s="103"/>
      <c r="I13" s="77">
        <v>-108.57198772400004</v>
      </c>
      <c r="J13" s="83">
        <f t="shared" si="0"/>
        <v>4.5383164994992564E-2</v>
      </c>
      <c r="K13" s="83">
        <f>I13/'סכום נכסי הקרן'!$C$42</f>
        <v>-1.5849039152388439E-4</v>
      </c>
    </row>
    <row r="14" spans="2:11">
      <c r="B14" s="85" t="s">
        <v>2032</v>
      </c>
      <c r="C14" s="87" t="s">
        <v>2033</v>
      </c>
      <c r="D14" s="88" t="s">
        <v>534</v>
      </c>
      <c r="E14" s="88" t="s">
        <v>132</v>
      </c>
      <c r="F14" s="104">
        <v>44952</v>
      </c>
      <c r="G14" s="90">
        <v>291113.88236700004</v>
      </c>
      <c r="H14" s="105">
        <v>-34.616999</v>
      </c>
      <c r="I14" s="90">
        <v>-100.77488904200001</v>
      </c>
      <c r="J14" s="91">
        <f t="shared" si="0"/>
        <v>4.2123972422531027E-2</v>
      </c>
      <c r="K14" s="91">
        <f>I14/'סכום נכסי הקרן'!$C$42</f>
        <v>-1.4710840203685413E-4</v>
      </c>
    </row>
    <row r="15" spans="2:11">
      <c r="B15" s="85" t="s">
        <v>962</v>
      </c>
      <c r="C15" s="87" t="s">
        <v>2034</v>
      </c>
      <c r="D15" s="88" t="s">
        <v>534</v>
      </c>
      <c r="E15" s="88" t="s">
        <v>132</v>
      </c>
      <c r="F15" s="104">
        <v>44952</v>
      </c>
      <c r="G15" s="90">
        <v>484523.56172800006</v>
      </c>
      <c r="H15" s="105">
        <v>-20.266642000000001</v>
      </c>
      <c r="I15" s="90">
        <v>-98.19665647600003</v>
      </c>
      <c r="J15" s="91">
        <f t="shared" si="0"/>
        <v>4.1046269449682392E-2</v>
      </c>
      <c r="K15" s="91">
        <f>I15/'סכום נכסי הקרן'!$C$42</f>
        <v>-1.4334476928598539E-4</v>
      </c>
    </row>
    <row r="16" spans="2:11" s="6" customFormat="1">
      <c r="B16" s="85" t="s">
        <v>973</v>
      </c>
      <c r="C16" s="87" t="s">
        <v>2035</v>
      </c>
      <c r="D16" s="88" t="s">
        <v>534</v>
      </c>
      <c r="E16" s="88" t="s">
        <v>132</v>
      </c>
      <c r="F16" s="104">
        <v>44882</v>
      </c>
      <c r="G16" s="90">
        <v>130970.85191800001</v>
      </c>
      <c r="H16" s="105">
        <v>-3.8064249999999999</v>
      </c>
      <c r="I16" s="90">
        <v>-4.985306683000001</v>
      </c>
      <c r="J16" s="91">
        <f t="shared" si="0"/>
        <v>2.0838615971586877E-3</v>
      </c>
      <c r="K16" s="91">
        <f>I16/'סכום נכסי הקרן'!$C$42</f>
        <v>-7.2774131211806988E-6</v>
      </c>
    </row>
    <row r="17" spans="2:11" s="6" customFormat="1">
      <c r="B17" s="85" t="s">
        <v>973</v>
      </c>
      <c r="C17" s="87" t="s">
        <v>2036</v>
      </c>
      <c r="D17" s="88" t="s">
        <v>534</v>
      </c>
      <c r="E17" s="88" t="s">
        <v>132</v>
      </c>
      <c r="F17" s="104">
        <v>44965</v>
      </c>
      <c r="G17" s="90">
        <v>136160.13823200003</v>
      </c>
      <c r="H17" s="105">
        <v>-3.0257000000000001</v>
      </c>
      <c r="I17" s="90">
        <v>-4.1197968330000014</v>
      </c>
      <c r="J17" s="91">
        <f t="shared" si="0"/>
        <v>1.7220778889411174E-3</v>
      </c>
      <c r="K17" s="91">
        <f>I17/'סכום נכסי הקרן'!$C$42</f>
        <v>-6.0139657267847353E-6</v>
      </c>
    </row>
    <row r="18" spans="2:11" s="6" customFormat="1">
      <c r="B18" s="85" t="s">
        <v>1079</v>
      </c>
      <c r="C18" s="87" t="s">
        <v>2037</v>
      </c>
      <c r="D18" s="88" t="s">
        <v>534</v>
      </c>
      <c r="E18" s="88" t="s">
        <v>132</v>
      </c>
      <c r="F18" s="104">
        <v>44965</v>
      </c>
      <c r="G18" s="90">
        <v>116443.25547000002</v>
      </c>
      <c r="H18" s="105">
        <v>18.024788000000001</v>
      </c>
      <c r="I18" s="90">
        <v>20.988649541000001</v>
      </c>
      <c r="J18" s="91">
        <f t="shared" si="0"/>
        <v>-8.773269837913442E-3</v>
      </c>
      <c r="K18" s="91">
        <f>I18/'סכום נכסי הקרן'!$C$42</f>
        <v>3.0638651396591845E-5</v>
      </c>
    </row>
    <row r="19" spans="2:11">
      <c r="B19" s="85" t="s">
        <v>1079</v>
      </c>
      <c r="C19" s="87" t="s">
        <v>2038</v>
      </c>
      <c r="D19" s="88" t="s">
        <v>534</v>
      </c>
      <c r="E19" s="88" t="s">
        <v>132</v>
      </c>
      <c r="F19" s="104">
        <v>44952</v>
      </c>
      <c r="G19" s="90">
        <v>335250.43199900008</v>
      </c>
      <c r="H19" s="105">
        <v>30.234833999999999</v>
      </c>
      <c r="I19" s="90">
        <v>101.36241270200001</v>
      </c>
      <c r="J19" s="91">
        <f t="shared" si="0"/>
        <v>-4.236955771353651E-2</v>
      </c>
      <c r="K19" s="91">
        <f>I19/'סכום נכסי הקרן'!$C$42</f>
        <v>1.4796605286240277E-4</v>
      </c>
    </row>
    <row r="20" spans="2:11">
      <c r="B20" s="85" t="s">
        <v>986</v>
      </c>
      <c r="C20" s="87" t="s">
        <v>2039</v>
      </c>
      <c r="D20" s="88" t="s">
        <v>534</v>
      </c>
      <c r="E20" s="88" t="s">
        <v>132</v>
      </c>
      <c r="F20" s="104">
        <v>45091</v>
      </c>
      <c r="G20" s="90">
        <v>285275.45301499998</v>
      </c>
      <c r="H20" s="105">
        <v>1.5185919999999999</v>
      </c>
      <c r="I20" s="90">
        <v>4.3321695480000004</v>
      </c>
      <c r="J20" s="91">
        <f t="shared" si="0"/>
        <v>-1.8108498288063111E-3</v>
      </c>
      <c r="K20" s="91">
        <f>I20/'סכום נכסי הקרן'!$C$42</f>
        <v>6.3239815554983485E-6</v>
      </c>
    </row>
    <row r="21" spans="2:11">
      <c r="B21" s="85" t="s">
        <v>1005</v>
      </c>
      <c r="C21" s="87" t="s">
        <v>2040</v>
      </c>
      <c r="D21" s="88" t="s">
        <v>534</v>
      </c>
      <c r="E21" s="88" t="s">
        <v>132</v>
      </c>
      <c r="F21" s="104">
        <v>44917</v>
      </c>
      <c r="G21" s="90">
        <v>461197.25111700007</v>
      </c>
      <c r="H21" s="105">
        <v>-5.9169239999999999</v>
      </c>
      <c r="I21" s="90">
        <v>-27.288690263000003</v>
      </c>
      <c r="J21" s="91">
        <f t="shared" si="0"/>
        <v>1.1406691160994699E-2</v>
      </c>
      <c r="K21" s="91">
        <f>I21/'סכום נכסי הקרן'!$C$42</f>
        <v>-3.983527698646742E-5</v>
      </c>
    </row>
    <row r="22" spans="2:11">
      <c r="B22" s="85" t="s">
        <v>1005</v>
      </c>
      <c r="C22" s="87" t="s">
        <v>2041</v>
      </c>
      <c r="D22" s="88" t="s">
        <v>534</v>
      </c>
      <c r="E22" s="88" t="s">
        <v>132</v>
      </c>
      <c r="F22" s="104">
        <v>45043</v>
      </c>
      <c r="G22" s="90">
        <v>380086.66038000007</v>
      </c>
      <c r="H22" s="105">
        <v>2.8972000000000001E-2</v>
      </c>
      <c r="I22" s="90">
        <v>0.11011978200000001</v>
      </c>
      <c r="J22" s="91">
        <f t="shared" si="0"/>
        <v>-4.6030144059100503E-5</v>
      </c>
      <c r="K22" s="91">
        <f>I22/'סכום נכסי הקרן'!$C$42</f>
        <v>1.6074981889501502E-7</v>
      </c>
    </row>
    <row r="23" spans="2:11">
      <c r="B23" s="92"/>
      <c r="C23" s="87"/>
      <c r="D23" s="87"/>
      <c r="E23" s="87"/>
      <c r="F23" s="87"/>
      <c r="G23" s="90"/>
      <c r="H23" s="105"/>
      <c r="I23" s="87"/>
      <c r="J23" s="91"/>
      <c r="K23" s="87"/>
    </row>
    <row r="24" spans="2:11">
      <c r="B24" s="84" t="s">
        <v>2023</v>
      </c>
      <c r="C24" s="80"/>
      <c r="D24" s="81"/>
      <c r="E24" s="81"/>
      <c r="F24" s="102"/>
      <c r="G24" s="77"/>
      <c r="H24" s="103"/>
      <c r="I24" s="77">
        <v>-3819.707827149</v>
      </c>
      <c r="J24" s="83">
        <f t="shared" si="0"/>
        <v>1.5966404796128475</v>
      </c>
      <c r="K24" s="83">
        <f>I24/'סכום נכסי הקרן'!$C$42</f>
        <v>-5.5759040773080441E-3</v>
      </c>
    </row>
    <row r="25" spans="2:11">
      <c r="B25" s="85" t="s">
        <v>2042</v>
      </c>
      <c r="C25" s="87" t="s">
        <v>2043</v>
      </c>
      <c r="D25" s="88" t="s">
        <v>534</v>
      </c>
      <c r="E25" s="88" t="s">
        <v>131</v>
      </c>
      <c r="F25" s="104">
        <v>44951</v>
      </c>
      <c r="G25" s="90">
        <v>399393.80180000007</v>
      </c>
      <c r="H25" s="105">
        <v>-11.310268000000001</v>
      </c>
      <c r="I25" s="90">
        <v>-45.172510848000009</v>
      </c>
      <c r="J25" s="91">
        <f t="shared" si="0"/>
        <v>1.8882140375511461E-2</v>
      </c>
      <c r="K25" s="91">
        <f>I25/'סכום נכסי הקרן'!$C$42</f>
        <v>-6.5941584754037209E-5</v>
      </c>
    </row>
    <row r="26" spans="2:11">
      <c r="B26" s="85" t="s">
        <v>2042</v>
      </c>
      <c r="C26" s="87" t="s">
        <v>2044</v>
      </c>
      <c r="D26" s="88" t="s">
        <v>534</v>
      </c>
      <c r="E26" s="88" t="s">
        <v>131</v>
      </c>
      <c r="F26" s="104">
        <v>44951</v>
      </c>
      <c r="G26" s="90">
        <v>149274.66135000004</v>
      </c>
      <c r="H26" s="105">
        <v>-11.310268000000001</v>
      </c>
      <c r="I26" s="90">
        <v>-16.883364790000002</v>
      </c>
      <c r="J26" s="91">
        <f t="shared" si="0"/>
        <v>7.0572580091562941E-3</v>
      </c>
      <c r="K26" s="91">
        <f>I26/'סכום נכסי הקרן'!$C$42</f>
        <v>-2.4645870006634896E-5</v>
      </c>
    </row>
    <row r="27" spans="2:11">
      <c r="B27" s="85" t="s">
        <v>2045</v>
      </c>
      <c r="C27" s="87" t="s">
        <v>2046</v>
      </c>
      <c r="D27" s="88" t="s">
        <v>534</v>
      </c>
      <c r="E27" s="88" t="s">
        <v>131</v>
      </c>
      <c r="F27" s="104">
        <v>44951</v>
      </c>
      <c r="G27" s="90">
        <v>456450.05920000008</v>
      </c>
      <c r="H27" s="105">
        <v>-11.310268000000001</v>
      </c>
      <c r="I27" s="90">
        <v>-51.625726663999998</v>
      </c>
      <c r="J27" s="91">
        <f t="shared" si="0"/>
        <v>2.1579588992463369E-2</v>
      </c>
      <c r="K27" s="91">
        <f>I27/'סכום נכסי הקרן'!$C$42</f>
        <v>-7.5361811119109798E-5</v>
      </c>
    </row>
    <row r="28" spans="2:11">
      <c r="B28" s="85" t="s">
        <v>2047</v>
      </c>
      <c r="C28" s="87" t="s">
        <v>2048</v>
      </c>
      <c r="D28" s="88" t="s">
        <v>534</v>
      </c>
      <c r="E28" s="88" t="s">
        <v>131</v>
      </c>
      <c r="F28" s="104">
        <v>44951</v>
      </c>
      <c r="G28" s="90">
        <v>757073.85507300007</v>
      </c>
      <c r="H28" s="105">
        <v>-11.259849000000001</v>
      </c>
      <c r="I28" s="90">
        <v>-85.245369129000011</v>
      </c>
      <c r="J28" s="91">
        <f t="shared" si="0"/>
        <v>3.5632622496283808E-2</v>
      </c>
      <c r="K28" s="91">
        <f>I28/'סכום נכסי הקרן'!$C$42</f>
        <v>-1.2443883742092274E-4</v>
      </c>
    </row>
    <row r="29" spans="2:11">
      <c r="B29" s="85" t="s">
        <v>2047</v>
      </c>
      <c r="C29" s="87" t="s">
        <v>2049</v>
      </c>
      <c r="D29" s="88" t="s">
        <v>534</v>
      </c>
      <c r="E29" s="88" t="s">
        <v>131</v>
      </c>
      <c r="F29" s="104">
        <v>44951</v>
      </c>
      <c r="G29" s="90">
        <v>856231.70565000013</v>
      </c>
      <c r="H29" s="105">
        <v>-11.259848</v>
      </c>
      <c r="I29" s="90">
        <v>-96.410392861999995</v>
      </c>
      <c r="J29" s="91">
        <f t="shared" si="0"/>
        <v>4.0299610039478045E-2</v>
      </c>
      <c r="K29" s="91">
        <f>I29/'סכום נכסי הקרן'!$C$42</f>
        <v>-1.4073723095604879E-4</v>
      </c>
    </row>
    <row r="30" spans="2:11">
      <c r="B30" s="85" t="s">
        <v>2050</v>
      </c>
      <c r="C30" s="87" t="s">
        <v>2051</v>
      </c>
      <c r="D30" s="88" t="s">
        <v>534</v>
      </c>
      <c r="E30" s="88" t="s">
        <v>131</v>
      </c>
      <c r="F30" s="104">
        <v>44950</v>
      </c>
      <c r="G30" s="90">
        <v>450800.45766000007</v>
      </c>
      <c r="H30" s="105">
        <v>-10.581398999999999</v>
      </c>
      <c r="I30" s="90">
        <v>-47.700993133000011</v>
      </c>
      <c r="J30" s="91">
        <f t="shared" si="0"/>
        <v>1.9939047696935632E-2</v>
      </c>
      <c r="K30" s="91">
        <f>I30/'סכום נכסי הקרן'!$C$42</f>
        <v>-6.9632593417612345E-5</v>
      </c>
    </row>
    <row r="31" spans="2:11">
      <c r="B31" s="85" t="s">
        <v>2052</v>
      </c>
      <c r="C31" s="87" t="s">
        <v>2053</v>
      </c>
      <c r="D31" s="88" t="s">
        <v>534</v>
      </c>
      <c r="E31" s="88" t="s">
        <v>131</v>
      </c>
      <c r="F31" s="104">
        <v>44950</v>
      </c>
      <c r="G31" s="90">
        <v>690011.83118400013</v>
      </c>
      <c r="H31" s="105">
        <v>-10.455429000000001</v>
      </c>
      <c r="I31" s="90">
        <v>-72.143696981000019</v>
      </c>
      <c r="J31" s="91">
        <f t="shared" si="0"/>
        <v>3.0156114593393624E-2</v>
      </c>
      <c r="K31" s="91">
        <f>I31/'סכום נכסי הקרן'!$C$42</f>
        <v>-1.0531337797338351E-4</v>
      </c>
    </row>
    <row r="32" spans="2:11">
      <c r="B32" s="85" t="s">
        <v>2054</v>
      </c>
      <c r="C32" s="87" t="s">
        <v>2055</v>
      </c>
      <c r="D32" s="88" t="s">
        <v>534</v>
      </c>
      <c r="E32" s="88" t="s">
        <v>131</v>
      </c>
      <c r="F32" s="104">
        <v>44950</v>
      </c>
      <c r="G32" s="90">
        <v>402531.03408000007</v>
      </c>
      <c r="H32" s="105">
        <v>-10.448807</v>
      </c>
      <c r="I32" s="90">
        <v>-42.059690682999999</v>
      </c>
      <c r="J32" s="91">
        <f t="shared" si="0"/>
        <v>1.7580979421296866E-2</v>
      </c>
      <c r="K32" s="91">
        <f>I32/'סכום נכסי הקרן'!$C$42</f>
        <v>-6.139757577864256E-5</v>
      </c>
    </row>
    <row r="33" spans="2:11">
      <c r="B33" s="85" t="s">
        <v>2056</v>
      </c>
      <c r="C33" s="87" t="s">
        <v>2057</v>
      </c>
      <c r="D33" s="88" t="s">
        <v>534</v>
      </c>
      <c r="E33" s="88" t="s">
        <v>131</v>
      </c>
      <c r="F33" s="104">
        <v>44952</v>
      </c>
      <c r="G33" s="90">
        <v>541060.17953900015</v>
      </c>
      <c r="H33" s="105">
        <v>-10.330845</v>
      </c>
      <c r="I33" s="90">
        <v>-55.896087011000013</v>
      </c>
      <c r="J33" s="91">
        <f t="shared" si="0"/>
        <v>2.3364602533052115E-2</v>
      </c>
      <c r="K33" s="91">
        <f>I33/'סכום נכסי הקרן'!$C$42</f>
        <v>-8.1595565308676803E-5</v>
      </c>
    </row>
    <row r="34" spans="2:11">
      <c r="B34" s="85" t="s">
        <v>2058</v>
      </c>
      <c r="C34" s="87" t="s">
        <v>2059</v>
      </c>
      <c r="D34" s="88" t="s">
        <v>534</v>
      </c>
      <c r="E34" s="88" t="s">
        <v>131</v>
      </c>
      <c r="F34" s="104">
        <v>44952</v>
      </c>
      <c r="G34" s="90">
        <v>1093894.2884000002</v>
      </c>
      <c r="H34" s="105">
        <v>-10.304418</v>
      </c>
      <c r="I34" s="90">
        <v>-112.719441872</v>
      </c>
      <c r="J34" s="91">
        <f t="shared" si="0"/>
        <v>4.71168036604864E-2</v>
      </c>
      <c r="K34" s="91">
        <f>I34/'סכום נכסי הקרן'!$C$42</f>
        <v>-1.6454473063587404E-4</v>
      </c>
    </row>
    <row r="35" spans="2:11">
      <c r="B35" s="85" t="s">
        <v>2060</v>
      </c>
      <c r="C35" s="87" t="s">
        <v>2061</v>
      </c>
      <c r="D35" s="88" t="s">
        <v>534</v>
      </c>
      <c r="E35" s="88" t="s">
        <v>131</v>
      </c>
      <c r="F35" s="104">
        <v>44952</v>
      </c>
      <c r="G35" s="90">
        <v>552919.60705899994</v>
      </c>
      <c r="H35" s="105">
        <v>-10.261502</v>
      </c>
      <c r="I35" s="90">
        <v>-56.737856662000006</v>
      </c>
      <c r="J35" s="91">
        <f t="shared" si="0"/>
        <v>2.3716462821879315E-2</v>
      </c>
      <c r="K35" s="91">
        <f>I35/'סכום נכסי הקרן'!$C$42</f>
        <v>-8.2824357415707753E-5</v>
      </c>
    </row>
    <row r="36" spans="2:11">
      <c r="B36" s="85" t="s">
        <v>2062</v>
      </c>
      <c r="C36" s="87" t="s">
        <v>2063</v>
      </c>
      <c r="D36" s="88" t="s">
        <v>534</v>
      </c>
      <c r="E36" s="88" t="s">
        <v>131</v>
      </c>
      <c r="F36" s="104">
        <v>44959</v>
      </c>
      <c r="G36" s="90">
        <v>721091.80530600017</v>
      </c>
      <c r="H36" s="105">
        <v>-9.1638409999999997</v>
      </c>
      <c r="I36" s="90">
        <v>-66.079708645000025</v>
      </c>
      <c r="J36" s="91">
        <f t="shared" si="0"/>
        <v>2.7621363328822604E-2</v>
      </c>
      <c r="K36" s="91">
        <f>I36/'סכום נכסי הקרן'!$C$42</f>
        <v>-9.6461335142482488E-5</v>
      </c>
    </row>
    <row r="37" spans="2:11">
      <c r="B37" s="85" t="s">
        <v>2064</v>
      </c>
      <c r="C37" s="87" t="s">
        <v>2065</v>
      </c>
      <c r="D37" s="88" t="s">
        <v>534</v>
      </c>
      <c r="E37" s="88" t="s">
        <v>131</v>
      </c>
      <c r="F37" s="104">
        <v>44959</v>
      </c>
      <c r="G37" s="90">
        <v>88189.983140000011</v>
      </c>
      <c r="H37" s="105">
        <v>-9.1509</v>
      </c>
      <c r="I37" s="90">
        <v>-8.0701767490000016</v>
      </c>
      <c r="J37" s="91">
        <f t="shared" si="0"/>
        <v>3.3733393909086504E-3</v>
      </c>
      <c r="K37" s="91">
        <f>I37/'סכום נכסי הקרן'!$C$42</f>
        <v>-1.178062131336685E-5</v>
      </c>
    </row>
    <row r="38" spans="2:11">
      <c r="B38" s="85" t="s">
        <v>2066</v>
      </c>
      <c r="C38" s="87" t="s">
        <v>2067</v>
      </c>
      <c r="D38" s="88" t="s">
        <v>534</v>
      </c>
      <c r="E38" s="88" t="s">
        <v>131</v>
      </c>
      <c r="F38" s="104">
        <v>44959</v>
      </c>
      <c r="G38" s="90">
        <v>582060.01318000013</v>
      </c>
      <c r="H38" s="105">
        <v>-9.0636229999999998</v>
      </c>
      <c r="I38" s="90">
        <v>-52.755723877000008</v>
      </c>
      <c r="J38" s="91">
        <f t="shared" si="0"/>
        <v>2.2051928598990852E-2</v>
      </c>
      <c r="K38" s="91">
        <f>I38/'סכום נכסי הקרן'!$C$42</f>
        <v>-7.7011349867212497E-5</v>
      </c>
    </row>
    <row r="39" spans="2:11">
      <c r="B39" s="85" t="s">
        <v>2066</v>
      </c>
      <c r="C39" s="87" t="s">
        <v>2068</v>
      </c>
      <c r="D39" s="88" t="s">
        <v>534</v>
      </c>
      <c r="E39" s="88" t="s">
        <v>131</v>
      </c>
      <c r="F39" s="104">
        <v>44959</v>
      </c>
      <c r="G39" s="90">
        <v>406087.20965200005</v>
      </c>
      <c r="H39" s="105">
        <v>-9.0636229999999998</v>
      </c>
      <c r="I39" s="90">
        <v>-36.806212791000007</v>
      </c>
      <c r="J39" s="91">
        <f t="shared" si="0"/>
        <v>1.5385022075685163E-2</v>
      </c>
      <c r="K39" s="91">
        <f>I39/'סכום נכסי הקרן'!$C$42</f>
        <v>-5.3728693727023863E-5</v>
      </c>
    </row>
    <row r="40" spans="2:11">
      <c r="B40" s="85" t="s">
        <v>2069</v>
      </c>
      <c r="C40" s="87" t="s">
        <v>2070</v>
      </c>
      <c r="D40" s="88" t="s">
        <v>534</v>
      </c>
      <c r="E40" s="88" t="s">
        <v>131</v>
      </c>
      <c r="F40" s="104">
        <v>44958</v>
      </c>
      <c r="G40" s="90">
        <v>305900.31055500003</v>
      </c>
      <c r="H40" s="105">
        <v>-8.5936509999999995</v>
      </c>
      <c r="I40" s="90">
        <v>-26.288004496000006</v>
      </c>
      <c r="J40" s="91">
        <f t="shared" si="0"/>
        <v>1.0988403827181222E-2</v>
      </c>
      <c r="K40" s="91">
        <f>I40/'סכום נכסי הקרן'!$C$42</f>
        <v>-3.8374503518753251E-5</v>
      </c>
    </row>
    <row r="41" spans="2:11">
      <c r="B41" s="85" t="s">
        <v>2069</v>
      </c>
      <c r="C41" s="87" t="s">
        <v>2071</v>
      </c>
      <c r="D41" s="88" t="s">
        <v>534</v>
      </c>
      <c r="E41" s="88" t="s">
        <v>131</v>
      </c>
      <c r="F41" s="104">
        <v>44958</v>
      </c>
      <c r="G41" s="90">
        <v>841840.08350400021</v>
      </c>
      <c r="H41" s="105">
        <v>-8.5936509999999995</v>
      </c>
      <c r="I41" s="90">
        <v>-72.344797086000014</v>
      </c>
      <c r="J41" s="91">
        <f t="shared" si="0"/>
        <v>3.024017457458256E-2</v>
      </c>
      <c r="K41" s="91">
        <f>I41/'סכום נכסי הקרן'!$C$42</f>
        <v>-1.0560693835709837E-4</v>
      </c>
    </row>
    <row r="42" spans="2:11">
      <c r="B42" s="85" t="s">
        <v>2072</v>
      </c>
      <c r="C42" s="87" t="s">
        <v>2073</v>
      </c>
      <c r="D42" s="88" t="s">
        <v>534</v>
      </c>
      <c r="E42" s="88" t="s">
        <v>131</v>
      </c>
      <c r="F42" s="104">
        <v>44958</v>
      </c>
      <c r="G42" s="90">
        <v>372483.75036599999</v>
      </c>
      <c r="H42" s="105">
        <v>-8.5456430000000001</v>
      </c>
      <c r="I42" s="90">
        <v>-31.831131530000004</v>
      </c>
      <c r="J42" s="91">
        <f t="shared" si="0"/>
        <v>1.3305434711903772E-2</v>
      </c>
      <c r="K42" s="91">
        <f>I42/'סכום נכסי הקרן'!$C$42</f>
        <v>-4.6466207394697734E-5</v>
      </c>
    </row>
    <row r="43" spans="2:11">
      <c r="B43" s="85" t="s">
        <v>2072</v>
      </c>
      <c r="C43" s="87" t="s">
        <v>2074</v>
      </c>
      <c r="D43" s="88" t="s">
        <v>534</v>
      </c>
      <c r="E43" s="88" t="s">
        <v>131</v>
      </c>
      <c r="F43" s="104">
        <v>44958</v>
      </c>
      <c r="G43" s="90">
        <v>526382.75898000004</v>
      </c>
      <c r="H43" s="105">
        <v>-8.5456430000000001</v>
      </c>
      <c r="I43" s="90">
        <v>-44.982791415000008</v>
      </c>
      <c r="J43" s="91">
        <f t="shared" si="0"/>
        <v>1.8802837522988555E-2</v>
      </c>
      <c r="K43" s="91">
        <f>I43/'סכום נכסי הקרן'!$C$42</f>
        <v>-6.5664637561246595E-5</v>
      </c>
    </row>
    <row r="44" spans="2:11">
      <c r="B44" s="85" t="s">
        <v>2075</v>
      </c>
      <c r="C44" s="87" t="s">
        <v>2076</v>
      </c>
      <c r="D44" s="88" t="s">
        <v>534</v>
      </c>
      <c r="E44" s="88" t="s">
        <v>131</v>
      </c>
      <c r="F44" s="104">
        <v>44958</v>
      </c>
      <c r="G44" s="90">
        <v>432841.86916700006</v>
      </c>
      <c r="H44" s="105">
        <v>-8.5360469999999999</v>
      </c>
      <c r="I44" s="90">
        <v>-36.947583369000007</v>
      </c>
      <c r="J44" s="91">
        <f t="shared" si="0"/>
        <v>1.544411507380841E-2</v>
      </c>
      <c r="K44" s="91">
        <f>I44/'סכום נכסי הקרן'!$C$42</f>
        <v>-5.3935062595521842E-5</v>
      </c>
    </row>
    <row r="45" spans="2:11">
      <c r="B45" s="85" t="s">
        <v>2075</v>
      </c>
      <c r="C45" s="87" t="s">
        <v>2077</v>
      </c>
      <c r="D45" s="88" t="s">
        <v>534</v>
      </c>
      <c r="E45" s="88" t="s">
        <v>131</v>
      </c>
      <c r="F45" s="104">
        <v>44958</v>
      </c>
      <c r="G45" s="90">
        <v>443472.24331500009</v>
      </c>
      <c r="H45" s="105">
        <v>-8.5360469999999999</v>
      </c>
      <c r="I45" s="90">
        <v>-37.854997050000009</v>
      </c>
      <c r="J45" s="91">
        <f t="shared" si="0"/>
        <v>1.5823414611993374E-2</v>
      </c>
      <c r="K45" s="91">
        <f>I45/'סכום נכסי הקרן'!$C$42</f>
        <v>-5.5259680046032311E-5</v>
      </c>
    </row>
    <row r="46" spans="2:11">
      <c r="B46" s="85" t="s">
        <v>2078</v>
      </c>
      <c r="C46" s="87" t="s">
        <v>2079</v>
      </c>
      <c r="D46" s="88" t="s">
        <v>534</v>
      </c>
      <c r="E46" s="88" t="s">
        <v>131</v>
      </c>
      <c r="F46" s="104">
        <v>44963</v>
      </c>
      <c r="G46" s="90">
        <v>526615.46577000013</v>
      </c>
      <c r="H46" s="105">
        <v>-8.4678769999999997</v>
      </c>
      <c r="I46" s="90">
        <v>-44.593149648000001</v>
      </c>
      <c r="J46" s="91">
        <f t="shared" si="0"/>
        <v>1.863996699835881E-2</v>
      </c>
      <c r="K46" s="91">
        <f>I46/'סכום נכסי הקרן'!$C$42</f>
        <v>-6.5095849262345086E-5</v>
      </c>
    </row>
    <row r="47" spans="2:11">
      <c r="B47" s="85" t="s">
        <v>2080</v>
      </c>
      <c r="C47" s="87" t="s">
        <v>2081</v>
      </c>
      <c r="D47" s="88" t="s">
        <v>534</v>
      </c>
      <c r="E47" s="88" t="s">
        <v>131</v>
      </c>
      <c r="F47" s="104">
        <v>44963</v>
      </c>
      <c r="G47" s="90">
        <v>887493.38694000011</v>
      </c>
      <c r="H47" s="105">
        <v>-8.4629600000000007</v>
      </c>
      <c r="I47" s="90">
        <v>-75.108211949000022</v>
      </c>
      <c r="J47" s="91">
        <f t="shared" si="0"/>
        <v>3.1395283874008438E-2</v>
      </c>
      <c r="K47" s="91">
        <f>I47/'סכום נכסי הקרן'!$C$42</f>
        <v>-1.0964089511483191E-4</v>
      </c>
    </row>
    <row r="48" spans="2:11">
      <c r="B48" s="85" t="s">
        <v>2082</v>
      </c>
      <c r="C48" s="87" t="s">
        <v>2083</v>
      </c>
      <c r="D48" s="88" t="s">
        <v>534</v>
      </c>
      <c r="E48" s="88" t="s">
        <v>131</v>
      </c>
      <c r="F48" s="104">
        <v>44963</v>
      </c>
      <c r="G48" s="90">
        <v>468447.38704000006</v>
      </c>
      <c r="H48" s="105">
        <v>-8.3880510000000008</v>
      </c>
      <c r="I48" s="90">
        <v>-39.293604427000005</v>
      </c>
      <c r="J48" s="91">
        <f t="shared" si="0"/>
        <v>1.6424753477773134E-2</v>
      </c>
      <c r="K48" s="91">
        <f>I48/'סכום נכסי הקרן'!$C$42</f>
        <v>-5.7359719395127484E-5</v>
      </c>
    </row>
    <row r="49" spans="2:11">
      <c r="B49" s="85" t="s">
        <v>2084</v>
      </c>
      <c r="C49" s="87" t="s">
        <v>2085</v>
      </c>
      <c r="D49" s="88" t="s">
        <v>534</v>
      </c>
      <c r="E49" s="88" t="s">
        <v>131</v>
      </c>
      <c r="F49" s="104">
        <v>44963</v>
      </c>
      <c r="G49" s="90">
        <v>726734.68640000012</v>
      </c>
      <c r="H49" s="105">
        <v>-8.2924140000000008</v>
      </c>
      <c r="I49" s="90">
        <v>-60.263850388000016</v>
      </c>
      <c r="J49" s="91">
        <f t="shared" si="0"/>
        <v>2.5190330606681733E-2</v>
      </c>
      <c r="K49" s="91">
        <f>I49/'סכום נכסי הקרן'!$C$42</f>
        <v>-8.7971505753501052E-5</v>
      </c>
    </row>
    <row r="50" spans="2:11">
      <c r="B50" s="85" t="s">
        <v>2086</v>
      </c>
      <c r="C50" s="87" t="s">
        <v>2087</v>
      </c>
      <c r="D50" s="88" t="s">
        <v>534</v>
      </c>
      <c r="E50" s="88" t="s">
        <v>131</v>
      </c>
      <c r="F50" s="104">
        <v>44964</v>
      </c>
      <c r="G50" s="90">
        <v>670985.50604700006</v>
      </c>
      <c r="H50" s="105">
        <v>-7.5183980000000004</v>
      </c>
      <c r="I50" s="90">
        <v>-50.447357748000009</v>
      </c>
      <c r="J50" s="91">
        <f t="shared" si="0"/>
        <v>2.1087029981056628E-2</v>
      </c>
      <c r="K50" s="91">
        <f>I50/'סכום נכסי הקרן'!$C$42</f>
        <v>-7.3641660693834585E-5</v>
      </c>
    </row>
    <row r="51" spans="2:11">
      <c r="B51" s="85" t="s">
        <v>2088</v>
      </c>
      <c r="C51" s="87" t="s">
        <v>2089</v>
      </c>
      <c r="D51" s="88" t="s">
        <v>534</v>
      </c>
      <c r="E51" s="88" t="s">
        <v>131</v>
      </c>
      <c r="F51" s="104">
        <v>44964</v>
      </c>
      <c r="G51" s="90">
        <v>579949.49469600013</v>
      </c>
      <c r="H51" s="105">
        <v>-7.5152580000000002</v>
      </c>
      <c r="I51" s="90">
        <v>-43.584698351000007</v>
      </c>
      <c r="J51" s="91">
        <f t="shared" si="0"/>
        <v>1.8218433667703503E-2</v>
      </c>
      <c r="K51" s="91">
        <f>I51/'סכום נכסי הקרן'!$C$42</f>
        <v>-6.3623739888234702E-5</v>
      </c>
    </row>
    <row r="52" spans="2:11">
      <c r="B52" s="85" t="s">
        <v>2088</v>
      </c>
      <c r="C52" s="87" t="s">
        <v>2090</v>
      </c>
      <c r="D52" s="88" t="s">
        <v>534</v>
      </c>
      <c r="E52" s="88" t="s">
        <v>131</v>
      </c>
      <c r="F52" s="104">
        <v>44964</v>
      </c>
      <c r="G52" s="90">
        <v>179004.23252400002</v>
      </c>
      <c r="H52" s="105">
        <v>-7.5152580000000002</v>
      </c>
      <c r="I52" s="90">
        <v>-13.452629150000002</v>
      </c>
      <c r="J52" s="91">
        <f t="shared" si="0"/>
        <v>5.6232081693383187E-3</v>
      </c>
      <c r="K52" s="91">
        <f>I52/'סכום נכסי הקרן'!$C$42</f>
        <v>-1.9637776794039603E-5</v>
      </c>
    </row>
    <row r="53" spans="2:11">
      <c r="B53" s="85" t="s">
        <v>2091</v>
      </c>
      <c r="C53" s="87" t="s">
        <v>2092</v>
      </c>
      <c r="D53" s="88" t="s">
        <v>534</v>
      </c>
      <c r="E53" s="88" t="s">
        <v>131</v>
      </c>
      <c r="F53" s="104">
        <v>44964</v>
      </c>
      <c r="G53" s="90">
        <v>236174.98304800002</v>
      </c>
      <c r="H53" s="105">
        <v>-7.4807300000000003</v>
      </c>
      <c r="I53" s="90">
        <v>-17.667613175000003</v>
      </c>
      <c r="J53" s="91">
        <f t="shared" si="0"/>
        <v>7.385074369523471E-3</v>
      </c>
      <c r="K53" s="91">
        <f>I53/'סכום נכסי הקרן'!$C$42</f>
        <v>-2.5790694156917523E-5</v>
      </c>
    </row>
    <row r="54" spans="2:11">
      <c r="B54" s="85" t="s">
        <v>2091</v>
      </c>
      <c r="C54" s="87" t="s">
        <v>2093</v>
      </c>
      <c r="D54" s="88" t="s">
        <v>534</v>
      </c>
      <c r="E54" s="88" t="s">
        <v>131</v>
      </c>
      <c r="F54" s="104">
        <v>44964</v>
      </c>
      <c r="G54" s="90">
        <v>179061.73636600003</v>
      </c>
      <c r="H54" s="105">
        <v>-7.4807300000000003</v>
      </c>
      <c r="I54" s="90">
        <v>-13.395125308000003</v>
      </c>
      <c r="J54" s="91">
        <f t="shared" si="0"/>
        <v>5.5991715241221875E-3</v>
      </c>
      <c r="K54" s="91">
        <f>I54/'סכום נכסי הקרן'!$C$42</f>
        <v>-1.9553834272365635E-5</v>
      </c>
    </row>
    <row r="55" spans="2:11">
      <c r="B55" s="85" t="s">
        <v>2091</v>
      </c>
      <c r="C55" s="87" t="s">
        <v>2094</v>
      </c>
      <c r="D55" s="88" t="s">
        <v>534</v>
      </c>
      <c r="E55" s="88" t="s">
        <v>131</v>
      </c>
      <c r="F55" s="104">
        <v>44964</v>
      </c>
      <c r="G55" s="90">
        <v>205965.96073400002</v>
      </c>
      <c r="H55" s="105">
        <v>-7.4807300000000003</v>
      </c>
      <c r="I55" s="90">
        <v>-15.407757734000002</v>
      </c>
      <c r="J55" s="91">
        <f t="shared" si="0"/>
        <v>6.4404532522933976E-3</v>
      </c>
      <c r="K55" s="91">
        <f>I55/'סכום נכסי הקרן'!$C$42</f>
        <v>-2.2491819547179698E-5</v>
      </c>
    </row>
    <row r="56" spans="2:11">
      <c r="B56" s="85" t="s">
        <v>2095</v>
      </c>
      <c r="C56" s="87" t="s">
        <v>2096</v>
      </c>
      <c r="D56" s="88" t="s">
        <v>534</v>
      </c>
      <c r="E56" s="88" t="s">
        <v>131</v>
      </c>
      <c r="F56" s="104">
        <v>44964</v>
      </c>
      <c r="G56" s="90">
        <v>537326.35489200009</v>
      </c>
      <c r="H56" s="105">
        <v>-7.4524970000000001</v>
      </c>
      <c r="I56" s="90">
        <v>-40.044230131000006</v>
      </c>
      <c r="J56" s="91">
        <f t="shared" si="0"/>
        <v>1.6738515534526786E-2</v>
      </c>
      <c r="K56" s="91">
        <f>I56/'סכום נכסי הקרן'!$C$42</f>
        <v>-5.8455462083538759E-5</v>
      </c>
    </row>
    <row r="57" spans="2:11">
      <c r="B57" s="85" t="s">
        <v>2097</v>
      </c>
      <c r="C57" s="87" t="s">
        <v>2098</v>
      </c>
      <c r="D57" s="88" t="s">
        <v>534</v>
      </c>
      <c r="E57" s="88" t="s">
        <v>131</v>
      </c>
      <c r="F57" s="104">
        <v>44964</v>
      </c>
      <c r="G57" s="90">
        <v>413740.60634200007</v>
      </c>
      <c r="H57" s="105">
        <v>-7.3737870000000001</v>
      </c>
      <c r="I57" s="90">
        <v>-30.508349164000002</v>
      </c>
      <c r="J57" s="91">
        <f t="shared" si="0"/>
        <v>1.2752510779800294E-2</v>
      </c>
      <c r="K57" s="91">
        <f>I57/'סכום נכסי הקרן'!$C$42</f>
        <v>-4.4535246200350112E-5</v>
      </c>
    </row>
    <row r="58" spans="2:11">
      <c r="B58" s="85" t="s">
        <v>2099</v>
      </c>
      <c r="C58" s="87" t="s">
        <v>2100</v>
      </c>
      <c r="D58" s="88" t="s">
        <v>534</v>
      </c>
      <c r="E58" s="88" t="s">
        <v>131</v>
      </c>
      <c r="F58" s="104">
        <v>44956</v>
      </c>
      <c r="G58" s="90">
        <v>532122.85980000009</v>
      </c>
      <c r="H58" s="105">
        <v>-7.386539</v>
      </c>
      <c r="I58" s="90">
        <v>-39.305464475000008</v>
      </c>
      <c r="J58" s="91">
        <f t="shared" si="0"/>
        <v>1.6429710985934456E-2</v>
      </c>
      <c r="K58" s="91">
        <f>I58/'סכום נכסי הקרן'!$C$42</f>
        <v>-5.7377032365907673E-5</v>
      </c>
    </row>
    <row r="59" spans="2:11">
      <c r="B59" s="85" t="s">
        <v>2101</v>
      </c>
      <c r="C59" s="87" t="s">
        <v>2102</v>
      </c>
      <c r="D59" s="88" t="s">
        <v>534</v>
      </c>
      <c r="E59" s="88" t="s">
        <v>131</v>
      </c>
      <c r="F59" s="104">
        <v>44956</v>
      </c>
      <c r="G59" s="90">
        <v>236499.04880000002</v>
      </c>
      <c r="H59" s="105">
        <v>-7.386539</v>
      </c>
      <c r="I59" s="90">
        <v>-17.469095322000001</v>
      </c>
      <c r="J59" s="91">
        <f t="shared" si="0"/>
        <v>7.3020937714335342E-3</v>
      </c>
      <c r="K59" s="91">
        <f>I59/'סכום נכסי הקרן'!$C$42</f>
        <v>-2.5500903273412345E-5</v>
      </c>
    </row>
    <row r="60" spans="2:11">
      <c r="B60" s="85" t="s">
        <v>2103</v>
      </c>
      <c r="C60" s="87" t="s">
        <v>2104</v>
      </c>
      <c r="D60" s="88" t="s">
        <v>534</v>
      </c>
      <c r="E60" s="88" t="s">
        <v>131</v>
      </c>
      <c r="F60" s="104">
        <v>44957</v>
      </c>
      <c r="G60" s="90">
        <v>1833936.3556800003</v>
      </c>
      <c r="H60" s="105">
        <v>-7.3180649999999998</v>
      </c>
      <c r="I60" s="90">
        <v>-134.20865041599998</v>
      </c>
      <c r="J60" s="91">
        <f t="shared" si="0"/>
        <v>5.6099307503405131E-2</v>
      </c>
      <c r="K60" s="91">
        <f>I60/'סכום נכסי הקרן'!$C$42</f>
        <v>-1.9591408425160501E-4</v>
      </c>
    </row>
    <row r="61" spans="2:11">
      <c r="B61" s="85" t="s">
        <v>2105</v>
      </c>
      <c r="C61" s="87" t="s">
        <v>2106</v>
      </c>
      <c r="D61" s="88" t="s">
        <v>534</v>
      </c>
      <c r="E61" s="88" t="s">
        <v>131</v>
      </c>
      <c r="F61" s="104">
        <v>44964</v>
      </c>
      <c r="G61" s="90">
        <v>660534.73200000008</v>
      </c>
      <c r="H61" s="105">
        <v>-7.2767999999999997</v>
      </c>
      <c r="I61" s="90">
        <v>-48.065789646000006</v>
      </c>
      <c r="J61" s="91">
        <f t="shared" si="0"/>
        <v>2.009153288843054E-2</v>
      </c>
      <c r="K61" s="91">
        <f>I61/'סכום נכסי הקרן'!$C$42</f>
        <v>-7.0165113300354955E-5</v>
      </c>
    </row>
    <row r="62" spans="2:11">
      <c r="B62" s="85" t="s">
        <v>2105</v>
      </c>
      <c r="C62" s="87" t="s">
        <v>2107</v>
      </c>
      <c r="D62" s="88" t="s">
        <v>534</v>
      </c>
      <c r="E62" s="88" t="s">
        <v>131</v>
      </c>
      <c r="F62" s="104">
        <v>44964</v>
      </c>
      <c r="G62" s="90">
        <v>767090.30354800017</v>
      </c>
      <c r="H62" s="105">
        <v>-7.2767999999999997</v>
      </c>
      <c r="I62" s="90">
        <v>-55.819625198000011</v>
      </c>
      <c r="J62" s="91">
        <f t="shared" si="0"/>
        <v>2.333264144301463E-2</v>
      </c>
      <c r="K62" s="91">
        <f>I62/'סכום נכסי הקרן'!$C$42</f>
        <v>-8.1483948464101738E-5</v>
      </c>
    </row>
    <row r="63" spans="2:11">
      <c r="B63" s="85" t="s">
        <v>2108</v>
      </c>
      <c r="C63" s="87" t="s">
        <v>2109</v>
      </c>
      <c r="D63" s="88" t="s">
        <v>534</v>
      </c>
      <c r="E63" s="88" t="s">
        <v>131</v>
      </c>
      <c r="F63" s="104">
        <v>44956</v>
      </c>
      <c r="G63" s="90">
        <v>544502.86102800013</v>
      </c>
      <c r="H63" s="105">
        <v>-7.2770729999999997</v>
      </c>
      <c r="I63" s="90">
        <v>-39.623870453000009</v>
      </c>
      <c r="J63" s="91">
        <f t="shared" si="0"/>
        <v>1.6562804902126724E-2</v>
      </c>
      <c r="K63" s="91">
        <f>I63/'סכום נכסי הקרן'!$C$42</f>
        <v>-5.7841832625851794E-5</v>
      </c>
    </row>
    <row r="64" spans="2:11">
      <c r="B64" s="85" t="s">
        <v>2110</v>
      </c>
      <c r="C64" s="87" t="s">
        <v>2111</v>
      </c>
      <c r="D64" s="88" t="s">
        <v>534</v>
      </c>
      <c r="E64" s="88" t="s">
        <v>131</v>
      </c>
      <c r="F64" s="104">
        <v>44956</v>
      </c>
      <c r="G64" s="90">
        <v>426145.08487700007</v>
      </c>
      <c r="H64" s="105">
        <v>-7.273949</v>
      </c>
      <c r="I64" s="90">
        <v>-30.997574543000002</v>
      </c>
      <c r="J64" s="91">
        <f t="shared" si="0"/>
        <v>1.2957007322235675E-2</v>
      </c>
      <c r="K64" s="91">
        <f>I64/'סכום נכסי הקרן'!$C$42</f>
        <v>-4.5249403907937065E-5</v>
      </c>
    </row>
    <row r="65" spans="2:11">
      <c r="B65" s="85" t="s">
        <v>2112</v>
      </c>
      <c r="C65" s="87" t="s">
        <v>2113</v>
      </c>
      <c r="D65" s="88" t="s">
        <v>534</v>
      </c>
      <c r="E65" s="88" t="s">
        <v>131</v>
      </c>
      <c r="F65" s="104">
        <v>44972</v>
      </c>
      <c r="G65" s="90">
        <v>319094.04688000004</v>
      </c>
      <c r="H65" s="105">
        <v>-5.5428649999999999</v>
      </c>
      <c r="I65" s="90">
        <v>-17.686952419000001</v>
      </c>
      <c r="J65" s="91">
        <f t="shared" si="0"/>
        <v>7.393158186719131E-3</v>
      </c>
      <c r="K65" s="91">
        <f>I65/'סכום נכסי הקרן'!$C$42</f>
        <v>-2.5818925051622402E-5</v>
      </c>
    </row>
    <row r="66" spans="2:11">
      <c r="B66" s="85" t="s">
        <v>2114</v>
      </c>
      <c r="C66" s="87" t="s">
        <v>2115</v>
      </c>
      <c r="D66" s="88" t="s">
        <v>534</v>
      </c>
      <c r="E66" s="88" t="s">
        <v>131</v>
      </c>
      <c r="F66" s="104">
        <v>44972</v>
      </c>
      <c r="G66" s="90">
        <v>182444.00780000002</v>
      </c>
      <c r="H66" s="105">
        <v>-5.4823820000000003</v>
      </c>
      <c r="I66" s="90">
        <v>-10.002277506000002</v>
      </c>
      <c r="J66" s="91">
        <f t="shared" si="0"/>
        <v>4.180958826455727E-3</v>
      </c>
      <c r="K66" s="91">
        <f>I66/'סכום נכסי הקרן'!$C$42</f>
        <v>-1.4601048680128904E-5</v>
      </c>
    </row>
    <row r="67" spans="2:11">
      <c r="B67" s="85" t="s">
        <v>2116</v>
      </c>
      <c r="C67" s="87" t="s">
        <v>2117</v>
      </c>
      <c r="D67" s="88" t="s">
        <v>534</v>
      </c>
      <c r="E67" s="88" t="s">
        <v>131</v>
      </c>
      <c r="F67" s="104">
        <v>44972</v>
      </c>
      <c r="G67" s="90">
        <v>601762.52140000009</v>
      </c>
      <c r="H67" s="105">
        <v>-5.4521670000000002</v>
      </c>
      <c r="I67" s="90">
        <v>-32.809094684999998</v>
      </c>
      <c r="J67" s="91">
        <f t="shared" si="0"/>
        <v>1.3714223978387629E-2</v>
      </c>
      <c r="K67" s="91">
        <f>I67/'סכום נכסי הקרן'!$C$42</f>
        <v>-4.789381102046814E-5</v>
      </c>
    </row>
    <row r="68" spans="2:11">
      <c r="B68" s="85" t="s">
        <v>2116</v>
      </c>
      <c r="C68" s="87" t="s">
        <v>2118</v>
      </c>
      <c r="D68" s="88" t="s">
        <v>534</v>
      </c>
      <c r="E68" s="88" t="s">
        <v>131</v>
      </c>
      <c r="F68" s="104">
        <v>44972</v>
      </c>
      <c r="G68" s="90">
        <v>419833.10596000007</v>
      </c>
      <c r="H68" s="105">
        <v>-5.4521670000000002</v>
      </c>
      <c r="I68" s="90">
        <v>-22.890000017000002</v>
      </c>
      <c r="J68" s="91">
        <f t="shared" si="0"/>
        <v>9.5680356350080938E-3</v>
      </c>
      <c r="K68" s="91">
        <f>I68/'סכום נכסי הקרן'!$C$42</f>
        <v>-3.3414190351735719E-5</v>
      </c>
    </row>
    <row r="69" spans="2:11">
      <c r="B69" s="85" t="s">
        <v>2119</v>
      </c>
      <c r="C69" s="87" t="s">
        <v>2120</v>
      </c>
      <c r="D69" s="88" t="s">
        <v>534</v>
      </c>
      <c r="E69" s="88" t="s">
        <v>131</v>
      </c>
      <c r="F69" s="104">
        <v>44972</v>
      </c>
      <c r="G69" s="90">
        <v>120373.18932800001</v>
      </c>
      <c r="H69" s="105">
        <v>-5.4340460000000004</v>
      </c>
      <c r="I69" s="90">
        <v>-6.541133889000001</v>
      </c>
      <c r="J69" s="91">
        <f t="shared" si="0"/>
        <v>2.7341984314910315E-3</v>
      </c>
      <c r="K69" s="91">
        <f>I69/'סכום נכסי הקרן'!$C$42</f>
        <v>-9.5485667418483932E-6</v>
      </c>
    </row>
    <row r="70" spans="2:11">
      <c r="B70" s="85" t="s">
        <v>2121</v>
      </c>
      <c r="C70" s="87" t="s">
        <v>2122</v>
      </c>
      <c r="D70" s="88" t="s">
        <v>534</v>
      </c>
      <c r="E70" s="88" t="s">
        <v>131</v>
      </c>
      <c r="F70" s="104">
        <v>44973</v>
      </c>
      <c r="G70" s="90">
        <v>603658.65080000006</v>
      </c>
      <c r="H70" s="105">
        <v>-5.0895729999999997</v>
      </c>
      <c r="I70" s="90">
        <v>-30.723645383000004</v>
      </c>
      <c r="J70" s="91">
        <f t="shared" si="0"/>
        <v>1.2842504746333479E-2</v>
      </c>
      <c r="K70" s="91">
        <f>I70/'סכום נכסי הקרן'!$C$42</f>
        <v>-4.484952967952583E-5</v>
      </c>
    </row>
    <row r="71" spans="2:11">
      <c r="B71" s="85" t="s">
        <v>2123</v>
      </c>
      <c r="C71" s="87" t="s">
        <v>2124</v>
      </c>
      <c r="D71" s="88" t="s">
        <v>534</v>
      </c>
      <c r="E71" s="88" t="s">
        <v>131</v>
      </c>
      <c r="F71" s="104">
        <v>44973</v>
      </c>
      <c r="G71" s="90">
        <v>1497244.4503810003</v>
      </c>
      <c r="H71" s="105">
        <v>-5.0775709999999998</v>
      </c>
      <c r="I71" s="90">
        <v>-76.023644146000024</v>
      </c>
      <c r="J71" s="91">
        <f t="shared" si="0"/>
        <v>3.1777935157355955E-2</v>
      </c>
      <c r="K71" s="91">
        <f>I71/'סכום נכסי הקרן'!$C$42</f>
        <v>-1.1097721777371999E-4</v>
      </c>
    </row>
    <row r="72" spans="2:11">
      <c r="B72" s="85" t="s">
        <v>2125</v>
      </c>
      <c r="C72" s="87" t="s">
        <v>2126</v>
      </c>
      <c r="D72" s="88" t="s">
        <v>534</v>
      </c>
      <c r="E72" s="88" t="s">
        <v>131</v>
      </c>
      <c r="F72" s="104">
        <v>44977</v>
      </c>
      <c r="G72" s="90">
        <v>1053695.3108680001</v>
      </c>
      <c r="H72" s="105">
        <v>-4.7525950000000003</v>
      </c>
      <c r="I72" s="90">
        <v>-50.077871279000007</v>
      </c>
      <c r="J72" s="91">
        <f t="shared" si="0"/>
        <v>2.0932584384751703E-2</v>
      </c>
      <c r="K72" s="91">
        <f>I72/'סכום נכסי הקרן'!$C$42</f>
        <v>-7.3102294542747322E-5</v>
      </c>
    </row>
    <row r="73" spans="2:11">
      <c r="B73" s="85" t="s">
        <v>2127</v>
      </c>
      <c r="C73" s="87" t="s">
        <v>2128</v>
      </c>
      <c r="D73" s="88" t="s">
        <v>534</v>
      </c>
      <c r="E73" s="88" t="s">
        <v>131</v>
      </c>
      <c r="F73" s="104">
        <v>44977</v>
      </c>
      <c r="G73" s="90">
        <v>993192.72072400013</v>
      </c>
      <c r="H73" s="105">
        <v>-4.7168260000000002</v>
      </c>
      <c r="I73" s="90">
        <v>-46.847172736000005</v>
      </c>
      <c r="J73" s="91">
        <f t="shared" si="0"/>
        <v>1.958215018805291E-2</v>
      </c>
      <c r="K73" s="91">
        <f>I73/'סכום נכסי הקרן'!$C$42</f>
        <v>-6.8386209964123296E-5</v>
      </c>
    </row>
    <row r="74" spans="2:11">
      <c r="B74" s="85" t="s">
        <v>2129</v>
      </c>
      <c r="C74" s="87" t="s">
        <v>2130</v>
      </c>
      <c r="D74" s="88" t="s">
        <v>534</v>
      </c>
      <c r="E74" s="88" t="s">
        <v>131</v>
      </c>
      <c r="F74" s="104">
        <v>45013</v>
      </c>
      <c r="G74" s="90">
        <v>606244.28180000011</v>
      </c>
      <c r="H74" s="105">
        <v>-4.5674039999999998</v>
      </c>
      <c r="I74" s="90">
        <v>-27.689622874000005</v>
      </c>
      <c r="J74" s="91">
        <f t="shared" si="0"/>
        <v>1.1574281266125142E-2</v>
      </c>
      <c r="K74" s="91">
        <f>I74/'סכום נכסי הקרן'!$C$42</f>
        <v>-4.0420547347857674E-5</v>
      </c>
    </row>
    <row r="75" spans="2:11">
      <c r="B75" s="85" t="s">
        <v>2129</v>
      </c>
      <c r="C75" s="87" t="s">
        <v>2131</v>
      </c>
      <c r="D75" s="88" t="s">
        <v>534</v>
      </c>
      <c r="E75" s="88" t="s">
        <v>131</v>
      </c>
      <c r="F75" s="104">
        <v>45013</v>
      </c>
      <c r="G75" s="90">
        <v>158609.96494500004</v>
      </c>
      <c r="H75" s="105">
        <v>-4.5674039999999998</v>
      </c>
      <c r="I75" s="90">
        <v>-7.2443571610000008</v>
      </c>
      <c r="J75" s="91">
        <f t="shared" si="0"/>
        <v>3.0281462393051805E-3</v>
      </c>
      <c r="K75" s="91">
        <f>I75/'סכום נכסי הקרן'!$C$42</f>
        <v>-1.0575112668144904E-5</v>
      </c>
    </row>
    <row r="76" spans="2:11">
      <c r="B76" s="85" t="s">
        <v>2132</v>
      </c>
      <c r="C76" s="87" t="s">
        <v>2133</v>
      </c>
      <c r="D76" s="88" t="s">
        <v>534</v>
      </c>
      <c r="E76" s="88" t="s">
        <v>131</v>
      </c>
      <c r="F76" s="104">
        <v>45013</v>
      </c>
      <c r="G76" s="90">
        <v>206298.87872000004</v>
      </c>
      <c r="H76" s="105">
        <v>-4.4782840000000004</v>
      </c>
      <c r="I76" s="90">
        <v>-9.2386488660000019</v>
      </c>
      <c r="J76" s="91">
        <f t="shared" ref="J76:J139" si="1">IFERROR(I76/$I$11,0)</f>
        <v>3.8617615335764608E-3</v>
      </c>
      <c r="K76" s="91">
        <f>I76/'סכום נכסי הקרן'!$C$42</f>
        <v>-1.3486324664574218E-5</v>
      </c>
    </row>
    <row r="77" spans="2:11">
      <c r="B77" s="85" t="s">
        <v>2134</v>
      </c>
      <c r="C77" s="87" t="s">
        <v>2135</v>
      </c>
      <c r="D77" s="88" t="s">
        <v>534</v>
      </c>
      <c r="E77" s="88" t="s">
        <v>131</v>
      </c>
      <c r="F77" s="104">
        <v>45013</v>
      </c>
      <c r="G77" s="90">
        <v>242980.36384000003</v>
      </c>
      <c r="H77" s="105">
        <v>-4.359693</v>
      </c>
      <c r="I77" s="90">
        <v>-10.593198030000002</v>
      </c>
      <c r="J77" s="91">
        <f t="shared" si="1"/>
        <v>4.4279640089323795E-3</v>
      </c>
      <c r="K77" s="91">
        <f>I77/'סכום נכסי הקרן'!$C$42</f>
        <v>-1.546365815400479E-5</v>
      </c>
    </row>
    <row r="78" spans="2:11">
      <c r="B78" s="85" t="s">
        <v>2136</v>
      </c>
      <c r="C78" s="87" t="s">
        <v>2137</v>
      </c>
      <c r="D78" s="88" t="s">
        <v>534</v>
      </c>
      <c r="E78" s="88" t="s">
        <v>131</v>
      </c>
      <c r="F78" s="104">
        <v>45014</v>
      </c>
      <c r="G78" s="90">
        <v>265026.41285000008</v>
      </c>
      <c r="H78" s="105">
        <v>-4.2759080000000003</v>
      </c>
      <c r="I78" s="90">
        <v>-11.332284381000001</v>
      </c>
      <c r="J78" s="91">
        <f t="shared" si="1"/>
        <v>4.7369026082536613E-3</v>
      </c>
      <c r="K78" s="91">
        <f>I78/'סכום נכסי הקרן'!$C$42</f>
        <v>-1.6542556013346969E-5</v>
      </c>
    </row>
    <row r="79" spans="2:11">
      <c r="B79" s="85" t="s">
        <v>2136</v>
      </c>
      <c r="C79" s="87" t="s">
        <v>2138</v>
      </c>
      <c r="D79" s="88" t="s">
        <v>534</v>
      </c>
      <c r="E79" s="88" t="s">
        <v>131</v>
      </c>
      <c r="F79" s="104">
        <v>45014</v>
      </c>
      <c r="G79" s="90">
        <v>206650.52453600004</v>
      </c>
      <c r="H79" s="105">
        <v>-4.2759080000000003</v>
      </c>
      <c r="I79" s="90">
        <v>-8.8361853680000007</v>
      </c>
      <c r="J79" s="91">
        <f t="shared" si="1"/>
        <v>3.6935315166348221E-3</v>
      </c>
      <c r="K79" s="91">
        <f>I79/'סכום נכסי הקרן'!$C$42</f>
        <v>-1.2898819556587767E-5</v>
      </c>
    </row>
    <row r="80" spans="2:11">
      <c r="B80" s="85" t="s">
        <v>2139</v>
      </c>
      <c r="C80" s="87" t="s">
        <v>2140</v>
      </c>
      <c r="D80" s="88" t="s">
        <v>534</v>
      </c>
      <c r="E80" s="88" t="s">
        <v>131</v>
      </c>
      <c r="F80" s="104">
        <v>45012</v>
      </c>
      <c r="G80" s="90">
        <v>851275.91290000011</v>
      </c>
      <c r="H80" s="105">
        <v>-4.2364819999999996</v>
      </c>
      <c r="I80" s="90">
        <v>-36.064154307000003</v>
      </c>
      <c r="J80" s="91">
        <f t="shared" si="1"/>
        <v>1.5074841122740688E-2</v>
      </c>
      <c r="K80" s="91">
        <f>I80/'סכום נכסי הקרן'!$C$42</f>
        <v>-5.2645457229947346E-5</v>
      </c>
    </row>
    <row r="81" spans="2:11">
      <c r="B81" s="85" t="s">
        <v>2141</v>
      </c>
      <c r="C81" s="87" t="s">
        <v>2142</v>
      </c>
      <c r="D81" s="88" t="s">
        <v>534</v>
      </c>
      <c r="E81" s="88" t="s">
        <v>131</v>
      </c>
      <c r="F81" s="104">
        <v>45014</v>
      </c>
      <c r="G81" s="90">
        <v>1033838.6990400001</v>
      </c>
      <c r="H81" s="105">
        <v>-4.2167940000000002</v>
      </c>
      <c r="I81" s="90">
        <v>-43.594850481000009</v>
      </c>
      <c r="J81" s="91">
        <f t="shared" si="1"/>
        <v>1.8222677264974761E-2</v>
      </c>
      <c r="K81" s="91">
        <f>I81/'סכום נכסי הקרן'!$C$42</f>
        <v>-6.3638559687450238E-5</v>
      </c>
    </row>
    <row r="82" spans="2:11">
      <c r="B82" s="85" t="s">
        <v>2143</v>
      </c>
      <c r="C82" s="87" t="s">
        <v>2144</v>
      </c>
      <c r="D82" s="88" t="s">
        <v>534</v>
      </c>
      <c r="E82" s="88" t="s">
        <v>131</v>
      </c>
      <c r="F82" s="104">
        <v>45012</v>
      </c>
      <c r="G82" s="90">
        <v>365091.09720000008</v>
      </c>
      <c r="H82" s="105">
        <v>-4.1626609999999999</v>
      </c>
      <c r="I82" s="90">
        <v>-15.197503032000002</v>
      </c>
      <c r="J82" s="91">
        <f t="shared" si="1"/>
        <v>6.3525666433082535E-3</v>
      </c>
      <c r="K82" s="91">
        <f>I82/'סכום נכסי הקרן'!$C$42</f>
        <v>-2.2184895535394735E-5</v>
      </c>
    </row>
    <row r="83" spans="2:11">
      <c r="B83" s="85" t="s">
        <v>2145</v>
      </c>
      <c r="C83" s="87" t="s">
        <v>2146</v>
      </c>
      <c r="D83" s="88" t="s">
        <v>534</v>
      </c>
      <c r="E83" s="88" t="s">
        <v>131</v>
      </c>
      <c r="F83" s="104">
        <v>45090</v>
      </c>
      <c r="G83" s="90">
        <v>1036476.0426600002</v>
      </c>
      <c r="H83" s="105">
        <v>-3.9008470000000002</v>
      </c>
      <c r="I83" s="90">
        <v>-40.431342157000003</v>
      </c>
      <c r="J83" s="91">
        <f t="shared" si="1"/>
        <v>1.6900328625691369E-2</v>
      </c>
      <c r="K83" s="91">
        <f>I83/'סכום נכסי הקרן'!$C$42</f>
        <v>-5.9020557536339254E-5</v>
      </c>
    </row>
    <row r="84" spans="2:11">
      <c r="B84" s="85" t="s">
        <v>2147</v>
      </c>
      <c r="C84" s="87" t="s">
        <v>2148</v>
      </c>
      <c r="D84" s="88" t="s">
        <v>534</v>
      </c>
      <c r="E84" s="88" t="s">
        <v>131</v>
      </c>
      <c r="F84" s="104">
        <v>45090</v>
      </c>
      <c r="G84" s="90">
        <v>427387.56676000007</v>
      </c>
      <c r="H84" s="105">
        <v>-3.7541769999999999</v>
      </c>
      <c r="I84" s="90">
        <v>-16.044885812000004</v>
      </c>
      <c r="J84" s="91">
        <f t="shared" si="1"/>
        <v>6.7067732238897627E-3</v>
      </c>
      <c r="K84" s="91">
        <f>I84/'סכום נכסי הקרן'!$C$42</f>
        <v>-2.3421881533239836E-5</v>
      </c>
    </row>
    <row r="85" spans="2:11">
      <c r="B85" s="85" t="s">
        <v>2149</v>
      </c>
      <c r="C85" s="87" t="s">
        <v>2150</v>
      </c>
      <c r="D85" s="88" t="s">
        <v>534</v>
      </c>
      <c r="E85" s="88" t="s">
        <v>131</v>
      </c>
      <c r="F85" s="104">
        <v>45090</v>
      </c>
      <c r="G85" s="90">
        <v>368640.73863000004</v>
      </c>
      <c r="H85" s="105">
        <v>-3.6079210000000002</v>
      </c>
      <c r="I85" s="90">
        <v>-13.300265806000002</v>
      </c>
      <c r="J85" s="91">
        <f t="shared" si="1"/>
        <v>5.5595201875218792E-3</v>
      </c>
      <c r="K85" s="91">
        <f>I85/'סכום נכסי הקרן'!$C$42</f>
        <v>-1.9415360989091507E-5</v>
      </c>
    </row>
    <row r="86" spans="2:11">
      <c r="B86" s="85" t="s">
        <v>2149</v>
      </c>
      <c r="C86" s="87" t="s">
        <v>2151</v>
      </c>
      <c r="D86" s="88" t="s">
        <v>534</v>
      </c>
      <c r="E86" s="88" t="s">
        <v>131</v>
      </c>
      <c r="F86" s="104">
        <v>45090</v>
      </c>
      <c r="G86" s="90">
        <v>213283.87666000004</v>
      </c>
      <c r="H86" s="105">
        <v>-3.6079210000000002</v>
      </c>
      <c r="I86" s="90">
        <v>-7.6951133020000011</v>
      </c>
      <c r="J86" s="91">
        <f t="shared" si="1"/>
        <v>3.2165626139921033E-3</v>
      </c>
      <c r="K86" s="91">
        <f>I86/'סכום נכסי הקרן'!$C$42</f>
        <v>-1.1233114043697626E-5</v>
      </c>
    </row>
    <row r="87" spans="2:11">
      <c r="B87" s="85" t="s">
        <v>2152</v>
      </c>
      <c r="C87" s="87" t="s">
        <v>2153</v>
      </c>
      <c r="D87" s="88" t="s">
        <v>534</v>
      </c>
      <c r="E87" s="88" t="s">
        <v>131</v>
      </c>
      <c r="F87" s="104">
        <v>44993</v>
      </c>
      <c r="G87" s="90">
        <v>324766.01675000007</v>
      </c>
      <c r="H87" s="105">
        <v>-3.6002540000000001</v>
      </c>
      <c r="I87" s="90">
        <v>-11.692399953000001</v>
      </c>
      <c r="J87" s="91">
        <f t="shared" si="1"/>
        <v>4.8874311632147067E-3</v>
      </c>
      <c r="K87" s="91">
        <f>I87/'סכום נכסי הקרן'!$C$42</f>
        <v>-1.7068242787593168E-5</v>
      </c>
    </row>
    <row r="88" spans="2:11">
      <c r="B88" s="85" t="s">
        <v>2154</v>
      </c>
      <c r="C88" s="87" t="s">
        <v>2155</v>
      </c>
      <c r="D88" s="88" t="s">
        <v>534</v>
      </c>
      <c r="E88" s="88" t="s">
        <v>131</v>
      </c>
      <c r="F88" s="104">
        <v>45019</v>
      </c>
      <c r="G88" s="90">
        <v>1041750.7299000003</v>
      </c>
      <c r="H88" s="105">
        <v>-3.4203960000000002</v>
      </c>
      <c r="I88" s="90">
        <v>-35.632001837000011</v>
      </c>
      <c r="J88" s="91">
        <f t="shared" si="1"/>
        <v>1.4894201095233225E-2</v>
      </c>
      <c r="K88" s="91">
        <f>I88/'סכום נכסי הקרן'!$C$42</f>
        <v>-5.2014612979933007E-5</v>
      </c>
    </row>
    <row r="89" spans="2:11">
      <c r="B89" s="85" t="s">
        <v>2154</v>
      </c>
      <c r="C89" s="87" t="s">
        <v>2156</v>
      </c>
      <c r="D89" s="88" t="s">
        <v>534</v>
      </c>
      <c r="E89" s="88" t="s">
        <v>131</v>
      </c>
      <c r="F89" s="104">
        <v>45019</v>
      </c>
      <c r="G89" s="90">
        <v>374088.61507499998</v>
      </c>
      <c r="H89" s="105">
        <v>-3.4203960000000002</v>
      </c>
      <c r="I89" s="90">
        <v>-12.795312589000002</v>
      </c>
      <c r="J89" s="91">
        <f t="shared" si="1"/>
        <v>5.3484493980644841E-3</v>
      </c>
      <c r="K89" s="91">
        <f>I89/'סכום נכסי הקרן'!$C$42</f>
        <v>-1.8678244217618008E-5</v>
      </c>
    </row>
    <row r="90" spans="2:11">
      <c r="B90" s="85" t="s">
        <v>2157</v>
      </c>
      <c r="C90" s="87" t="s">
        <v>2158</v>
      </c>
      <c r="D90" s="88" t="s">
        <v>534</v>
      </c>
      <c r="E90" s="88" t="s">
        <v>131</v>
      </c>
      <c r="F90" s="104">
        <v>45019</v>
      </c>
      <c r="G90" s="90">
        <v>342277.08840000001</v>
      </c>
      <c r="H90" s="105">
        <v>-3.368058</v>
      </c>
      <c r="I90" s="90">
        <v>-11.528090498000001</v>
      </c>
      <c r="J90" s="91">
        <f t="shared" si="1"/>
        <v>4.818749698844188E-3</v>
      </c>
      <c r="K90" s="91">
        <f>I90/'סכום נכסי הקרן'!$C$42</f>
        <v>-1.6828388379472485E-5</v>
      </c>
    </row>
    <row r="91" spans="2:11">
      <c r="B91" s="85" t="s">
        <v>2157</v>
      </c>
      <c r="C91" s="87" t="s">
        <v>2159</v>
      </c>
      <c r="D91" s="88" t="s">
        <v>534</v>
      </c>
      <c r="E91" s="88" t="s">
        <v>131</v>
      </c>
      <c r="F91" s="104">
        <v>45019</v>
      </c>
      <c r="G91" s="90">
        <v>160404.86872800003</v>
      </c>
      <c r="H91" s="105">
        <v>-3.368058</v>
      </c>
      <c r="I91" s="90">
        <v>-5.4025288210000006</v>
      </c>
      <c r="J91" s="91">
        <f t="shared" si="1"/>
        <v>2.2582607356966288E-3</v>
      </c>
      <c r="K91" s="91">
        <f>I91/'סכום נכסי הקרן'!$C$42</f>
        <v>-7.8864624845593048E-6</v>
      </c>
    </row>
    <row r="92" spans="2:11">
      <c r="B92" s="85" t="s">
        <v>2157</v>
      </c>
      <c r="C92" s="87" t="s">
        <v>2160</v>
      </c>
      <c r="D92" s="88" t="s">
        <v>534</v>
      </c>
      <c r="E92" s="88" t="s">
        <v>131</v>
      </c>
      <c r="F92" s="104">
        <v>45019</v>
      </c>
      <c r="G92" s="90">
        <v>245241.92908800003</v>
      </c>
      <c r="H92" s="105">
        <v>-3.368058</v>
      </c>
      <c r="I92" s="90">
        <v>-8.2598901400000013</v>
      </c>
      <c r="J92" s="91">
        <f t="shared" si="1"/>
        <v>3.4526397178714341E-3</v>
      </c>
      <c r="K92" s="91">
        <f>I92/'סכום נכסי הקרן'!$C$42</f>
        <v>-1.2057559686212603E-5</v>
      </c>
    </row>
    <row r="93" spans="2:11">
      <c r="B93" s="85" t="s">
        <v>2161</v>
      </c>
      <c r="C93" s="87" t="s">
        <v>2162</v>
      </c>
      <c r="D93" s="88" t="s">
        <v>534</v>
      </c>
      <c r="E93" s="88" t="s">
        <v>131</v>
      </c>
      <c r="F93" s="104">
        <v>45091</v>
      </c>
      <c r="G93" s="90">
        <v>577652.3511480001</v>
      </c>
      <c r="H93" s="105">
        <v>-3.5232800000000002</v>
      </c>
      <c r="I93" s="90">
        <v>-20.352309368</v>
      </c>
      <c r="J93" s="91">
        <f t="shared" si="1"/>
        <v>8.5072792111450107E-3</v>
      </c>
      <c r="K93" s="91">
        <f>I93/'סכום נכסי הקרן'!$C$42</f>
        <v>-2.9709739572507663E-5</v>
      </c>
    </row>
    <row r="94" spans="2:11">
      <c r="B94" s="85" t="s">
        <v>2163</v>
      </c>
      <c r="C94" s="87" t="s">
        <v>2164</v>
      </c>
      <c r="D94" s="88" t="s">
        <v>534</v>
      </c>
      <c r="E94" s="88" t="s">
        <v>131</v>
      </c>
      <c r="F94" s="104">
        <v>45019</v>
      </c>
      <c r="G94" s="90">
        <v>122662.33464000002</v>
      </c>
      <c r="H94" s="105">
        <v>-3.3331949999999999</v>
      </c>
      <c r="I94" s="90">
        <v>-4.0885749740000001</v>
      </c>
      <c r="J94" s="91">
        <f t="shared" si="1"/>
        <v>1.7090271305627274E-3</v>
      </c>
      <c r="K94" s="91">
        <f>I94/'סכום נכסי הקרן'!$C$42</f>
        <v>-5.9683889186158278E-6</v>
      </c>
    </row>
    <row r="95" spans="2:11">
      <c r="B95" s="85" t="s">
        <v>2165</v>
      </c>
      <c r="C95" s="87" t="s">
        <v>2166</v>
      </c>
      <c r="D95" s="88" t="s">
        <v>534</v>
      </c>
      <c r="E95" s="88" t="s">
        <v>131</v>
      </c>
      <c r="F95" s="104">
        <v>45091</v>
      </c>
      <c r="G95" s="90">
        <v>446648.0236800001</v>
      </c>
      <c r="H95" s="105">
        <v>-3.4651209999999999</v>
      </c>
      <c r="I95" s="90">
        <v>-15.476893511000004</v>
      </c>
      <c r="J95" s="91">
        <f t="shared" si="1"/>
        <v>6.4693520542811085E-3</v>
      </c>
      <c r="K95" s="91">
        <f>I95/'סכום נכסי הקרן'!$C$42</f>
        <v>-2.2592742046571463E-5</v>
      </c>
    </row>
    <row r="96" spans="2:11">
      <c r="B96" s="85" t="s">
        <v>2165</v>
      </c>
      <c r="C96" s="87" t="s">
        <v>2167</v>
      </c>
      <c r="D96" s="88" t="s">
        <v>534</v>
      </c>
      <c r="E96" s="88" t="s">
        <v>131</v>
      </c>
      <c r="F96" s="104">
        <v>45091</v>
      </c>
      <c r="G96" s="90">
        <v>481647.54780000006</v>
      </c>
      <c r="H96" s="105">
        <v>-3.4651209999999999</v>
      </c>
      <c r="I96" s="90">
        <v>-16.689669297000002</v>
      </c>
      <c r="J96" s="91">
        <f t="shared" si="1"/>
        <v>6.9762931608387726E-3</v>
      </c>
      <c r="K96" s="91">
        <f>I96/'סכום נכסי הקרן'!$C$42</f>
        <v>-2.4363118671179739E-5</v>
      </c>
    </row>
    <row r="97" spans="2:11">
      <c r="B97" s="85" t="s">
        <v>2168</v>
      </c>
      <c r="C97" s="87" t="s">
        <v>2169</v>
      </c>
      <c r="D97" s="88" t="s">
        <v>534</v>
      </c>
      <c r="E97" s="88" t="s">
        <v>131</v>
      </c>
      <c r="F97" s="104">
        <v>45019</v>
      </c>
      <c r="G97" s="90">
        <v>381544.00343500008</v>
      </c>
      <c r="H97" s="105">
        <v>-3.2664409999999999</v>
      </c>
      <c r="I97" s="90">
        <v>-12.462908047000003</v>
      </c>
      <c r="J97" s="91">
        <f t="shared" si="1"/>
        <v>5.2095040725628474E-3</v>
      </c>
      <c r="K97" s="91">
        <f>I97/'סכום נכסי הקרן'!$C$42</f>
        <v>-1.8193009240251451E-5</v>
      </c>
    </row>
    <row r="98" spans="2:11">
      <c r="B98" s="85" t="s">
        <v>2170</v>
      </c>
      <c r="C98" s="87" t="s">
        <v>2171</v>
      </c>
      <c r="D98" s="88" t="s">
        <v>534</v>
      </c>
      <c r="E98" s="88" t="s">
        <v>131</v>
      </c>
      <c r="F98" s="104">
        <v>44993</v>
      </c>
      <c r="G98" s="90">
        <v>343898.57602199999</v>
      </c>
      <c r="H98" s="105">
        <v>-3.2387139999999999</v>
      </c>
      <c r="I98" s="90">
        <v>-11.137890572000002</v>
      </c>
      <c r="J98" s="91">
        <f t="shared" si="1"/>
        <v>4.6556458633713726E-3</v>
      </c>
      <c r="K98" s="91">
        <f>I98/'סכום נכסי הקרן'!$C$42</f>
        <v>-1.6258785295465763E-5</v>
      </c>
    </row>
    <row r="99" spans="2:11">
      <c r="B99" s="85" t="s">
        <v>2172</v>
      </c>
      <c r="C99" s="87" t="s">
        <v>2173</v>
      </c>
      <c r="D99" s="88" t="s">
        <v>534</v>
      </c>
      <c r="E99" s="88" t="s">
        <v>131</v>
      </c>
      <c r="F99" s="104">
        <v>44993</v>
      </c>
      <c r="G99" s="90">
        <v>430235.20836800011</v>
      </c>
      <c r="H99" s="105">
        <v>-3.1518510000000002</v>
      </c>
      <c r="I99" s="90">
        <v>-13.560374841000003</v>
      </c>
      <c r="J99" s="91">
        <f t="shared" si="1"/>
        <v>5.668245941738535E-3</v>
      </c>
      <c r="K99" s="91">
        <f>I99/'סכום נכסי הקרן'!$C$42</f>
        <v>-1.97950609804083E-5</v>
      </c>
    </row>
    <row r="100" spans="2:11">
      <c r="B100" s="85" t="s">
        <v>2174</v>
      </c>
      <c r="C100" s="87" t="s">
        <v>2175</v>
      </c>
      <c r="D100" s="88" t="s">
        <v>534</v>
      </c>
      <c r="E100" s="88" t="s">
        <v>131</v>
      </c>
      <c r="F100" s="104">
        <v>44993</v>
      </c>
      <c r="G100" s="90">
        <v>658816.41787200014</v>
      </c>
      <c r="H100" s="105">
        <v>-3.1489590000000001</v>
      </c>
      <c r="I100" s="90">
        <v>-20.745856301000003</v>
      </c>
      <c r="J100" s="91">
        <f t="shared" si="1"/>
        <v>8.6717820978289614E-3</v>
      </c>
      <c r="K100" s="91">
        <f>I100/'סכום נכסי הקרן'!$C$42</f>
        <v>-3.0284228524968897E-5</v>
      </c>
    </row>
    <row r="101" spans="2:11">
      <c r="B101" s="85" t="s">
        <v>2174</v>
      </c>
      <c r="C101" s="87" t="s">
        <v>2176</v>
      </c>
      <c r="D101" s="88" t="s">
        <v>534</v>
      </c>
      <c r="E101" s="88" t="s">
        <v>131</v>
      </c>
      <c r="F101" s="104">
        <v>44993</v>
      </c>
      <c r="G101" s="90">
        <v>1014107.2703650002</v>
      </c>
      <c r="H101" s="105">
        <v>-3.1489590000000001</v>
      </c>
      <c r="I101" s="90">
        <v>-31.933818152000008</v>
      </c>
      <c r="J101" s="91">
        <f t="shared" si="1"/>
        <v>1.3348357790007963E-2</v>
      </c>
      <c r="K101" s="91">
        <f>I101/'סכום נכסי הקרן'!$C$42</f>
        <v>-4.6616106491750445E-5</v>
      </c>
    </row>
    <row r="102" spans="2:11">
      <c r="B102" s="85" t="s">
        <v>2177</v>
      </c>
      <c r="C102" s="87" t="s">
        <v>2178</v>
      </c>
      <c r="D102" s="88" t="s">
        <v>534</v>
      </c>
      <c r="E102" s="88" t="s">
        <v>131</v>
      </c>
      <c r="F102" s="104">
        <v>44986</v>
      </c>
      <c r="G102" s="90">
        <v>555954.30029699998</v>
      </c>
      <c r="H102" s="105">
        <v>-3.1636730000000002</v>
      </c>
      <c r="I102" s="90">
        <v>-17.588577729000001</v>
      </c>
      <c r="J102" s="91">
        <f t="shared" si="1"/>
        <v>7.3520374991348668E-3</v>
      </c>
      <c r="K102" s="91">
        <f>I102/'סכום נכסי הקרן'!$C$42</f>
        <v>-2.5675320393911099E-5</v>
      </c>
    </row>
    <row r="103" spans="2:11">
      <c r="B103" s="85" t="s">
        <v>2177</v>
      </c>
      <c r="C103" s="87" t="s">
        <v>2179</v>
      </c>
      <c r="D103" s="88" t="s">
        <v>534</v>
      </c>
      <c r="E103" s="88" t="s">
        <v>131</v>
      </c>
      <c r="F103" s="104">
        <v>44986</v>
      </c>
      <c r="G103" s="90">
        <v>627019.65451000014</v>
      </c>
      <c r="H103" s="105">
        <v>-3.1636730000000002</v>
      </c>
      <c r="I103" s="90">
        <v>-19.836853366000003</v>
      </c>
      <c r="J103" s="91">
        <f t="shared" si="1"/>
        <v>8.2918182503869536E-3</v>
      </c>
      <c r="K103" s="91">
        <f>I103/'סכום נכסי הקרן'!$C$42</f>
        <v>-2.8957291125326321E-5</v>
      </c>
    </row>
    <row r="104" spans="2:11">
      <c r="B104" s="85" t="s">
        <v>2180</v>
      </c>
      <c r="C104" s="87" t="s">
        <v>2181</v>
      </c>
      <c r="D104" s="88" t="s">
        <v>534</v>
      </c>
      <c r="E104" s="88" t="s">
        <v>131</v>
      </c>
      <c r="F104" s="104">
        <v>44986</v>
      </c>
      <c r="G104" s="90">
        <v>565705.72473000013</v>
      </c>
      <c r="H104" s="105">
        <v>-3.1347529999999999</v>
      </c>
      <c r="I104" s="90">
        <v>-17.733478436000006</v>
      </c>
      <c r="J104" s="91">
        <f t="shared" si="1"/>
        <v>7.4126060935902731E-3</v>
      </c>
      <c r="K104" s="91">
        <f>I104/'סכום נכסי הקרן'!$C$42</f>
        <v>-2.5886842447305742E-5</v>
      </c>
    </row>
    <row r="105" spans="2:11">
      <c r="B105" s="85" t="s">
        <v>2182</v>
      </c>
      <c r="C105" s="87" t="s">
        <v>2183</v>
      </c>
      <c r="D105" s="88" t="s">
        <v>534</v>
      </c>
      <c r="E105" s="88" t="s">
        <v>131</v>
      </c>
      <c r="F105" s="104">
        <v>44993</v>
      </c>
      <c r="G105" s="90">
        <v>258380.03732500004</v>
      </c>
      <c r="H105" s="105">
        <v>-3.413084</v>
      </c>
      <c r="I105" s="90">
        <v>-8.8187286010000019</v>
      </c>
      <c r="J105" s="91">
        <f t="shared" si="1"/>
        <v>3.686234576110402E-3</v>
      </c>
      <c r="K105" s="91">
        <f>I105/'סכום נכסי הקרן'!$C$42</f>
        <v>-1.28733366498586E-5</v>
      </c>
    </row>
    <row r="106" spans="2:11">
      <c r="B106" s="85" t="s">
        <v>2182</v>
      </c>
      <c r="C106" s="87" t="s">
        <v>2184</v>
      </c>
      <c r="D106" s="88" t="s">
        <v>534</v>
      </c>
      <c r="E106" s="88" t="s">
        <v>131</v>
      </c>
      <c r="F106" s="104">
        <v>44993</v>
      </c>
      <c r="G106" s="90">
        <v>373137.20311600005</v>
      </c>
      <c r="H106" s="105">
        <v>-3.413084</v>
      </c>
      <c r="I106" s="90">
        <v>-12.735487445000002</v>
      </c>
      <c r="J106" s="91">
        <f t="shared" si="1"/>
        <v>5.323442447027509E-3</v>
      </c>
      <c r="K106" s="91">
        <f>I106/'סכום נכסי הקרן'!$C$42</f>
        <v>-1.8590913123343156E-5</v>
      </c>
    </row>
    <row r="107" spans="2:11">
      <c r="B107" s="85" t="s">
        <v>2185</v>
      </c>
      <c r="C107" s="87" t="s">
        <v>2186</v>
      </c>
      <c r="D107" s="88" t="s">
        <v>534</v>
      </c>
      <c r="E107" s="88" t="s">
        <v>131</v>
      </c>
      <c r="F107" s="104">
        <v>44993</v>
      </c>
      <c r="G107" s="90">
        <v>738456.21360000013</v>
      </c>
      <c r="H107" s="105">
        <v>-3.024718</v>
      </c>
      <c r="I107" s="90">
        <v>-22.336214788000003</v>
      </c>
      <c r="J107" s="91">
        <f t="shared" si="1"/>
        <v>9.3365530311951671E-3</v>
      </c>
      <c r="K107" s="91">
        <f>I107/'סכום נכסי הקרן'!$C$42</f>
        <v>-3.2605789956714195E-5</v>
      </c>
    </row>
    <row r="108" spans="2:11">
      <c r="B108" s="85" t="s">
        <v>2185</v>
      </c>
      <c r="C108" s="87" t="s">
        <v>2187</v>
      </c>
      <c r="D108" s="88" t="s">
        <v>534</v>
      </c>
      <c r="E108" s="88" t="s">
        <v>131</v>
      </c>
      <c r="F108" s="104">
        <v>44993</v>
      </c>
      <c r="G108" s="90">
        <v>107333.44230000001</v>
      </c>
      <c r="H108" s="105">
        <v>-3.024718</v>
      </c>
      <c r="I108" s="90">
        <v>-3.2465334800000005</v>
      </c>
      <c r="J108" s="91">
        <f t="shared" si="1"/>
        <v>1.3570532111759255E-3</v>
      </c>
      <c r="K108" s="91">
        <f>I108/'סכום נכסי הקרן'!$C$42</f>
        <v>-4.7391999826752551E-6</v>
      </c>
    </row>
    <row r="109" spans="2:11">
      <c r="B109" s="85" t="s">
        <v>2188</v>
      </c>
      <c r="C109" s="87" t="s">
        <v>2189</v>
      </c>
      <c r="D109" s="88" t="s">
        <v>534</v>
      </c>
      <c r="E109" s="88" t="s">
        <v>131</v>
      </c>
      <c r="F109" s="104">
        <v>44980</v>
      </c>
      <c r="G109" s="90">
        <v>483230.49058400007</v>
      </c>
      <c r="H109" s="105">
        <v>-3.0145240000000002</v>
      </c>
      <c r="I109" s="90">
        <v>-14.567098612000002</v>
      </c>
      <c r="J109" s="91">
        <f t="shared" si="1"/>
        <v>6.0890571653463956E-3</v>
      </c>
      <c r="K109" s="91">
        <f>I109/'סכום נכסי הקרן'!$C$42</f>
        <v>-2.1264648559736747E-5</v>
      </c>
    </row>
    <row r="110" spans="2:11">
      <c r="B110" s="85" t="s">
        <v>2188</v>
      </c>
      <c r="C110" s="87" t="s">
        <v>2190</v>
      </c>
      <c r="D110" s="88" t="s">
        <v>534</v>
      </c>
      <c r="E110" s="88" t="s">
        <v>131</v>
      </c>
      <c r="F110" s="104">
        <v>44980</v>
      </c>
      <c r="G110" s="90">
        <v>492538.57294400007</v>
      </c>
      <c r="H110" s="105">
        <v>-3.0145240000000002</v>
      </c>
      <c r="I110" s="90">
        <v>-14.847692979000001</v>
      </c>
      <c r="J110" s="91">
        <f t="shared" si="1"/>
        <v>6.2063458023251901E-3</v>
      </c>
      <c r="K110" s="91">
        <f>I110/'סכום נכסי הקרן'!$C$42</f>
        <v>-2.1674252473393343E-5</v>
      </c>
    </row>
    <row r="111" spans="2:11">
      <c r="B111" s="85" t="s">
        <v>2188</v>
      </c>
      <c r="C111" s="87" t="s">
        <v>2191</v>
      </c>
      <c r="D111" s="88" t="s">
        <v>534</v>
      </c>
      <c r="E111" s="88" t="s">
        <v>131</v>
      </c>
      <c r="F111" s="104">
        <v>44980</v>
      </c>
      <c r="G111" s="90">
        <v>280072.46246100008</v>
      </c>
      <c r="H111" s="105">
        <v>-3.0145240000000002</v>
      </c>
      <c r="I111" s="90">
        <v>-8.4428513080000016</v>
      </c>
      <c r="J111" s="91">
        <f t="shared" si="1"/>
        <v>3.5291176110102099E-3</v>
      </c>
      <c r="K111" s="91">
        <f>I111/'סכום נכסי הקרן'!$C$42</f>
        <v>-1.2324641350257493E-5</v>
      </c>
    </row>
    <row r="112" spans="2:11">
      <c r="B112" s="85" t="s">
        <v>2192</v>
      </c>
      <c r="C112" s="87" t="s">
        <v>2193</v>
      </c>
      <c r="D112" s="88" t="s">
        <v>534</v>
      </c>
      <c r="E112" s="88" t="s">
        <v>131</v>
      </c>
      <c r="F112" s="104">
        <v>44998</v>
      </c>
      <c r="G112" s="90">
        <v>369434.95727999997</v>
      </c>
      <c r="H112" s="105">
        <v>-2.7841369999999999</v>
      </c>
      <c r="I112" s="90">
        <v>-10.285576305000003</v>
      </c>
      <c r="J112" s="91">
        <f t="shared" si="1"/>
        <v>4.299377917856945E-3</v>
      </c>
      <c r="K112" s="91">
        <f>I112/'סכום נכסי הקרן'!$C$42</f>
        <v>-1.5014600448987522E-5</v>
      </c>
    </row>
    <row r="113" spans="2:11">
      <c r="B113" s="85" t="s">
        <v>2194</v>
      </c>
      <c r="C113" s="87" t="s">
        <v>2195</v>
      </c>
      <c r="D113" s="88" t="s">
        <v>534</v>
      </c>
      <c r="E113" s="88" t="s">
        <v>131</v>
      </c>
      <c r="F113" s="104">
        <v>44991</v>
      </c>
      <c r="G113" s="90">
        <v>373869.07019600004</v>
      </c>
      <c r="H113" s="105">
        <v>-2.8547340000000001</v>
      </c>
      <c r="I113" s="90">
        <v>-10.672965778000002</v>
      </c>
      <c r="J113" s="91">
        <f t="shared" si="1"/>
        <v>4.4613069820569539E-3</v>
      </c>
      <c r="K113" s="91">
        <f>I113/'סכום נכסי הקרן'!$C$42</f>
        <v>-1.5580100911262185E-5</v>
      </c>
    </row>
    <row r="114" spans="2:11">
      <c r="B114" s="85" t="s">
        <v>2196</v>
      </c>
      <c r="C114" s="87" t="s">
        <v>2197</v>
      </c>
      <c r="D114" s="88" t="s">
        <v>534</v>
      </c>
      <c r="E114" s="88" t="s">
        <v>131</v>
      </c>
      <c r="F114" s="104">
        <v>45097</v>
      </c>
      <c r="G114" s="90">
        <v>107400.00000000001</v>
      </c>
      <c r="H114" s="105">
        <v>-2.6247579999999999</v>
      </c>
      <c r="I114" s="90">
        <v>-2.8189899999999999</v>
      </c>
      <c r="J114" s="91">
        <f t="shared" si="1"/>
        <v>1.1783397446351984E-3</v>
      </c>
      <c r="K114" s="91">
        <f>I114/'סכום נכסי הקרן'!$C$42</f>
        <v>-4.1150838090730903E-6</v>
      </c>
    </row>
    <row r="115" spans="2:11">
      <c r="B115" s="85" t="s">
        <v>2198</v>
      </c>
      <c r="C115" s="87" t="s">
        <v>2199</v>
      </c>
      <c r="D115" s="88" t="s">
        <v>534</v>
      </c>
      <c r="E115" s="88" t="s">
        <v>131</v>
      </c>
      <c r="F115" s="104">
        <v>44991</v>
      </c>
      <c r="G115" s="90">
        <v>327510.51830000005</v>
      </c>
      <c r="H115" s="105">
        <v>-2.921011</v>
      </c>
      <c r="I115" s="90">
        <v>-9.5666188330000015</v>
      </c>
      <c r="J115" s="91">
        <f t="shared" si="1"/>
        <v>3.9988532037004395E-3</v>
      </c>
      <c r="K115" s="91">
        <f>I115/'סכום נכסי הקרן'!$C$42</f>
        <v>-1.3965086171732431E-5</v>
      </c>
    </row>
    <row r="116" spans="2:11">
      <c r="B116" s="85" t="s">
        <v>2200</v>
      </c>
      <c r="C116" s="87" t="s">
        <v>2201</v>
      </c>
      <c r="D116" s="88" t="s">
        <v>534</v>
      </c>
      <c r="E116" s="88" t="s">
        <v>131</v>
      </c>
      <c r="F116" s="104">
        <v>45092</v>
      </c>
      <c r="G116" s="90">
        <v>646165.3618800001</v>
      </c>
      <c r="H116" s="105">
        <v>-2.8240080000000001</v>
      </c>
      <c r="I116" s="90">
        <v>-18.247764478000004</v>
      </c>
      <c r="J116" s="91">
        <f t="shared" si="1"/>
        <v>7.6275780102695529E-3</v>
      </c>
      <c r="K116" s="91">
        <f>I116/'סכום נכסי הקרן'!$C$42</f>
        <v>-2.6637583019165334E-5</v>
      </c>
    </row>
    <row r="117" spans="2:11">
      <c r="B117" s="85" t="s">
        <v>2202</v>
      </c>
      <c r="C117" s="87" t="s">
        <v>2203</v>
      </c>
      <c r="D117" s="88" t="s">
        <v>534</v>
      </c>
      <c r="E117" s="88" t="s">
        <v>131</v>
      </c>
      <c r="F117" s="104">
        <v>44980</v>
      </c>
      <c r="G117" s="90">
        <v>370489.89472800004</v>
      </c>
      <c r="H117" s="105">
        <v>-3.033839</v>
      </c>
      <c r="I117" s="90">
        <v>-11.240067160000002</v>
      </c>
      <c r="J117" s="91">
        <f t="shared" si="1"/>
        <v>4.6983557469153425E-3</v>
      </c>
      <c r="K117" s="91">
        <f>I117/'סכום נכסי הקרן'!$C$42</f>
        <v>-1.640793985896018E-5</v>
      </c>
    </row>
    <row r="118" spans="2:11">
      <c r="B118" s="85" t="s">
        <v>2204</v>
      </c>
      <c r="C118" s="87" t="s">
        <v>2205</v>
      </c>
      <c r="D118" s="88" t="s">
        <v>534</v>
      </c>
      <c r="E118" s="88" t="s">
        <v>131</v>
      </c>
      <c r="F118" s="104">
        <v>44980</v>
      </c>
      <c r="G118" s="90">
        <v>1050600.482936</v>
      </c>
      <c r="H118" s="105">
        <v>-2.9476230000000001</v>
      </c>
      <c r="I118" s="90">
        <v>-30.967742429000005</v>
      </c>
      <c r="J118" s="91">
        <f t="shared" si="1"/>
        <v>1.294453747821612E-2</v>
      </c>
      <c r="K118" s="91">
        <f>I118/'סכום נכסי הקרן'!$C$42</f>
        <v>-4.520585581116772E-5</v>
      </c>
    </row>
    <row r="119" spans="2:11">
      <c r="B119" s="85" t="s">
        <v>2206</v>
      </c>
      <c r="C119" s="87" t="s">
        <v>2207</v>
      </c>
      <c r="D119" s="88" t="s">
        <v>534</v>
      </c>
      <c r="E119" s="88" t="s">
        <v>131</v>
      </c>
      <c r="F119" s="104">
        <v>44998</v>
      </c>
      <c r="G119" s="90">
        <v>618517.41028000007</v>
      </c>
      <c r="H119" s="105">
        <v>-2.3200880000000002</v>
      </c>
      <c r="I119" s="90">
        <v>-14.350145694000004</v>
      </c>
      <c r="J119" s="91">
        <f t="shared" si="1"/>
        <v>5.998370697500117E-3</v>
      </c>
      <c r="K119" s="91">
        <f>I119/'סכום נכסי הקרן'!$C$42</f>
        <v>-2.0947946677079146E-5</v>
      </c>
    </row>
    <row r="120" spans="2:11">
      <c r="B120" s="85" t="s">
        <v>2206</v>
      </c>
      <c r="C120" s="87" t="s">
        <v>2208</v>
      </c>
      <c r="D120" s="88" t="s">
        <v>534</v>
      </c>
      <c r="E120" s="88" t="s">
        <v>131</v>
      </c>
      <c r="F120" s="104">
        <v>44998</v>
      </c>
      <c r="G120" s="90">
        <v>539403.16199000017</v>
      </c>
      <c r="H120" s="105">
        <v>-2.3200880000000002</v>
      </c>
      <c r="I120" s="90">
        <v>-12.514625835999999</v>
      </c>
      <c r="J120" s="91">
        <f t="shared" si="1"/>
        <v>5.2311221436746116E-3</v>
      </c>
      <c r="K120" s="91">
        <f>I120/'סכום נכסי הקרן'!$C$42</f>
        <v>-1.8268505441428093E-5</v>
      </c>
    </row>
    <row r="121" spans="2:11">
      <c r="B121" s="85" t="s">
        <v>2209</v>
      </c>
      <c r="C121" s="87" t="s">
        <v>2210</v>
      </c>
      <c r="D121" s="88" t="s">
        <v>534</v>
      </c>
      <c r="E121" s="88" t="s">
        <v>131</v>
      </c>
      <c r="F121" s="104">
        <v>45089</v>
      </c>
      <c r="G121" s="90">
        <v>495062.14880000008</v>
      </c>
      <c r="H121" s="105">
        <v>-3.0193690000000002</v>
      </c>
      <c r="I121" s="90">
        <v>-14.947754417000004</v>
      </c>
      <c r="J121" s="91">
        <f t="shared" si="1"/>
        <v>6.2481715517250652E-3</v>
      </c>
      <c r="K121" s="91">
        <f>I121/'סכום נכסי הקרן'!$C$42</f>
        <v>-2.1820319399287507E-5</v>
      </c>
    </row>
    <row r="122" spans="2:11">
      <c r="B122" s="85" t="s">
        <v>2211</v>
      </c>
      <c r="C122" s="87" t="s">
        <v>2212</v>
      </c>
      <c r="D122" s="88" t="s">
        <v>534</v>
      </c>
      <c r="E122" s="88" t="s">
        <v>131</v>
      </c>
      <c r="F122" s="104">
        <v>45089</v>
      </c>
      <c r="G122" s="90">
        <v>866624.21851600008</v>
      </c>
      <c r="H122" s="105">
        <v>-2.9878130000000001</v>
      </c>
      <c r="I122" s="90">
        <v>-25.893112113000001</v>
      </c>
      <c r="J122" s="91">
        <f t="shared" si="1"/>
        <v>1.082333854147868E-2</v>
      </c>
      <c r="K122" s="91">
        <f>I122/'סכום נכסי הקרן'!$C$42</f>
        <v>-3.7798050515511092E-5</v>
      </c>
    </row>
    <row r="123" spans="2:11">
      <c r="B123" s="85" t="s">
        <v>2211</v>
      </c>
      <c r="C123" s="87" t="s">
        <v>2213</v>
      </c>
      <c r="D123" s="88" t="s">
        <v>534</v>
      </c>
      <c r="E123" s="88" t="s">
        <v>131</v>
      </c>
      <c r="F123" s="104">
        <v>45089</v>
      </c>
      <c r="G123" s="90">
        <v>93864.566821000015</v>
      </c>
      <c r="H123" s="105">
        <v>-2.9878130000000001</v>
      </c>
      <c r="I123" s="90">
        <v>-2.8044978440000006</v>
      </c>
      <c r="J123" s="91">
        <f t="shared" si="1"/>
        <v>1.1722820135328343E-3</v>
      </c>
      <c r="K123" s="91">
        <f>I123/'סכום נכסי הקרן'!$C$42</f>
        <v>-4.0939285596702333E-6</v>
      </c>
    </row>
    <row r="124" spans="2:11">
      <c r="B124" s="85" t="s">
        <v>2214</v>
      </c>
      <c r="C124" s="87" t="s">
        <v>2215</v>
      </c>
      <c r="D124" s="88" t="s">
        <v>534</v>
      </c>
      <c r="E124" s="88" t="s">
        <v>131</v>
      </c>
      <c r="F124" s="104">
        <v>45098</v>
      </c>
      <c r="G124" s="90">
        <v>788340.68268900027</v>
      </c>
      <c r="H124" s="105">
        <v>-2.960321</v>
      </c>
      <c r="I124" s="90">
        <v>-23.337418298999999</v>
      </c>
      <c r="J124" s="91">
        <f t="shared" si="1"/>
        <v>9.7550567823541275E-3</v>
      </c>
      <c r="K124" s="91">
        <f>I124/'סכום נכסי הקרן'!$C$42</f>
        <v>-3.4067319212831885E-5</v>
      </c>
    </row>
    <row r="125" spans="2:11">
      <c r="B125" s="85" t="s">
        <v>2216</v>
      </c>
      <c r="C125" s="87" t="s">
        <v>2217</v>
      </c>
      <c r="D125" s="88" t="s">
        <v>534</v>
      </c>
      <c r="E125" s="88" t="s">
        <v>131</v>
      </c>
      <c r="F125" s="104">
        <v>44987</v>
      </c>
      <c r="G125" s="90">
        <v>46983.252725000006</v>
      </c>
      <c r="H125" s="105">
        <v>-2.4015339999999998</v>
      </c>
      <c r="I125" s="90">
        <v>-1.128318589</v>
      </c>
      <c r="J125" s="91">
        <f t="shared" si="1"/>
        <v>4.7163794054941923E-4</v>
      </c>
      <c r="K125" s="91">
        <f>I125/'סכום נכסי הקרן'!$C$42</f>
        <v>-1.64708833911085E-6</v>
      </c>
    </row>
    <row r="126" spans="2:11">
      <c r="B126" s="85" t="s">
        <v>2216</v>
      </c>
      <c r="C126" s="87" t="s">
        <v>2218</v>
      </c>
      <c r="D126" s="88" t="s">
        <v>534</v>
      </c>
      <c r="E126" s="88" t="s">
        <v>131</v>
      </c>
      <c r="F126" s="104">
        <v>44987</v>
      </c>
      <c r="G126" s="90">
        <v>378297.76967499999</v>
      </c>
      <c r="H126" s="105">
        <v>-2.4015339999999998</v>
      </c>
      <c r="I126" s="90">
        <v>-9.0849480700000029</v>
      </c>
      <c r="J126" s="91">
        <f t="shared" si="1"/>
        <v>3.7975144959108906E-3</v>
      </c>
      <c r="K126" s="91">
        <f>I126/'סכום נכסי הקרן'!$C$42</f>
        <v>-1.3261956484104887E-5</v>
      </c>
    </row>
    <row r="127" spans="2:11">
      <c r="B127" s="85" t="s">
        <v>2219</v>
      </c>
      <c r="C127" s="87" t="s">
        <v>2220</v>
      </c>
      <c r="D127" s="88" t="s">
        <v>534</v>
      </c>
      <c r="E127" s="88" t="s">
        <v>131</v>
      </c>
      <c r="F127" s="104">
        <v>45097</v>
      </c>
      <c r="G127" s="90">
        <v>371917.16304000007</v>
      </c>
      <c r="H127" s="105">
        <v>-2.384309</v>
      </c>
      <c r="I127" s="90">
        <v>-8.8676559800000021</v>
      </c>
      <c r="J127" s="91">
        <f t="shared" si="1"/>
        <v>3.7066862539370453E-3</v>
      </c>
      <c r="K127" s="91">
        <f>I127/'סכום נכסי הקרן'!$C$42</f>
        <v>-1.2944759487521479E-5</v>
      </c>
    </row>
    <row r="128" spans="2:11">
      <c r="B128" s="85" t="s">
        <v>2221</v>
      </c>
      <c r="C128" s="87" t="s">
        <v>2222</v>
      </c>
      <c r="D128" s="88" t="s">
        <v>534</v>
      </c>
      <c r="E128" s="88" t="s">
        <v>131</v>
      </c>
      <c r="F128" s="104">
        <v>44987</v>
      </c>
      <c r="G128" s="90">
        <v>281977.93068000005</v>
      </c>
      <c r="H128" s="105">
        <v>-2.3730570000000002</v>
      </c>
      <c r="I128" s="90">
        <v>-6.6914972799999992</v>
      </c>
      <c r="J128" s="91">
        <f t="shared" si="1"/>
        <v>2.7970504315880237E-3</v>
      </c>
      <c r="K128" s="91">
        <f>I128/'סכום נכסי הקרן'!$C$42</f>
        <v>-9.7680630705978458E-6</v>
      </c>
    </row>
    <row r="129" spans="2:11">
      <c r="B129" s="85" t="s">
        <v>2223</v>
      </c>
      <c r="C129" s="87" t="s">
        <v>2224</v>
      </c>
      <c r="D129" s="88" t="s">
        <v>534</v>
      </c>
      <c r="E129" s="88" t="s">
        <v>131</v>
      </c>
      <c r="F129" s="104">
        <v>45001</v>
      </c>
      <c r="G129" s="90">
        <v>432941.61600000004</v>
      </c>
      <c r="H129" s="105">
        <v>-2.5197099999999999</v>
      </c>
      <c r="I129" s="90">
        <v>-10.908874034000002</v>
      </c>
      <c r="J129" s="91">
        <f t="shared" si="1"/>
        <v>4.5599167941287868E-3</v>
      </c>
      <c r="K129" s="91">
        <f>I129/'סכום נכסי הקרן'!$C$42</f>
        <v>-1.5924473273240153E-5</v>
      </c>
    </row>
    <row r="130" spans="2:11">
      <c r="B130" s="85" t="s">
        <v>2225</v>
      </c>
      <c r="C130" s="87" t="s">
        <v>2226</v>
      </c>
      <c r="D130" s="88" t="s">
        <v>534</v>
      </c>
      <c r="E130" s="88" t="s">
        <v>131</v>
      </c>
      <c r="F130" s="104">
        <v>45001</v>
      </c>
      <c r="G130" s="90">
        <v>10829.553478000002</v>
      </c>
      <c r="H130" s="105">
        <v>-2.4627870000000001</v>
      </c>
      <c r="I130" s="90">
        <v>-0.26670878200000003</v>
      </c>
      <c r="J130" s="91">
        <f t="shared" si="1"/>
        <v>1.1148445296856137E-4</v>
      </c>
      <c r="K130" s="91">
        <f>I130/'סכום נכסי הקרן'!$C$42</f>
        <v>-3.8933411986058999E-7</v>
      </c>
    </row>
    <row r="131" spans="2:11">
      <c r="B131" s="85" t="s">
        <v>2225</v>
      </c>
      <c r="C131" s="87" t="s">
        <v>2227</v>
      </c>
      <c r="D131" s="88" t="s">
        <v>534</v>
      </c>
      <c r="E131" s="88" t="s">
        <v>131</v>
      </c>
      <c r="F131" s="104">
        <v>45001</v>
      </c>
      <c r="G131" s="90">
        <v>623928.17430000007</v>
      </c>
      <c r="H131" s="105">
        <v>-2.4627859999999999</v>
      </c>
      <c r="I131" s="90">
        <v>-15.366018354000001</v>
      </c>
      <c r="J131" s="91">
        <f t="shared" si="1"/>
        <v>6.4230061629562832E-3</v>
      </c>
      <c r="K131" s="91">
        <f>I131/'סכום נכסי הקרן'!$C$42</f>
        <v>-2.2430889552096796E-5</v>
      </c>
    </row>
    <row r="132" spans="2:11">
      <c r="B132" s="85" t="s">
        <v>2228</v>
      </c>
      <c r="C132" s="87" t="s">
        <v>2229</v>
      </c>
      <c r="D132" s="88" t="s">
        <v>534</v>
      </c>
      <c r="E132" s="88" t="s">
        <v>131</v>
      </c>
      <c r="F132" s="104">
        <v>45001</v>
      </c>
      <c r="G132" s="90">
        <v>376597.88888000004</v>
      </c>
      <c r="H132" s="105">
        <v>-2.4627859999999999</v>
      </c>
      <c r="I132" s="90">
        <v>-9.2748016810000031</v>
      </c>
      <c r="J132" s="91">
        <f t="shared" si="1"/>
        <v>3.8768734349294079E-3</v>
      </c>
      <c r="K132" s="91">
        <f>I132/'סכום נכסי הקרן'!$C$42</f>
        <v>-1.3539099546237126E-5</v>
      </c>
    </row>
    <row r="133" spans="2:11">
      <c r="B133" s="85" t="s">
        <v>2230</v>
      </c>
      <c r="C133" s="87" t="s">
        <v>2231</v>
      </c>
      <c r="D133" s="88" t="s">
        <v>534</v>
      </c>
      <c r="E133" s="88" t="s">
        <v>131</v>
      </c>
      <c r="F133" s="104">
        <v>44987</v>
      </c>
      <c r="G133" s="90">
        <v>546388.64790400001</v>
      </c>
      <c r="H133" s="105">
        <v>-2.1335229999999998</v>
      </c>
      <c r="I133" s="90">
        <v>-11.657327706000002</v>
      </c>
      <c r="J133" s="91">
        <f t="shared" si="1"/>
        <v>4.8727709400235063E-3</v>
      </c>
      <c r="K133" s="91">
        <f>I133/'סכום נכסי הקרן'!$C$42</f>
        <v>-1.7017045289277279E-5</v>
      </c>
    </row>
    <row r="134" spans="2:11">
      <c r="B134" s="85" t="s">
        <v>2232</v>
      </c>
      <c r="C134" s="87" t="s">
        <v>2233</v>
      </c>
      <c r="D134" s="88" t="s">
        <v>534</v>
      </c>
      <c r="E134" s="88" t="s">
        <v>131</v>
      </c>
      <c r="F134" s="104">
        <v>44987</v>
      </c>
      <c r="G134" s="90">
        <v>745075.42896000016</v>
      </c>
      <c r="H134" s="105">
        <v>-2.1335229999999998</v>
      </c>
      <c r="I134" s="90">
        <v>-15.896355963000003</v>
      </c>
      <c r="J134" s="91">
        <f t="shared" si="1"/>
        <v>6.6446876456005997E-3</v>
      </c>
      <c r="K134" s="91">
        <f>I134/'סכום נכסי הקרן'!$C$42</f>
        <v>-2.3205061758503502E-5</v>
      </c>
    </row>
    <row r="135" spans="2:11">
      <c r="B135" s="85" t="s">
        <v>2234</v>
      </c>
      <c r="C135" s="87" t="s">
        <v>2235</v>
      </c>
      <c r="D135" s="88" t="s">
        <v>534</v>
      </c>
      <c r="E135" s="88" t="s">
        <v>131</v>
      </c>
      <c r="F135" s="104">
        <v>44987</v>
      </c>
      <c r="G135" s="90">
        <v>69344.599050000019</v>
      </c>
      <c r="H135" s="105">
        <v>-2.1099890000000001</v>
      </c>
      <c r="I135" s="90">
        <v>-1.4631636880000003</v>
      </c>
      <c r="J135" s="91">
        <f t="shared" si="1"/>
        <v>6.116034205433206E-4</v>
      </c>
      <c r="K135" s="91">
        <f>I135/'סכום נכסי הקרן'!$C$42</f>
        <v>-2.1358859742363301E-6</v>
      </c>
    </row>
    <row r="136" spans="2:11">
      <c r="B136" s="85" t="s">
        <v>2236</v>
      </c>
      <c r="C136" s="87" t="s">
        <v>2237</v>
      </c>
      <c r="D136" s="88" t="s">
        <v>534</v>
      </c>
      <c r="E136" s="88" t="s">
        <v>131</v>
      </c>
      <c r="F136" s="104">
        <v>44987</v>
      </c>
      <c r="G136" s="90">
        <v>621068.56620000012</v>
      </c>
      <c r="H136" s="105">
        <v>-2.1051760000000002</v>
      </c>
      <c r="I136" s="90">
        <v>-13.074587902000001</v>
      </c>
      <c r="J136" s="91">
        <f t="shared" si="1"/>
        <v>5.46518666957071E-3</v>
      </c>
      <c r="K136" s="91">
        <f>I136/'סכום נכסי הקרן'!$C$42</f>
        <v>-1.9085922612646056E-5</v>
      </c>
    </row>
    <row r="137" spans="2:11">
      <c r="B137" s="85" t="s">
        <v>2238</v>
      </c>
      <c r="C137" s="87" t="s">
        <v>2239</v>
      </c>
      <c r="D137" s="88" t="s">
        <v>534</v>
      </c>
      <c r="E137" s="88" t="s">
        <v>131</v>
      </c>
      <c r="F137" s="104">
        <v>44987</v>
      </c>
      <c r="G137" s="90">
        <v>844887.68057600001</v>
      </c>
      <c r="H137" s="105">
        <v>-2.0768450000000001</v>
      </c>
      <c r="I137" s="90">
        <v>-17.547009002999999</v>
      </c>
      <c r="J137" s="91">
        <f t="shared" si="1"/>
        <v>7.3346617432862643E-3</v>
      </c>
      <c r="K137" s="91">
        <f>I137/'סכום נכסי הקרן'!$C$42</f>
        <v>-2.5614639514828022E-5</v>
      </c>
    </row>
    <row r="138" spans="2:11">
      <c r="B138" s="85" t="s">
        <v>2240</v>
      </c>
      <c r="C138" s="87" t="s">
        <v>2241</v>
      </c>
      <c r="D138" s="88" t="s">
        <v>534</v>
      </c>
      <c r="E138" s="88" t="s">
        <v>131</v>
      </c>
      <c r="F138" s="104">
        <v>45033</v>
      </c>
      <c r="G138" s="90">
        <v>621258.17914000014</v>
      </c>
      <c r="H138" s="105">
        <v>-2.0740129999999999</v>
      </c>
      <c r="I138" s="90">
        <v>-12.884974962000003</v>
      </c>
      <c r="J138" s="91">
        <f t="shared" si="1"/>
        <v>5.3859283311945083E-3</v>
      </c>
      <c r="K138" s="91">
        <f>I138/'סכום נכסי הקרן'!$C$42</f>
        <v>-1.8809130875398056E-5</v>
      </c>
    </row>
    <row r="139" spans="2:11">
      <c r="B139" s="85" t="s">
        <v>2242</v>
      </c>
      <c r="C139" s="87" t="s">
        <v>2243</v>
      </c>
      <c r="D139" s="88" t="s">
        <v>534</v>
      </c>
      <c r="E139" s="88" t="s">
        <v>131</v>
      </c>
      <c r="F139" s="104">
        <v>45034</v>
      </c>
      <c r="G139" s="90">
        <v>497199.60376000009</v>
      </c>
      <c r="H139" s="105">
        <v>-1.947802</v>
      </c>
      <c r="I139" s="90">
        <v>-9.6844636730000015</v>
      </c>
      <c r="J139" s="91">
        <f t="shared" si="1"/>
        <v>4.0481124272777405E-3</v>
      </c>
      <c r="K139" s="91">
        <f>I139/'סכום נכסי הקרן'!$C$42</f>
        <v>-1.413711281711493E-5</v>
      </c>
    </row>
    <row r="140" spans="2:11">
      <c r="B140" s="85" t="s">
        <v>2244</v>
      </c>
      <c r="C140" s="87" t="s">
        <v>2245</v>
      </c>
      <c r="D140" s="88" t="s">
        <v>534</v>
      </c>
      <c r="E140" s="88" t="s">
        <v>131</v>
      </c>
      <c r="F140" s="104">
        <v>45033</v>
      </c>
      <c r="G140" s="90">
        <v>497489.19443200005</v>
      </c>
      <c r="H140" s="105">
        <v>-1.9749829999999999</v>
      </c>
      <c r="I140" s="90">
        <v>-9.8253288500000018</v>
      </c>
      <c r="J140" s="91">
        <f t="shared" ref="J140:J203" si="2">IFERROR(I140/$I$11,0)</f>
        <v>4.1069941674379291E-3</v>
      </c>
      <c r="K140" s="91">
        <f>I140/'סכום נכסי הקרן'!$C$42</f>
        <v>-1.4342743915180165E-5</v>
      </c>
    </row>
    <row r="141" spans="2:11">
      <c r="B141" s="85" t="s">
        <v>2246</v>
      </c>
      <c r="C141" s="87" t="s">
        <v>2247</v>
      </c>
      <c r="D141" s="88" t="s">
        <v>534</v>
      </c>
      <c r="E141" s="88" t="s">
        <v>131</v>
      </c>
      <c r="F141" s="104">
        <v>45034</v>
      </c>
      <c r="G141" s="90">
        <v>483190.19993100013</v>
      </c>
      <c r="H141" s="105">
        <v>-1.877162</v>
      </c>
      <c r="I141" s="90">
        <v>-9.0702621630000007</v>
      </c>
      <c r="J141" s="91">
        <f t="shared" si="2"/>
        <v>3.7913757767582441E-3</v>
      </c>
      <c r="K141" s="91">
        <f>I141/'סכום נכסי הקרן'!$C$42</f>
        <v>-1.3240518402338984E-5</v>
      </c>
    </row>
    <row r="142" spans="2:11">
      <c r="B142" s="85" t="s">
        <v>2248</v>
      </c>
      <c r="C142" s="87" t="s">
        <v>2249</v>
      </c>
      <c r="D142" s="88" t="s">
        <v>534</v>
      </c>
      <c r="E142" s="88" t="s">
        <v>131</v>
      </c>
      <c r="F142" s="104">
        <v>45034</v>
      </c>
      <c r="G142" s="90">
        <v>622016.63090000011</v>
      </c>
      <c r="H142" s="105">
        <v>-1.863046</v>
      </c>
      <c r="I142" s="90">
        <v>-11.588453391</v>
      </c>
      <c r="J142" s="91">
        <f t="shared" si="2"/>
        <v>4.8439814293303055E-3</v>
      </c>
      <c r="K142" s="91">
        <f>I142/'סכום נכסי הקרן'!$C$42</f>
        <v>-1.6916504464897801E-5</v>
      </c>
    </row>
    <row r="143" spans="2:11">
      <c r="B143" s="85" t="s">
        <v>2248</v>
      </c>
      <c r="C143" s="87" t="s">
        <v>2250</v>
      </c>
      <c r="D143" s="88" t="s">
        <v>534</v>
      </c>
      <c r="E143" s="88" t="s">
        <v>131</v>
      </c>
      <c r="F143" s="104">
        <v>45034</v>
      </c>
      <c r="G143" s="90">
        <v>650945.75889000017</v>
      </c>
      <c r="H143" s="105">
        <v>-1.863046</v>
      </c>
      <c r="I143" s="90">
        <v>-12.127416234000002</v>
      </c>
      <c r="J143" s="91">
        <f t="shared" si="2"/>
        <v>5.0692682656754088E-3</v>
      </c>
      <c r="K143" s="91">
        <f>I143/'סכום נכסי הקרן'!$C$42</f>
        <v>-1.7703267549875507E-5</v>
      </c>
    </row>
    <row r="144" spans="2:11">
      <c r="B144" s="85" t="s">
        <v>2251</v>
      </c>
      <c r="C144" s="87" t="s">
        <v>2252</v>
      </c>
      <c r="D144" s="88" t="s">
        <v>534</v>
      </c>
      <c r="E144" s="88" t="s">
        <v>131</v>
      </c>
      <c r="F144" s="104">
        <v>45034</v>
      </c>
      <c r="G144" s="90">
        <v>559814.96781000006</v>
      </c>
      <c r="H144" s="105">
        <v>-1.863046</v>
      </c>
      <c r="I144" s="90">
        <v>-10.429608052000001</v>
      </c>
      <c r="J144" s="91">
        <f t="shared" si="2"/>
        <v>4.3595832864390758E-3</v>
      </c>
      <c r="K144" s="91">
        <f>I144/'סכום נכסי הקרן'!$C$42</f>
        <v>-1.5224854018553999E-5</v>
      </c>
    </row>
    <row r="145" spans="2:11">
      <c r="B145" s="85" t="s">
        <v>2253</v>
      </c>
      <c r="C145" s="87" t="s">
        <v>2254</v>
      </c>
      <c r="D145" s="88" t="s">
        <v>534</v>
      </c>
      <c r="E145" s="88" t="s">
        <v>131</v>
      </c>
      <c r="F145" s="104">
        <v>45034</v>
      </c>
      <c r="G145" s="90">
        <v>497709.83494400012</v>
      </c>
      <c r="H145" s="105">
        <v>-1.9009480000000001</v>
      </c>
      <c r="I145" s="90">
        <v>-9.4612030550000021</v>
      </c>
      <c r="J145" s="91">
        <f t="shared" si="2"/>
        <v>3.954789336524947E-3</v>
      </c>
      <c r="K145" s="91">
        <f>I145/'סכום נכסי הקרן'!$C$42</f>
        <v>-1.3811203128064792E-5</v>
      </c>
    </row>
    <row r="146" spans="2:11">
      <c r="B146" s="85" t="s">
        <v>2255</v>
      </c>
      <c r="C146" s="87" t="s">
        <v>2256</v>
      </c>
      <c r="D146" s="88" t="s">
        <v>534</v>
      </c>
      <c r="E146" s="88" t="s">
        <v>131</v>
      </c>
      <c r="F146" s="104">
        <v>45097</v>
      </c>
      <c r="G146" s="90">
        <v>903543.58168800012</v>
      </c>
      <c r="H146" s="105">
        <v>-2.4463590000000002</v>
      </c>
      <c r="I146" s="90">
        <v>-22.103922492000006</v>
      </c>
      <c r="J146" s="91">
        <f t="shared" si="2"/>
        <v>9.2394546928720941E-3</v>
      </c>
      <c r="K146" s="91">
        <f>I146/'סכום נכסי הקרן'!$C$42</f>
        <v>-3.2266696073358098E-5</v>
      </c>
    </row>
    <row r="147" spans="2:11">
      <c r="B147" s="85" t="s">
        <v>2257</v>
      </c>
      <c r="C147" s="87" t="s">
        <v>2258</v>
      </c>
      <c r="D147" s="88" t="s">
        <v>534</v>
      </c>
      <c r="E147" s="88" t="s">
        <v>131</v>
      </c>
      <c r="F147" s="104">
        <v>45007</v>
      </c>
      <c r="G147" s="90">
        <v>722039.18050400016</v>
      </c>
      <c r="H147" s="105">
        <v>-1.6810039999999999</v>
      </c>
      <c r="I147" s="90">
        <v>-12.137510031000001</v>
      </c>
      <c r="J147" s="91">
        <f t="shared" si="2"/>
        <v>5.0734874797128404E-3</v>
      </c>
      <c r="K147" s="91">
        <f>I147/'סכום נכסי הקרן'!$C$42</f>
        <v>-1.7718002196187404E-5</v>
      </c>
    </row>
    <row r="148" spans="2:11">
      <c r="B148" s="85" t="s">
        <v>2259</v>
      </c>
      <c r="C148" s="87" t="s">
        <v>2260</v>
      </c>
      <c r="D148" s="88" t="s">
        <v>534</v>
      </c>
      <c r="E148" s="88" t="s">
        <v>131</v>
      </c>
      <c r="F148" s="104">
        <v>45097</v>
      </c>
      <c r="G148" s="90">
        <v>625487.12865000009</v>
      </c>
      <c r="H148" s="105">
        <v>-2.4179889999999999</v>
      </c>
      <c r="I148" s="90">
        <v>-15.124207906000002</v>
      </c>
      <c r="J148" s="91">
        <f t="shared" si="2"/>
        <v>6.3219292305987922E-3</v>
      </c>
      <c r="K148" s="91">
        <f>I148/'סכום נכסי הקרן'!$C$42</f>
        <v>-2.2077901333114284E-5</v>
      </c>
    </row>
    <row r="149" spans="2:11">
      <c r="B149" s="85" t="s">
        <v>2259</v>
      </c>
      <c r="C149" s="87" t="s">
        <v>2261</v>
      </c>
      <c r="D149" s="88" t="s">
        <v>534</v>
      </c>
      <c r="E149" s="88" t="s">
        <v>131</v>
      </c>
      <c r="F149" s="104">
        <v>45097</v>
      </c>
      <c r="G149" s="90">
        <v>124489.51388000003</v>
      </c>
      <c r="H149" s="105">
        <v>-2.4179889999999999</v>
      </c>
      <c r="I149" s="90">
        <v>-3.0101423450000007</v>
      </c>
      <c r="J149" s="91">
        <f t="shared" si="2"/>
        <v>1.2582415553524127E-3</v>
      </c>
      <c r="K149" s="91">
        <f>I149/'סכום נכסי הקרן'!$C$42</f>
        <v>-4.3941227272586305E-6</v>
      </c>
    </row>
    <row r="150" spans="2:11">
      <c r="B150" s="85" t="s">
        <v>2262</v>
      </c>
      <c r="C150" s="87" t="s">
        <v>2263</v>
      </c>
      <c r="D150" s="88" t="s">
        <v>534</v>
      </c>
      <c r="E150" s="88" t="s">
        <v>131</v>
      </c>
      <c r="F150" s="104">
        <v>45007</v>
      </c>
      <c r="G150" s="90">
        <v>933929.91720000014</v>
      </c>
      <c r="H150" s="105">
        <v>-1.6528529999999999</v>
      </c>
      <c r="I150" s="90">
        <v>-15.436492940000003</v>
      </c>
      <c r="J150" s="91">
        <f t="shared" si="2"/>
        <v>6.4524645880200517E-3</v>
      </c>
      <c r="K150" s="91">
        <f>I150/'סכום נכסי הקרן'!$C$42</f>
        <v>-2.2533766407920948E-5</v>
      </c>
    </row>
    <row r="151" spans="2:11">
      <c r="B151" s="85" t="s">
        <v>2264</v>
      </c>
      <c r="C151" s="87" t="s">
        <v>2265</v>
      </c>
      <c r="D151" s="88" t="s">
        <v>534</v>
      </c>
      <c r="E151" s="88" t="s">
        <v>131</v>
      </c>
      <c r="F151" s="104">
        <v>45097</v>
      </c>
      <c r="G151" s="90">
        <v>217192.37736000004</v>
      </c>
      <c r="H151" s="105">
        <v>-2.389634</v>
      </c>
      <c r="I151" s="90">
        <v>-5.1901023490000009</v>
      </c>
      <c r="J151" s="91">
        <f t="shared" si="2"/>
        <v>2.1694663253687329E-3</v>
      </c>
      <c r="K151" s="91">
        <f>I151/'סכום נכסי הקרן'!$C$42</f>
        <v>-7.5763681828605694E-6</v>
      </c>
    </row>
    <row r="152" spans="2:11">
      <c r="B152" s="85" t="s">
        <v>2264</v>
      </c>
      <c r="C152" s="87" t="s">
        <v>2266</v>
      </c>
      <c r="D152" s="88" t="s">
        <v>534</v>
      </c>
      <c r="E152" s="88" t="s">
        <v>131</v>
      </c>
      <c r="F152" s="104">
        <v>45097</v>
      </c>
      <c r="G152" s="90">
        <v>684881.93928000017</v>
      </c>
      <c r="H152" s="105">
        <v>-2.389634</v>
      </c>
      <c r="I152" s="90">
        <v>-16.366169976000002</v>
      </c>
      <c r="J152" s="91">
        <f t="shared" si="2"/>
        <v>6.84107022379508E-3</v>
      </c>
      <c r="K152" s="91">
        <f>I152/'סכום נכסי הקרן'!$C$42</f>
        <v>-2.3890883289680252E-5</v>
      </c>
    </row>
    <row r="153" spans="2:11">
      <c r="B153" s="85" t="s">
        <v>2267</v>
      </c>
      <c r="C153" s="87" t="s">
        <v>2268</v>
      </c>
      <c r="D153" s="88" t="s">
        <v>534</v>
      </c>
      <c r="E153" s="88" t="s">
        <v>131</v>
      </c>
      <c r="F153" s="104">
        <v>45034</v>
      </c>
      <c r="G153" s="90">
        <v>622654.41988000006</v>
      </c>
      <c r="H153" s="105">
        <v>-1.816317</v>
      </c>
      <c r="I153" s="90">
        <v>-11.309377619000003</v>
      </c>
      <c r="J153" s="91">
        <f t="shared" si="2"/>
        <v>4.7273275660983157E-3</v>
      </c>
      <c r="K153" s="91">
        <f>I153/'סכום נכסי הקרן'!$C$42</f>
        <v>-1.6509117354315018E-5</v>
      </c>
    </row>
    <row r="154" spans="2:11">
      <c r="B154" s="85" t="s">
        <v>2269</v>
      </c>
      <c r="C154" s="87" t="s">
        <v>2270</v>
      </c>
      <c r="D154" s="88" t="s">
        <v>534</v>
      </c>
      <c r="E154" s="88" t="s">
        <v>131</v>
      </c>
      <c r="F154" s="104">
        <v>44985</v>
      </c>
      <c r="G154" s="90">
        <v>373623.67950000009</v>
      </c>
      <c r="H154" s="105">
        <v>-1.846265</v>
      </c>
      <c r="I154" s="90">
        <v>-6.8980842480000018</v>
      </c>
      <c r="J154" s="91">
        <f t="shared" si="2"/>
        <v>2.8834039252570625E-3</v>
      </c>
      <c r="K154" s="91">
        <f>I154/'סכום נכסי הקרן'!$C$42</f>
        <v>-1.00696330255045E-5</v>
      </c>
    </row>
    <row r="155" spans="2:11">
      <c r="B155" s="85" t="s">
        <v>2269</v>
      </c>
      <c r="C155" s="87" t="s">
        <v>2271</v>
      </c>
      <c r="D155" s="88" t="s">
        <v>534</v>
      </c>
      <c r="E155" s="88" t="s">
        <v>131</v>
      </c>
      <c r="F155" s="104">
        <v>44985</v>
      </c>
      <c r="G155" s="90">
        <v>472119.61187500006</v>
      </c>
      <c r="H155" s="105">
        <v>-1.846265</v>
      </c>
      <c r="I155" s="90">
        <v>-8.7165804430000033</v>
      </c>
      <c r="J155" s="91">
        <f t="shared" si="2"/>
        <v>3.6435365763258427E-3</v>
      </c>
      <c r="K155" s="91">
        <f>I155/'סכום נכסי הקרן'!$C$42</f>
        <v>-1.2724223587693628E-5</v>
      </c>
    </row>
    <row r="156" spans="2:11">
      <c r="B156" s="85" t="s">
        <v>2272</v>
      </c>
      <c r="C156" s="87" t="s">
        <v>2273</v>
      </c>
      <c r="D156" s="88" t="s">
        <v>534</v>
      </c>
      <c r="E156" s="88" t="s">
        <v>131</v>
      </c>
      <c r="F156" s="104">
        <v>44991</v>
      </c>
      <c r="G156" s="90">
        <v>283271.76712500007</v>
      </c>
      <c r="H156" s="105">
        <v>-1.8174630000000001</v>
      </c>
      <c r="I156" s="90">
        <v>-5.1483581550000004</v>
      </c>
      <c r="J156" s="91">
        <f t="shared" si="2"/>
        <v>2.1520172237763317E-3</v>
      </c>
      <c r="K156" s="91">
        <f>I156/'סכום נכסי הקרן'!$C$42</f>
        <v>-7.5154311604333146E-6</v>
      </c>
    </row>
    <row r="157" spans="2:11">
      <c r="B157" s="85" t="s">
        <v>2274</v>
      </c>
      <c r="C157" s="87" t="s">
        <v>2275</v>
      </c>
      <c r="D157" s="88" t="s">
        <v>534</v>
      </c>
      <c r="E157" s="88" t="s">
        <v>131</v>
      </c>
      <c r="F157" s="104">
        <v>44985</v>
      </c>
      <c r="G157" s="90">
        <v>162934.97051200003</v>
      </c>
      <c r="H157" s="105">
        <v>-1.834927</v>
      </c>
      <c r="I157" s="90">
        <v>-2.9897384599999999</v>
      </c>
      <c r="J157" s="91">
        <f t="shared" si="2"/>
        <v>1.2497127174918787E-3</v>
      </c>
      <c r="K157" s="91">
        <f>I157/'סכום נכסי הקרן'!$C$42</f>
        <v>-4.3643376990018105E-6</v>
      </c>
    </row>
    <row r="158" spans="2:11">
      <c r="B158" s="85" t="s">
        <v>2276</v>
      </c>
      <c r="C158" s="87" t="s">
        <v>2277</v>
      </c>
      <c r="D158" s="88" t="s">
        <v>534</v>
      </c>
      <c r="E158" s="88" t="s">
        <v>131</v>
      </c>
      <c r="F158" s="104">
        <v>44985</v>
      </c>
      <c r="G158" s="90">
        <v>373675.39212000003</v>
      </c>
      <c r="H158" s="105">
        <v>-1.832171</v>
      </c>
      <c r="I158" s="90">
        <v>-6.8463716280000009</v>
      </c>
      <c r="J158" s="91">
        <f t="shared" si="2"/>
        <v>2.8617880147908249E-3</v>
      </c>
      <c r="K158" s="91">
        <f>I158/'סכום נכסי הקרן'!$C$42</f>
        <v>-9.9941443698914074E-6</v>
      </c>
    </row>
    <row r="159" spans="2:11">
      <c r="B159" s="85" t="s">
        <v>2278</v>
      </c>
      <c r="C159" s="87" t="s">
        <v>2279</v>
      </c>
      <c r="D159" s="88" t="s">
        <v>534</v>
      </c>
      <c r="E159" s="88" t="s">
        <v>131</v>
      </c>
      <c r="F159" s="104">
        <v>45097</v>
      </c>
      <c r="G159" s="90">
        <v>1308225.8607600003</v>
      </c>
      <c r="H159" s="105">
        <v>-2.3329710000000001</v>
      </c>
      <c r="I159" s="90">
        <v>-30.520529589000006</v>
      </c>
      <c r="J159" s="91">
        <f t="shared" si="2"/>
        <v>1.275760220576635E-2</v>
      </c>
      <c r="K159" s="91">
        <f>I159/'סכום נכסי הקרן'!$C$42</f>
        <v>-4.4553026848633768E-5</v>
      </c>
    </row>
    <row r="160" spans="2:11">
      <c r="B160" s="85" t="s">
        <v>2280</v>
      </c>
      <c r="C160" s="87" t="s">
        <v>2281</v>
      </c>
      <c r="D160" s="88" t="s">
        <v>534</v>
      </c>
      <c r="E160" s="88" t="s">
        <v>131</v>
      </c>
      <c r="F160" s="104">
        <v>44985</v>
      </c>
      <c r="G160" s="90">
        <v>1420595.3155150001</v>
      </c>
      <c r="H160" s="105">
        <v>-1.7870950000000001</v>
      </c>
      <c r="I160" s="90">
        <v>-25.387386718999998</v>
      </c>
      <c r="J160" s="91">
        <f t="shared" si="2"/>
        <v>1.0611944981508088E-2</v>
      </c>
      <c r="K160" s="91">
        <f>I160/'סכום נכסי הקרן'!$C$42</f>
        <v>-3.705980654136201E-5</v>
      </c>
    </row>
    <row r="161" spans="2:11">
      <c r="B161" s="85" t="s">
        <v>2280</v>
      </c>
      <c r="C161" s="87" t="s">
        <v>2282</v>
      </c>
      <c r="D161" s="88" t="s">
        <v>534</v>
      </c>
      <c r="E161" s="88" t="s">
        <v>131</v>
      </c>
      <c r="F161" s="104">
        <v>44985</v>
      </c>
      <c r="G161" s="90">
        <v>10867.435869000003</v>
      </c>
      <c r="H161" s="105">
        <v>-1.7870950000000001</v>
      </c>
      <c r="I161" s="90">
        <v>-0.19421138500000004</v>
      </c>
      <c r="J161" s="91">
        <f t="shared" si="2"/>
        <v>8.1180491525740864E-5</v>
      </c>
      <c r="K161" s="91">
        <f>I161/'סכום נכסי הקרן'!$C$42</f>
        <v>-2.8350442036018595E-7</v>
      </c>
    </row>
    <row r="162" spans="2:11">
      <c r="B162" s="85" t="s">
        <v>2283</v>
      </c>
      <c r="C162" s="87" t="s">
        <v>2284</v>
      </c>
      <c r="D162" s="88" t="s">
        <v>534</v>
      </c>
      <c r="E162" s="88" t="s">
        <v>131</v>
      </c>
      <c r="F162" s="104">
        <v>44991</v>
      </c>
      <c r="G162" s="90">
        <v>434733.51324400003</v>
      </c>
      <c r="H162" s="105">
        <v>-1.7498640000000001</v>
      </c>
      <c r="I162" s="90">
        <v>-7.6072451560000021</v>
      </c>
      <c r="J162" s="91">
        <f t="shared" si="2"/>
        <v>3.1798336689730692E-3</v>
      </c>
      <c r="K162" s="91">
        <f>I162/'סכום נכסי הקרן'!$C$42</f>
        <v>-1.1104846548978643E-5</v>
      </c>
    </row>
    <row r="163" spans="2:11">
      <c r="B163" s="85" t="s">
        <v>2285</v>
      </c>
      <c r="C163" s="87" t="s">
        <v>2286</v>
      </c>
      <c r="D163" s="88" t="s">
        <v>534</v>
      </c>
      <c r="E163" s="88" t="s">
        <v>131</v>
      </c>
      <c r="F163" s="104">
        <v>45035</v>
      </c>
      <c r="G163" s="90">
        <v>1657544.6088600003</v>
      </c>
      <c r="H163" s="105">
        <v>-1.6729270000000001</v>
      </c>
      <c r="I163" s="90">
        <v>-27.729514023000004</v>
      </c>
      <c r="J163" s="91">
        <f t="shared" si="2"/>
        <v>1.1590955793642395E-2</v>
      </c>
      <c r="K163" s="91">
        <f>I163/'סכום נכסי הקרן'!$C$42</f>
        <v>-4.0478779346330609E-5</v>
      </c>
    </row>
    <row r="164" spans="2:11">
      <c r="B164" s="85" t="s">
        <v>2287</v>
      </c>
      <c r="C164" s="87" t="s">
        <v>2288</v>
      </c>
      <c r="D164" s="88" t="s">
        <v>534</v>
      </c>
      <c r="E164" s="88" t="s">
        <v>131</v>
      </c>
      <c r="F164" s="104">
        <v>45035</v>
      </c>
      <c r="G164" s="90">
        <v>118098.36112000002</v>
      </c>
      <c r="H164" s="105">
        <v>-1.6448100000000001</v>
      </c>
      <c r="I164" s="90">
        <v>-1.9424932750000006</v>
      </c>
      <c r="J164" s="91">
        <f t="shared" si="2"/>
        <v>8.1196351516645709E-4</v>
      </c>
      <c r="K164" s="91">
        <f>I164/'סכום נכסי הקרן'!$C$42</f>
        <v>-2.835598077746237E-6</v>
      </c>
    </row>
    <row r="165" spans="2:11">
      <c r="B165" s="85" t="s">
        <v>2287</v>
      </c>
      <c r="C165" s="87" t="s">
        <v>2289</v>
      </c>
      <c r="D165" s="88" t="s">
        <v>534</v>
      </c>
      <c r="E165" s="88" t="s">
        <v>131</v>
      </c>
      <c r="F165" s="104">
        <v>45035</v>
      </c>
      <c r="G165" s="90">
        <v>278379.20640000008</v>
      </c>
      <c r="H165" s="105">
        <v>-1.6448100000000001</v>
      </c>
      <c r="I165" s="90">
        <v>-4.5788080550000014</v>
      </c>
      <c r="J165" s="91">
        <f t="shared" si="2"/>
        <v>1.9139448931221078E-3</v>
      </c>
      <c r="K165" s="91">
        <f>I165/'סכום נכסי הקרן'!$C$42</f>
        <v>-6.6840176417738101E-6</v>
      </c>
    </row>
    <row r="166" spans="2:11">
      <c r="B166" s="85" t="s">
        <v>2290</v>
      </c>
      <c r="C166" s="87" t="s">
        <v>2291</v>
      </c>
      <c r="D166" s="88" t="s">
        <v>534</v>
      </c>
      <c r="E166" s="88" t="s">
        <v>131</v>
      </c>
      <c r="F166" s="104">
        <v>45035</v>
      </c>
      <c r="G166" s="90">
        <v>406416.24476800003</v>
      </c>
      <c r="H166" s="105">
        <v>-1.6448100000000001</v>
      </c>
      <c r="I166" s="90">
        <v>-6.6847736170000021</v>
      </c>
      <c r="J166" s="91">
        <f t="shared" si="2"/>
        <v>2.794239935863516E-3</v>
      </c>
      <c r="K166" s="91">
        <f>I166/'סכום נכסי הקרן'!$C$42</f>
        <v>-9.7582480528968421E-6</v>
      </c>
    </row>
    <row r="167" spans="2:11">
      <c r="B167" s="85" t="s">
        <v>2292</v>
      </c>
      <c r="C167" s="87" t="s">
        <v>2293</v>
      </c>
      <c r="D167" s="88" t="s">
        <v>534</v>
      </c>
      <c r="E167" s="88" t="s">
        <v>131</v>
      </c>
      <c r="F167" s="104">
        <v>44991</v>
      </c>
      <c r="G167" s="90">
        <v>406528.63864100009</v>
      </c>
      <c r="H167" s="105">
        <v>-1.6907890000000001</v>
      </c>
      <c r="I167" s="90">
        <v>-6.8735409300000008</v>
      </c>
      <c r="J167" s="91">
        <f t="shared" si="2"/>
        <v>2.8731448015763745E-3</v>
      </c>
      <c r="K167" s="91">
        <f>I167/'סכום נכסי הקרן'!$C$42</f>
        <v>-1.003380536718619E-5</v>
      </c>
    </row>
    <row r="168" spans="2:11">
      <c r="B168" s="85" t="s">
        <v>2294</v>
      </c>
      <c r="C168" s="87" t="s">
        <v>2295</v>
      </c>
      <c r="D168" s="88" t="s">
        <v>534</v>
      </c>
      <c r="E168" s="88" t="s">
        <v>131</v>
      </c>
      <c r="F168" s="104">
        <v>45007</v>
      </c>
      <c r="G168" s="90">
        <v>141812.31580500002</v>
      </c>
      <c r="H168" s="105">
        <v>-1.6764049999999999</v>
      </c>
      <c r="I168" s="90">
        <v>-2.3773492940000005</v>
      </c>
      <c r="J168" s="91">
        <f t="shared" si="2"/>
        <v>9.9373362800174165E-4</v>
      </c>
      <c r="K168" s="91">
        <f>I168/'סכום נכסי הקרן'!$C$42</f>
        <v>-3.4703888939835701E-6</v>
      </c>
    </row>
    <row r="169" spans="2:11">
      <c r="B169" s="85" t="s">
        <v>2294</v>
      </c>
      <c r="C169" s="87" t="s">
        <v>2296</v>
      </c>
      <c r="D169" s="88" t="s">
        <v>534</v>
      </c>
      <c r="E169" s="88" t="s">
        <v>131</v>
      </c>
      <c r="F169" s="104">
        <v>45007</v>
      </c>
      <c r="G169" s="90">
        <v>139228.09589999999</v>
      </c>
      <c r="H169" s="105">
        <v>-1.6764049999999999</v>
      </c>
      <c r="I169" s="90">
        <v>-2.3340273060000003</v>
      </c>
      <c r="J169" s="91">
        <f t="shared" si="2"/>
        <v>9.7562500744011876E-4</v>
      </c>
      <c r="K169" s="91">
        <f>I169/'סכום נכסי הקרן'!$C$42</f>
        <v>-3.4071486514159626E-6</v>
      </c>
    </row>
    <row r="170" spans="2:11">
      <c r="B170" s="85" t="s">
        <v>2294</v>
      </c>
      <c r="C170" s="87" t="s">
        <v>2297</v>
      </c>
      <c r="D170" s="88" t="s">
        <v>534</v>
      </c>
      <c r="E170" s="88" t="s">
        <v>131</v>
      </c>
      <c r="F170" s="104">
        <v>45007</v>
      </c>
      <c r="G170" s="90">
        <v>498785.45744000009</v>
      </c>
      <c r="H170" s="105">
        <v>-1.6764049999999999</v>
      </c>
      <c r="I170" s="90">
        <v>-8.361666299000003</v>
      </c>
      <c r="J170" s="91">
        <f t="shared" si="2"/>
        <v>3.4951822218200162E-3</v>
      </c>
      <c r="K170" s="91">
        <f>I170/'סכום נכסי הקרן'!$C$42</f>
        <v>-1.2206129714503075E-5</v>
      </c>
    </row>
    <row r="171" spans="2:11">
      <c r="B171" s="85" t="s">
        <v>2298</v>
      </c>
      <c r="C171" s="87" t="s">
        <v>2299</v>
      </c>
      <c r="D171" s="88" t="s">
        <v>534</v>
      </c>
      <c r="E171" s="88" t="s">
        <v>131</v>
      </c>
      <c r="F171" s="104">
        <v>45036</v>
      </c>
      <c r="G171" s="90">
        <v>997570.91488000017</v>
      </c>
      <c r="H171" s="105">
        <v>-1.6097490000000001</v>
      </c>
      <c r="I171" s="90">
        <v>-16.058391045000004</v>
      </c>
      <c r="J171" s="91">
        <f t="shared" si="2"/>
        <v>6.7124184205043158E-3</v>
      </c>
      <c r="K171" s="91">
        <f>I171/'סכום נכסי הקרן'!$C$42</f>
        <v>-2.3441596099682447E-5</v>
      </c>
    </row>
    <row r="172" spans="2:11">
      <c r="B172" s="85" t="s">
        <v>2300</v>
      </c>
      <c r="C172" s="87" t="s">
        <v>2301</v>
      </c>
      <c r="D172" s="88" t="s">
        <v>534</v>
      </c>
      <c r="E172" s="88" t="s">
        <v>131</v>
      </c>
      <c r="F172" s="104">
        <v>45055</v>
      </c>
      <c r="G172" s="90">
        <v>397403.82444000005</v>
      </c>
      <c r="H172" s="105">
        <v>-1.483827</v>
      </c>
      <c r="I172" s="90">
        <v>-5.8967847730000011</v>
      </c>
      <c r="J172" s="91">
        <f t="shared" si="2"/>
        <v>2.4648600610805813E-3</v>
      </c>
      <c r="K172" s="91">
        <f>I172/'סכום נכסי הקרן'!$C$42</f>
        <v>-8.6079636837878263E-6</v>
      </c>
    </row>
    <row r="173" spans="2:11">
      <c r="B173" s="85" t="s">
        <v>2302</v>
      </c>
      <c r="C173" s="87" t="s">
        <v>2303</v>
      </c>
      <c r="D173" s="88" t="s">
        <v>534</v>
      </c>
      <c r="E173" s="88" t="s">
        <v>131</v>
      </c>
      <c r="F173" s="104">
        <v>45055</v>
      </c>
      <c r="G173" s="90">
        <v>331169.85370000004</v>
      </c>
      <c r="H173" s="105">
        <v>-1.483827</v>
      </c>
      <c r="I173" s="90">
        <v>-4.9139873160000009</v>
      </c>
      <c r="J173" s="91">
        <f t="shared" si="2"/>
        <v>2.0540500530601543E-3</v>
      </c>
      <c r="K173" s="91">
        <f>I173/'סכום נכסי הקרן'!$C$42</f>
        <v>-7.1733030773653453E-6</v>
      </c>
    </row>
    <row r="174" spans="2:11">
      <c r="B174" s="85" t="s">
        <v>2304</v>
      </c>
      <c r="C174" s="87" t="s">
        <v>2305</v>
      </c>
      <c r="D174" s="88" t="s">
        <v>534</v>
      </c>
      <c r="E174" s="88" t="s">
        <v>131</v>
      </c>
      <c r="F174" s="104">
        <v>45036</v>
      </c>
      <c r="G174" s="90">
        <v>499199.15840000013</v>
      </c>
      <c r="H174" s="105">
        <v>-1.525542</v>
      </c>
      <c r="I174" s="90">
        <v>-7.6154945630000013</v>
      </c>
      <c r="J174" s="91">
        <f t="shared" si="2"/>
        <v>3.183281926731263E-3</v>
      </c>
      <c r="K174" s="91">
        <f>I174/'סכום נכסי הקרן'!$C$42</f>
        <v>-1.1116888805666375E-5</v>
      </c>
    </row>
    <row r="175" spans="2:11">
      <c r="B175" s="85" t="s">
        <v>2304</v>
      </c>
      <c r="C175" s="87" t="s">
        <v>2306</v>
      </c>
      <c r="D175" s="88" t="s">
        <v>534</v>
      </c>
      <c r="E175" s="88" t="s">
        <v>131</v>
      </c>
      <c r="F175" s="104">
        <v>45036</v>
      </c>
      <c r="G175" s="90">
        <v>189239.91640000002</v>
      </c>
      <c r="H175" s="105">
        <v>-1.525542</v>
      </c>
      <c r="I175" s="90">
        <v>-2.8869350640000002</v>
      </c>
      <c r="J175" s="91">
        <f t="shared" si="2"/>
        <v>1.2067408277759623E-3</v>
      </c>
      <c r="K175" s="91">
        <f>I175/'סכום נכסי הקרן'!$C$42</f>
        <v>-4.2142681384864035E-6</v>
      </c>
    </row>
    <row r="176" spans="2:11">
      <c r="B176" s="85" t="s">
        <v>2307</v>
      </c>
      <c r="C176" s="87" t="s">
        <v>2308</v>
      </c>
      <c r="D176" s="88" t="s">
        <v>534</v>
      </c>
      <c r="E176" s="88" t="s">
        <v>131</v>
      </c>
      <c r="F176" s="104">
        <v>45036</v>
      </c>
      <c r="G176" s="90">
        <v>236549.89550000004</v>
      </c>
      <c r="H176" s="105">
        <v>-1.525542</v>
      </c>
      <c r="I176" s="90">
        <v>-3.6086688430000002</v>
      </c>
      <c r="J176" s="91">
        <f t="shared" si="2"/>
        <v>1.5084260401539617E-3</v>
      </c>
      <c r="K176" s="91">
        <f>I176/'סכום נכסי הקרן'!$C$42</f>
        <v>-5.2678351920850459E-6</v>
      </c>
    </row>
    <row r="177" spans="2:11">
      <c r="B177" s="85" t="s">
        <v>2307</v>
      </c>
      <c r="C177" s="87" t="s">
        <v>2309</v>
      </c>
      <c r="D177" s="88" t="s">
        <v>534</v>
      </c>
      <c r="E177" s="88" t="s">
        <v>131</v>
      </c>
      <c r="F177" s="104">
        <v>45036</v>
      </c>
      <c r="G177" s="90">
        <v>623998.94800000009</v>
      </c>
      <c r="H177" s="105">
        <v>-1.525542</v>
      </c>
      <c r="I177" s="90">
        <v>-9.5193682030000026</v>
      </c>
      <c r="J177" s="91">
        <f t="shared" si="2"/>
        <v>3.9791024081005785E-3</v>
      </c>
      <c r="K177" s="91">
        <f>I177/'סכום נכסי הקרן'!$C$42</f>
        <v>-1.3896111005988141E-5</v>
      </c>
    </row>
    <row r="178" spans="2:11">
      <c r="B178" s="85" t="s">
        <v>2310</v>
      </c>
      <c r="C178" s="87" t="s">
        <v>2311</v>
      </c>
      <c r="D178" s="88" t="s">
        <v>534</v>
      </c>
      <c r="E178" s="88" t="s">
        <v>131</v>
      </c>
      <c r="F178" s="104">
        <v>45036</v>
      </c>
      <c r="G178" s="90">
        <v>499199.15840000013</v>
      </c>
      <c r="H178" s="105">
        <v>-1.525542</v>
      </c>
      <c r="I178" s="90">
        <v>-7.6154945630000013</v>
      </c>
      <c r="J178" s="91">
        <f t="shared" si="2"/>
        <v>3.183281926731263E-3</v>
      </c>
      <c r="K178" s="91">
        <f>I178/'סכום נכסי הקרן'!$C$42</f>
        <v>-1.1116888805666375E-5</v>
      </c>
    </row>
    <row r="179" spans="2:11">
      <c r="B179" s="85" t="s">
        <v>2312</v>
      </c>
      <c r="C179" s="87" t="s">
        <v>2313</v>
      </c>
      <c r="D179" s="88" t="s">
        <v>534</v>
      </c>
      <c r="E179" s="88" t="s">
        <v>131</v>
      </c>
      <c r="F179" s="104">
        <v>45061</v>
      </c>
      <c r="G179" s="90">
        <v>425789.81190000003</v>
      </c>
      <c r="H179" s="105">
        <v>-1.5185900000000001</v>
      </c>
      <c r="I179" s="90">
        <v>-6.4660005640000007</v>
      </c>
      <c r="J179" s="91">
        <f t="shared" si="2"/>
        <v>2.7027926503445593E-3</v>
      </c>
      <c r="K179" s="91">
        <f>I179/'סכום נכסי הקרן'!$C$42</f>
        <v>-9.4388891873947303E-6</v>
      </c>
    </row>
    <row r="180" spans="2:11">
      <c r="B180" s="85" t="s">
        <v>2314</v>
      </c>
      <c r="C180" s="87" t="s">
        <v>2315</v>
      </c>
      <c r="D180" s="88" t="s">
        <v>534</v>
      </c>
      <c r="E180" s="88" t="s">
        <v>131</v>
      </c>
      <c r="F180" s="104">
        <v>45040</v>
      </c>
      <c r="G180" s="90">
        <v>2172600.0000000005</v>
      </c>
      <c r="H180" s="105">
        <v>-1.4627509999999999</v>
      </c>
      <c r="I180" s="90">
        <v>-31.779730000000004</v>
      </c>
      <c r="J180" s="91">
        <f t="shared" si="2"/>
        <v>1.3283948837269929E-2</v>
      </c>
      <c r="K180" s="91">
        <f>I180/'סכום נכסי הקרן'!$C$42</f>
        <v>-4.6391172859681793E-5</v>
      </c>
    </row>
    <row r="181" spans="2:11">
      <c r="B181" s="85" t="s">
        <v>2316</v>
      </c>
      <c r="C181" s="87" t="s">
        <v>2317</v>
      </c>
      <c r="D181" s="88" t="s">
        <v>534</v>
      </c>
      <c r="E181" s="88" t="s">
        <v>131</v>
      </c>
      <c r="F181" s="104">
        <v>45055</v>
      </c>
      <c r="G181" s="90">
        <v>501624.31044300005</v>
      </c>
      <c r="H181" s="105">
        <v>-1.4558</v>
      </c>
      <c r="I181" s="90">
        <v>-7.3026487920000012</v>
      </c>
      <c r="J181" s="91">
        <f t="shared" si="2"/>
        <v>3.052512180861167E-3</v>
      </c>
      <c r="K181" s="91">
        <f>I181/'סכום נכסי הקרן'!$C$42</f>
        <v>-1.0660205182461224E-5</v>
      </c>
    </row>
    <row r="182" spans="2:11">
      <c r="B182" s="85" t="s">
        <v>2318</v>
      </c>
      <c r="C182" s="87" t="s">
        <v>2319</v>
      </c>
      <c r="D182" s="88" t="s">
        <v>534</v>
      </c>
      <c r="E182" s="88" t="s">
        <v>131</v>
      </c>
      <c r="F182" s="104">
        <v>45040</v>
      </c>
      <c r="G182" s="90">
        <v>24461029.670000006</v>
      </c>
      <c r="H182" s="105">
        <v>-1.426337</v>
      </c>
      <c r="I182" s="90">
        <v>-348.89680000000004</v>
      </c>
      <c r="J182" s="91">
        <f t="shared" si="2"/>
        <v>0.14583910060554947</v>
      </c>
      <c r="K182" s="91">
        <f>I182/'סכום נכסי הקרן'!$C$42</f>
        <v>-5.093099204741458E-4</v>
      </c>
    </row>
    <row r="183" spans="2:11">
      <c r="B183" s="85" t="s">
        <v>2320</v>
      </c>
      <c r="C183" s="87" t="s">
        <v>2321</v>
      </c>
      <c r="D183" s="88" t="s">
        <v>534</v>
      </c>
      <c r="E183" s="88" t="s">
        <v>131</v>
      </c>
      <c r="F183" s="104">
        <v>44984</v>
      </c>
      <c r="G183" s="90">
        <v>374916.49500000005</v>
      </c>
      <c r="H183" s="105">
        <v>-1.495071</v>
      </c>
      <c r="I183" s="90">
        <v>-5.6052687480000012</v>
      </c>
      <c r="J183" s="91">
        <f t="shared" si="2"/>
        <v>2.3430061636011404E-3</v>
      </c>
      <c r="K183" s="91">
        <f>I183/'סכום נכסי הקרן'!$C$42</f>
        <v>-8.182416635177207E-6</v>
      </c>
    </row>
    <row r="184" spans="2:11">
      <c r="B184" s="85" t="s">
        <v>2322</v>
      </c>
      <c r="C184" s="87" t="s">
        <v>2323</v>
      </c>
      <c r="D184" s="88" t="s">
        <v>534</v>
      </c>
      <c r="E184" s="88" t="s">
        <v>131</v>
      </c>
      <c r="F184" s="104">
        <v>45103</v>
      </c>
      <c r="G184" s="90">
        <v>450643.81400900008</v>
      </c>
      <c r="H184" s="105">
        <v>-1.9824349999999999</v>
      </c>
      <c r="I184" s="90">
        <v>-8.9337226780000023</v>
      </c>
      <c r="J184" s="91">
        <f t="shared" si="2"/>
        <v>3.7343021788073753E-3</v>
      </c>
      <c r="K184" s="91">
        <f>I184/'סכום נכסי הקרן'!$C$42</f>
        <v>-1.3041201830083434E-5</v>
      </c>
    </row>
    <row r="185" spans="2:11">
      <c r="B185" s="85" t="s">
        <v>2324</v>
      </c>
      <c r="C185" s="87" t="s">
        <v>2325</v>
      </c>
      <c r="D185" s="88" t="s">
        <v>534</v>
      </c>
      <c r="E185" s="88" t="s">
        <v>131</v>
      </c>
      <c r="F185" s="104">
        <v>45061</v>
      </c>
      <c r="G185" s="90">
        <v>500578.16160000005</v>
      </c>
      <c r="H185" s="105">
        <v>-1.2389239999999999</v>
      </c>
      <c r="I185" s="90">
        <v>-6.2017841960000002</v>
      </c>
      <c r="J185" s="91">
        <f t="shared" si="2"/>
        <v>2.5923500281296668E-3</v>
      </c>
      <c r="K185" s="91">
        <f>I185/'סכום נכסי הקרן'!$C$42</f>
        <v>-9.0531934247106148E-6</v>
      </c>
    </row>
    <row r="186" spans="2:11">
      <c r="B186" s="85" t="s">
        <v>2326</v>
      </c>
      <c r="C186" s="87" t="s">
        <v>2327</v>
      </c>
      <c r="D186" s="88" t="s">
        <v>534</v>
      </c>
      <c r="E186" s="88" t="s">
        <v>131</v>
      </c>
      <c r="F186" s="104">
        <v>45061</v>
      </c>
      <c r="G186" s="90">
        <v>750867.2424000001</v>
      </c>
      <c r="H186" s="105">
        <v>-1.2389239999999999</v>
      </c>
      <c r="I186" s="90">
        <v>-9.3026762950000013</v>
      </c>
      <c r="J186" s="91">
        <f t="shared" si="2"/>
        <v>3.8885250426125011E-3</v>
      </c>
      <c r="K186" s="91">
        <f>I186/'סכום נכסי הקרן'!$C$42</f>
        <v>-1.3579790138525695E-5</v>
      </c>
    </row>
    <row r="187" spans="2:11">
      <c r="B187" s="85" t="s">
        <v>2328</v>
      </c>
      <c r="C187" s="87" t="s">
        <v>2329</v>
      </c>
      <c r="D187" s="88" t="s">
        <v>534</v>
      </c>
      <c r="E187" s="88" t="s">
        <v>131</v>
      </c>
      <c r="F187" s="104">
        <v>45061</v>
      </c>
      <c r="G187" s="90">
        <v>474406.69650000008</v>
      </c>
      <c r="H187" s="105">
        <v>-1.2389239999999999</v>
      </c>
      <c r="I187" s="90">
        <v>-5.8775395710000016</v>
      </c>
      <c r="J187" s="91">
        <f t="shared" si="2"/>
        <v>2.4568155535051261E-3</v>
      </c>
      <c r="K187" s="91">
        <f>I187/'סכום נכסי הקרן'!$C$42</f>
        <v>-8.57987006899936E-6</v>
      </c>
    </row>
    <row r="188" spans="2:11">
      <c r="B188" s="85" t="s">
        <v>2330</v>
      </c>
      <c r="C188" s="87" t="s">
        <v>2331</v>
      </c>
      <c r="D188" s="88" t="s">
        <v>534</v>
      </c>
      <c r="E188" s="88" t="s">
        <v>131</v>
      </c>
      <c r="F188" s="104">
        <v>45057</v>
      </c>
      <c r="G188" s="90">
        <v>1189429.9063420002</v>
      </c>
      <c r="H188" s="105">
        <v>-1.8658619999999999</v>
      </c>
      <c r="I188" s="90">
        <v>-22.193117281000003</v>
      </c>
      <c r="J188" s="91">
        <f t="shared" si="2"/>
        <v>9.2767381755708787E-3</v>
      </c>
      <c r="K188" s="91">
        <f>I188/'סכום נכסי הקרן'!$C$42</f>
        <v>-3.2396900164918401E-5</v>
      </c>
    </row>
    <row r="189" spans="2:11">
      <c r="B189" s="85" t="s">
        <v>2332</v>
      </c>
      <c r="C189" s="87" t="s">
        <v>2333</v>
      </c>
      <c r="D189" s="88" t="s">
        <v>534</v>
      </c>
      <c r="E189" s="88" t="s">
        <v>131</v>
      </c>
      <c r="F189" s="104">
        <v>45061</v>
      </c>
      <c r="G189" s="90">
        <v>1001625.1842880002</v>
      </c>
      <c r="H189" s="105">
        <v>-1.1915340000000001</v>
      </c>
      <c r="I189" s="90">
        <v>-11.934707305</v>
      </c>
      <c r="J189" s="91">
        <f t="shared" si="2"/>
        <v>4.9887158017834525E-3</v>
      </c>
      <c r="K189" s="91">
        <f>I189/'סכום נכסי הקרן'!$C$42</f>
        <v>-1.7421956373322301E-5</v>
      </c>
    </row>
    <row r="190" spans="2:11">
      <c r="B190" s="85" t="s">
        <v>2334</v>
      </c>
      <c r="C190" s="87" t="s">
        <v>2335</v>
      </c>
      <c r="D190" s="88" t="s">
        <v>534</v>
      </c>
      <c r="E190" s="88" t="s">
        <v>131</v>
      </c>
      <c r="F190" s="104">
        <v>45057</v>
      </c>
      <c r="G190" s="90">
        <v>438488.54252000013</v>
      </c>
      <c r="H190" s="105">
        <v>-1.80139</v>
      </c>
      <c r="I190" s="90">
        <v>-7.8988872360000002</v>
      </c>
      <c r="J190" s="91">
        <f t="shared" si="2"/>
        <v>3.3017402575285714E-3</v>
      </c>
      <c r="K190" s="91">
        <f>I190/'סכום נכסי הקרן'!$C$42</f>
        <v>-1.1530577609199641E-5</v>
      </c>
    </row>
    <row r="191" spans="2:11">
      <c r="B191" s="85" t="s">
        <v>2334</v>
      </c>
      <c r="C191" s="87" t="s">
        <v>2336</v>
      </c>
      <c r="D191" s="88" t="s">
        <v>534</v>
      </c>
      <c r="E191" s="88" t="s">
        <v>131</v>
      </c>
      <c r="F191" s="104">
        <v>45057</v>
      </c>
      <c r="G191" s="90">
        <v>161476.01595800003</v>
      </c>
      <c r="H191" s="105">
        <v>-1.80139</v>
      </c>
      <c r="I191" s="90">
        <v>-2.9088122440000008</v>
      </c>
      <c r="J191" s="91">
        <f t="shared" si="2"/>
        <v>1.2158855039523728E-3</v>
      </c>
      <c r="K191" s="91">
        <f>I191/'סכום נכסי הקרן'!$C$42</f>
        <v>-4.2462038421271331E-6</v>
      </c>
    </row>
    <row r="192" spans="2:11">
      <c r="B192" s="85" t="s">
        <v>2337</v>
      </c>
      <c r="C192" s="87" t="s">
        <v>2338</v>
      </c>
      <c r="D192" s="88" t="s">
        <v>534</v>
      </c>
      <c r="E192" s="88" t="s">
        <v>131</v>
      </c>
      <c r="F192" s="104">
        <v>45057</v>
      </c>
      <c r="G192" s="90">
        <v>237530.07462500007</v>
      </c>
      <c r="H192" s="105">
        <v>-1.7733840000000001</v>
      </c>
      <c r="I192" s="90">
        <v>-4.2123197899999996</v>
      </c>
      <c r="J192" s="91">
        <f t="shared" si="2"/>
        <v>1.7607525481361736E-3</v>
      </c>
      <c r="K192" s="91">
        <f>I192/'סכום נכסי הקרן'!$C$42</f>
        <v>-6.1490281861472222E-6</v>
      </c>
    </row>
    <row r="193" spans="2:11">
      <c r="B193" s="85" t="s">
        <v>2337</v>
      </c>
      <c r="C193" s="87" t="s">
        <v>2339</v>
      </c>
      <c r="D193" s="88" t="s">
        <v>534</v>
      </c>
      <c r="E193" s="88" t="s">
        <v>131</v>
      </c>
      <c r="F193" s="104">
        <v>45057</v>
      </c>
      <c r="G193" s="90">
        <v>375950.74739999999</v>
      </c>
      <c r="H193" s="105">
        <v>-1.7733840000000001</v>
      </c>
      <c r="I193" s="90">
        <v>-6.667049534000002</v>
      </c>
      <c r="J193" s="91">
        <f t="shared" si="2"/>
        <v>2.7868312570685887E-3</v>
      </c>
      <c r="K193" s="91">
        <f>I193/'סכום נכסי הקרן'!$C$42</f>
        <v>-9.7323749256477326E-6</v>
      </c>
    </row>
    <row r="194" spans="2:11">
      <c r="B194" s="85" t="s">
        <v>2340</v>
      </c>
      <c r="C194" s="87" t="s">
        <v>2341</v>
      </c>
      <c r="D194" s="88" t="s">
        <v>534</v>
      </c>
      <c r="E194" s="88" t="s">
        <v>131</v>
      </c>
      <c r="F194" s="104">
        <v>45068</v>
      </c>
      <c r="G194" s="90">
        <v>1566461.4475000002</v>
      </c>
      <c r="H194" s="105">
        <v>-1.527949</v>
      </c>
      <c r="I194" s="90">
        <v>-23.934733682000005</v>
      </c>
      <c r="J194" s="91">
        <f t="shared" si="2"/>
        <v>1.0004735020258804E-2</v>
      </c>
      <c r="K194" s="91">
        <f>I194/'סכום נכסי הקרן'!$C$42</f>
        <v>-3.493926372540327E-5</v>
      </c>
    </row>
    <row r="195" spans="2:11">
      <c r="B195" s="85" t="s">
        <v>2342</v>
      </c>
      <c r="C195" s="87" t="s">
        <v>2343</v>
      </c>
      <c r="D195" s="88" t="s">
        <v>534</v>
      </c>
      <c r="E195" s="88" t="s">
        <v>131</v>
      </c>
      <c r="F195" s="104">
        <v>44984</v>
      </c>
      <c r="G195" s="90">
        <v>437210.90138000005</v>
      </c>
      <c r="H195" s="105">
        <v>-1.5232619999999999</v>
      </c>
      <c r="I195" s="90">
        <v>-6.659866678000002</v>
      </c>
      <c r="J195" s="91">
        <f t="shared" si="2"/>
        <v>2.7838288183565708E-3</v>
      </c>
      <c r="K195" s="91">
        <f>I195/'סכום נכסי הקרן'!$C$42</f>
        <v>-9.7218895906772272E-6</v>
      </c>
    </row>
    <row r="196" spans="2:11">
      <c r="B196" s="85" t="s">
        <v>2344</v>
      </c>
      <c r="C196" s="87" t="s">
        <v>2345</v>
      </c>
      <c r="D196" s="88" t="s">
        <v>534</v>
      </c>
      <c r="E196" s="88" t="s">
        <v>131</v>
      </c>
      <c r="F196" s="104">
        <v>45068</v>
      </c>
      <c r="G196" s="90">
        <v>559837.82880000013</v>
      </c>
      <c r="H196" s="105">
        <v>-1.5000260000000001</v>
      </c>
      <c r="I196" s="90">
        <v>-8.3977137040000009</v>
      </c>
      <c r="J196" s="91">
        <f t="shared" si="2"/>
        <v>3.5102500617209946E-3</v>
      </c>
      <c r="K196" s="91">
        <f>I196/'סכום נכסי הקרן'!$C$42</f>
        <v>-1.2258750721556875E-5</v>
      </c>
    </row>
    <row r="197" spans="2:11">
      <c r="B197" s="85" t="s">
        <v>2346</v>
      </c>
      <c r="C197" s="87" t="s">
        <v>2347</v>
      </c>
      <c r="D197" s="88" t="s">
        <v>534</v>
      </c>
      <c r="E197" s="88" t="s">
        <v>131</v>
      </c>
      <c r="F197" s="104">
        <v>45068</v>
      </c>
      <c r="G197" s="90">
        <v>501405.56352000014</v>
      </c>
      <c r="H197" s="105">
        <v>-1.5000260000000001</v>
      </c>
      <c r="I197" s="90">
        <v>-7.5212144580000011</v>
      </c>
      <c r="J197" s="91">
        <f t="shared" si="2"/>
        <v>3.1438727784725319E-3</v>
      </c>
      <c r="K197" s="91">
        <f>I197/'סכום נכסי הקרן'!$C$42</f>
        <v>-1.097926131014379E-5</v>
      </c>
    </row>
    <row r="198" spans="2:11">
      <c r="B198" s="85" t="s">
        <v>2348</v>
      </c>
      <c r="C198" s="87" t="s">
        <v>2349</v>
      </c>
      <c r="D198" s="88" t="s">
        <v>534</v>
      </c>
      <c r="E198" s="88" t="s">
        <v>131</v>
      </c>
      <c r="F198" s="104">
        <v>45068</v>
      </c>
      <c r="G198" s="90">
        <v>1378865.2996800002</v>
      </c>
      <c r="H198" s="105">
        <v>-1.5000260000000001</v>
      </c>
      <c r="I198" s="90">
        <v>-20.683339760000003</v>
      </c>
      <c r="J198" s="91">
        <f t="shared" si="2"/>
        <v>8.6456501410084631E-3</v>
      </c>
      <c r="K198" s="91">
        <f>I198/'סכום נכסי הקרן'!$C$42</f>
        <v>-3.0192968603625307E-5</v>
      </c>
    </row>
    <row r="199" spans="2:11">
      <c r="B199" s="85" t="s">
        <v>2350</v>
      </c>
      <c r="C199" s="87" t="s">
        <v>2351</v>
      </c>
      <c r="D199" s="88" t="s">
        <v>534</v>
      </c>
      <c r="E199" s="88" t="s">
        <v>131</v>
      </c>
      <c r="F199" s="104">
        <v>45005</v>
      </c>
      <c r="G199" s="90">
        <v>564236.39682000014</v>
      </c>
      <c r="H199" s="105">
        <v>-1.1220509999999999</v>
      </c>
      <c r="I199" s="90">
        <v>-6.3310209290000019</v>
      </c>
      <c r="J199" s="91">
        <f t="shared" si="2"/>
        <v>2.6463710707586613E-3</v>
      </c>
      <c r="K199" s="91">
        <f>I199/'סכום נכסי הקרן'!$C$42</f>
        <v>-9.2418496411235162E-6</v>
      </c>
    </row>
    <row r="200" spans="2:11">
      <c r="B200" s="85" t="s">
        <v>2352</v>
      </c>
      <c r="C200" s="87" t="s">
        <v>2353</v>
      </c>
      <c r="D200" s="88" t="s">
        <v>534</v>
      </c>
      <c r="E200" s="88" t="s">
        <v>131</v>
      </c>
      <c r="F200" s="104">
        <v>44984</v>
      </c>
      <c r="G200" s="90">
        <v>1191656.99651</v>
      </c>
      <c r="H200" s="105">
        <v>-1.439554</v>
      </c>
      <c r="I200" s="90">
        <v>-17.154549450000001</v>
      </c>
      <c r="J200" s="91">
        <f t="shared" si="2"/>
        <v>7.1706133821847129E-3</v>
      </c>
      <c r="K200" s="91">
        <f>I200/'סכום נכסי הקרן'!$C$42</f>
        <v>-2.504173788968343E-5</v>
      </c>
    </row>
    <row r="201" spans="2:11">
      <c r="B201" s="85" t="s">
        <v>2354</v>
      </c>
      <c r="C201" s="87" t="s">
        <v>2355</v>
      </c>
      <c r="D201" s="88" t="s">
        <v>534</v>
      </c>
      <c r="E201" s="88" t="s">
        <v>131</v>
      </c>
      <c r="F201" s="104">
        <v>45068</v>
      </c>
      <c r="G201" s="90">
        <v>439091.85642000014</v>
      </c>
      <c r="H201" s="105">
        <v>-1.4163490000000001</v>
      </c>
      <c r="I201" s="90">
        <v>-6.2190743110000009</v>
      </c>
      <c r="J201" s="91">
        <f t="shared" si="2"/>
        <v>2.5995773080043074E-3</v>
      </c>
      <c r="K201" s="91">
        <f>I201/'סכום נכסי הקרן'!$C$42</f>
        <v>-9.0784330574491182E-6</v>
      </c>
    </row>
    <row r="202" spans="2:11">
      <c r="B202" s="85" t="s">
        <v>2356</v>
      </c>
      <c r="C202" s="87" t="s">
        <v>2357</v>
      </c>
      <c r="D202" s="88" t="s">
        <v>534</v>
      </c>
      <c r="E202" s="88" t="s">
        <v>131</v>
      </c>
      <c r="F202" s="104">
        <v>45105</v>
      </c>
      <c r="G202" s="90">
        <v>2003485.0000000002</v>
      </c>
      <c r="H202" s="105">
        <v>-0.858325</v>
      </c>
      <c r="I202" s="90">
        <v>-17.19642</v>
      </c>
      <c r="J202" s="91">
        <f t="shared" si="2"/>
        <v>7.1881153006713812E-3</v>
      </c>
      <c r="K202" s="91">
        <f>I202/'סכום נכסי הקרן'!$C$42</f>
        <v>-2.510285936311256E-5</v>
      </c>
    </row>
    <row r="203" spans="2:11">
      <c r="B203" s="85" t="s">
        <v>2358</v>
      </c>
      <c r="C203" s="87" t="s">
        <v>2359</v>
      </c>
      <c r="D203" s="88" t="s">
        <v>534</v>
      </c>
      <c r="E203" s="88" t="s">
        <v>131</v>
      </c>
      <c r="F203" s="104">
        <v>44984</v>
      </c>
      <c r="G203" s="90">
        <v>627963.58220000006</v>
      </c>
      <c r="H203" s="105">
        <v>-1.314252</v>
      </c>
      <c r="I203" s="90">
        <v>-8.253020946000003</v>
      </c>
      <c r="J203" s="91">
        <f t="shared" si="2"/>
        <v>3.4497683900895663E-3</v>
      </c>
      <c r="K203" s="91">
        <f>I203/'סכום נכסי הקרן'!$C$42</f>
        <v>-1.2047532226373875E-5</v>
      </c>
    </row>
    <row r="204" spans="2:11">
      <c r="B204" s="85" t="s">
        <v>2360</v>
      </c>
      <c r="C204" s="87" t="s">
        <v>2361</v>
      </c>
      <c r="D204" s="88" t="s">
        <v>534</v>
      </c>
      <c r="E204" s="88" t="s">
        <v>131</v>
      </c>
      <c r="F204" s="104">
        <v>45105</v>
      </c>
      <c r="G204" s="90">
        <v>266619.17724400008</v>
      </c>
      <c r="H204" s="105">
        <v>-1.135599</v>
      </c>
      <c r="I204" s="90">
        <v>-3.0277255370000002</v>
      </c>
      <c r="J204" s="91">
        <f t="shared" ref="J204:J267" si="3">IFERROR(I204/$I$11,0)</f>
        <v>1.2655913416131483E-3</v>
      </c>
      <c r="K204" s="91">
        <f>I204/'סכום נכסי הקרן'!$C$42</f>
        <v>-4.4197901857139716E-6</v>
      </c>
    </row>
    <row r="205" spans="2:11">
      <c r="B205" s="85" t="s">
        <v>2362</v>
      </c>
      <c r="C205" s="87" t="s">
        <v>2363</v>
      </c>
      <c r="D205" s="88" t="s">
        <v>534</v>
      </c>
      <c r="E205" s="88" t="s">
        <v>131</v>
      </c>
      <c r="F205" s="104">
        <v>45106</v>
      </c>
      <c r="G205" s="90">
        <v>162009.23340200004</v>
      </c>
      <c r="H205" s="105">
        <v>-0.74632900000000002</v>
      </c>
      <c r="I205" s="90">
        <v>-1.2091224119999999</v>
      </c>
      <c r="J205" s="91">
        <f t="shared" si="3"/>
        <v>5.0541399373136295E-4</v>
      </c>
      <c r="K205" s="91">
        <f>I205/'סכום נכסי הקרן'!$C$42</f>
        <v>-1.7650435300616896E-6</v>
      </c>
    </row>
    <row r="206" spans="2:11">
      <c r="B206" s="85" t="s">
        <v>2364</v>
      </c>
      <c r="C206" s="87" t="s">
        <v>2365</v>
      </c>
      <c r="D206" s="88" t="s">
        <v>534</v>
      </c>
      <c r="E206" s="88" t="s">
        <v>131</v>
      </c>
      <c r="F206" s="104">
        <v>45069</v>
      </c>
      <c r="G206" s="90">
        <v>1572322.2111000002</v>
      </c>
      <c r="H206" s="105">
        <v>-1.126401</v>
      </c>
      <c r="I206" s="90">
        <v>-17.710653175000001</v>
      </c>
      <c r="J206" s="91">
        <f t="shared" si="3"/>
        <v>7.4030651189085682E-3</v>
      </c>
      <c r="K206" s="91">
        <f>I206/'סכום נכסי הקרן'!$C$42</f>
        <v>-2.5853522761184477E-5</v>
      </c>
    </row>
    <row r="207" spans="2:11">
      <c r="B207" s="85" t="s">
        <v>2366</v>
      </c>
      <c r="C207" s="87" t="s">
        <v>2367</v>
      </c>
      <c r="D207" s="88" t="s">
        <v>534</v>
      </c>
      <c r="E207" s="88" t="s">
        <v>131</v>
      </c>
      <c r="F207" s="104">
        <v>45106</v>
      </c>
      <c r="G207" s="90">
        <v>1195095.8857400001</v>
      </c>
      <c r="H207" s="105">
        <v>-0.66350100000000001</v>
      </c>
      <c r="I207" s="90">
        <v>-7.9294782500000007</v>
      </c>
      <c r="J207" s="91">
        <f t="shared" si="3"/>
        <v>3.3145273222662587E-3</v>
      </c>
      <c r="K207" s="91">
        <f>I207/'סכום נכסי הקרן'!$C$42</f>
        <v>-1.1575233527246364E-5</v>
      </c>
    </row>
    <row r="208" spans="2:11">
      <c r="B208" s="85" t="s">
        <v>2368</v>
      </c>
      <c r="C208" s="87" t="s">
        <v>2369</v>
      </c>
      <c r="D208" s="88" t="s">
        <v>534</v>
      </c>
      <c r="E208" s="88" t="s">
        <v>131</v>
      </c>
      <c r="F208" s="104">
        <v>45069</v>
      </c>
      <c r="G208" s="90">
        <v>421448.87376000005</v>
      </c>
      <c r="H208" s="105">
        <v>-1.098692</v>
      </c>
      <c r="I208" s="90">
        <v>-4.6304254950000008</v>
      </c>
      <c r="J208" s="91">
        <f t="shared" si="3"/>
        <v>1.9355210182833613E-3</v>
      </c>
      <c r="K208" s="91">
        <f>I208/'סכום נכסי הקרן'!$C$42</f>
        <v>-6.7593673562494908E-6</v>
      </c>
    </row>
    <row r="209" spans="2:11">
      <c r="B209" s="85" t="s">
        <v>2370</v>
      </c>
      <c r="C209" s="87" t="s">
        <v>2371</v>
      </c>
      <c r="D209" s="88" t="s">
        <v>534</v>
      </c>
      <c r="E209" s="88" t="s">
        <v>131</v>
      </c>
      <c r="F209" s="104">
        <v>45061</v>
      </c>
      <c r="G209" s="90">
        <v>251668.08400000003</v>
      </c>
      <c r="H209" s="105">
        <v>-1.355137</v>
      </c>
      <c r="I209" s="90">
        <v>-3.4104472890000008</v>
      </c>
      <c r="J209" s="91">
        <f t="shared" si="3"/>
        <v>1.4255692952483212E-3</v>
      </c>
      <c r="K209" s="91">
        <f>I209/'סכום נכסי הקרן'!$C$42</f>
        <v>-4.9784768376833968E-6</v>
      </c>
    </row>
    <row r="210" spans="2:11">
      <c r="B210" s="85" t="s">
        <v>2370</v>
      </c>
      <c r="C210" s="87" t="s">
        <v>2372</v>
      </c>
      <c r="D210" s="88" t="s">
        <v>534</v>
      </c>
      <c r="E210" s="88" t="s">
        <v>131</v>
      </c>
      <c r="F210" s="104">
        <v>45061</v>
      </c>
      <c r="G210" s="90">
        <v>95404.101500000019</v>
      </c>
      <c r="H210" s="105">
        <v>-1.355137</v>
      </c>
      <c r="I210" s="90">
        <v>-1.2928562660000003</v>
      </c>
      <c r="J210" s="91">
        <f t="shared" si="3"/>
        <v>5.4041480187175424E-4</v>
      </c>
      <c r="K210" s="91">
        <f>I210/'סכום נכסי הקרן'!$C$42</f>
        <v>-1.8872758994091123E-6</v>
      </c>
    </row>
    <row r="211" spans="2:11">
      <c r="B211" s="85" t="s">
        <v>2373</v>
      </c>
      <c r="C211" s="87" t="s">
        <v>2374</v>
      </c>
      <c r="D211" s="88" t="s">
        <v>534</v>
      </c>
      <c r="E211" s="88" t="s">
        <v>131</v>
      </c>
      <c r="F211" s="104">
        <v>45061</v>
      </c>
      <c r="G211" s="90">
        <v>1522591.9082000002</v>
      </c>
      <c r="H211" s="105">
        <v>-1.355137</v>
      </c>
      <c r="I211" s="90">
        <v>-20.633206098000002</v>
      </c>
      <c r="J211" s="91">
        <f t="shared" si="3"/>
        <v>8.6246942360642433E-3</v>
      </c>
      <c r="K211" s="91">
        <f>I211/'סכום נכסי הקרן'!$C$42</f>
        <v>-3.0119784867327649E-5</v>
      </c>
    </row>
    <row r="212" spans="2:11">
      <c r="B212" s="85" t="s">
        <v>2375</v>
      </c>
      <c r="C212" s="87" t="s">
        <v>2376</v>
      </c>
      <c r="D212" s="88" t="s">
        <v>534</v>
      </c>
      <c r="E212" s="88" t="s">
        <v>131</v>
      </c>
      <c r="F212" s="104">
        <v>45061</v>
      </c>
      <c r="G212" s="90">
        <v>333969.24528100004</v>
      </c>
      <c r="H212" s="105">
        <v>-1.338479</v>
      </c>
      <c r="I212" s="90">
        <v>-4.4701069000000011</v>
      </c>
      <c r="J212" s="91">
        <f t="shared" si="3"/>
        <v>1.8685077361175596E-3</v>
      </c>
      <c r="K212" s="91">
        <f>I212/'סכום נכסי הקרן'!$C$42</f>
        <v>-6.5253386954249245E-6</v>
      </c>
    </row>
    <row r="213" spans="2:11">
      <c r="B213" s="85" t="s">
        <v>2375</v>
      </c>
      <c r="C213" s="87" t="s">
        <v>2377</v>
      </c>
      <c r="D213" s="88" t="s">
        <v>534</v>
      </c>
      <c r="E213" s="88" t="s">
        <v>131</v>
      </c>
      <c r="F213" s="104">
        <v>45061</v>
      </c>
      <c r="G213" s="90">
        <v>274391.78183499997</v>
      </c>
      <c r="H213" s="105">
        <v>-1.338479</v>
      </c>
      <c r="I213" s="90">
        <v>-3.6726752970000001</v>
      </c>
      <c r="J213" s="91">
        <f t="shared" si="3"/>
        <v>1.5351807816256821E-3</v>
      </c>
      <c r="K213" s="91">
        <f>I213/'סכום נכסי הקרן'!$C$42</f>
        <v>-5.3612700473103496E-6</v>
      </c>
    </row>
    <row r="214" spans="2:11">
      <c r="B214" s="85" t="s">
        <v>2378</v>
      </c>
      <c r="C214" s="87" t="s">
        <v>2379</v>
      </c>
      <c r="D214" s="88" t="s">
        <v>534</v>
      </c>
      <c r="E214" s="88" t="s">
        <v>131</v>
      </c>
      <c r="F214" s="104">
        <v>45062</v>
      </c>
      <c r="G214" s="90">
        <v>955865.1423040001</v>
      </c>
      <c r="H214" s="105">
        <v>-1.122417</v>
      </c>
      <c r="I214" s="90">
        <v>-10.728791933000002</v>
      </c>
      <c r="J214" s="91">
        <f t="shared" si="3"/>
        <v>4.484642352961663E-3</v>
      </c>
      <c r="K214" s="91">
        <f>I214/'סכום נכסי הקרן'!$C$42</f>
        <v>-1.566159439175105E-5</v>
      </c>
    </row>
    <row r="215" spans="2:11">
      <c r="B215" s="85" t="s">
        <v>2378</v>
      </c>
      <c r="C215" s="87" t="s">
        <v>2380</v>
      </c>
      <c r="D215" s="88" t="s">
        <v>534</v>
      </c>
      <c r="E215" s="88" t="s">
        <v>131</v>
      </c>
      <c r="F215" s="104">
        <v>45062</v>
      </c>
      <c r="G215" s="90">
        <v>252247.26534400004</v>
      </c>
      <c r="H215" s="105">
        <v>-1.122417</v>
      </c>
      <c r="I215" s="90">
        <v>-2.8312659450000006</v>
      </c>
      <c r="J215" s="91">
        <f t="shared" si="3"/>
        <v>1.1834710980264684E-3</v>
      </c>
      <c r="K215" s="91">
        <f>I215/'סכום נכסי הקרן'!$C$42</f>
        <v>-4.1330038948167693E-6</v>
      </c>
    </row>
    <row r="216" spans="2:11">
      <c r="B216" s="85" t="s">
        <v>2381</v>
      </c>
      <c r="C216" s="87" t="s">
        <v>2382</v>
      </c>
      <c r="D216" s="88" t="s">
        <v>534</v>
      </c>
      <c r="E216" s="88" t="s">
        <v>131</v>
      </c>
      <c r="F216" s="104">
        <v>45106</v>
      </c>
      <c r="G216" s="90">
        <v>239359.74232500003</v>
      </c>
      <c r="H216" s="105">
        <v>-0.27876499999999999</v>
      </c>
      <c r="I216" s="90">
        <v>-0.66725150300000002</v>
      </c>
      <c r="J216" s="91">
        <f t="shared" si="3"/>
        <v>2.7891158381280963E-4</v>
      </c>
      <c r="K216" s="91">
        <f>I216/'סכום נכסי הקרן'!$C$42</f>
        <v>-9.7403533058825481E-7</v>
      </c>
    </row>
    <row r="217" spans="2:11">
      <c r="B217" s="85" t="s">
        <v>2383</v>
      </c>
      <c r="C217" s="87" t="s">
        <v>2384</v>
      </c>
      <c r="D217" s="88" t="s">
        <v>534</v>
      </c>
      <c r="E217" s="88" t="s">
        <v>131</v>
      </c>
      <c r="F217" s="104">
        <v>45085</v>
      </c>
      <c r="G217" s="90">
        <v>883999.65883600013</v>
      </c>
      <c r="H217" s="105">
        <v>-0.99267000000000005</v>
      </c>
      <c r="I217" s="90">
        <v>-8.7752006760000025</v>
      </c>
      <c r="J217" s="91">
        <f t="shared" si="3"/>
        <v>3.6680398737421781E-3</v>
      </c>
      <c r="K217" s="91">
        <f>I217/'סכום נכסי הקרן'!$C$42</f>
        <v>-1.2809795786141436E-5</v>
      </c>
    </row>
    <row r="218" spans="2:11">
      <c r="B218" s="85" t="s">
        <v>2385</v>
      </c>
      <c r="C218" s="87" t="s">
        <v>2386</v>
      </c>
      <c r="D218" s="88" t="s">
        <v>534</v>
      </c>
      <c r="E218" s="88" t="s">
        <v>131</v>
      </c>
      <c r="F218" s="104">
        <v>45085</v>
      </c>
      <c r="G218" s="90">
        <v>268156.09811199998</v>
      </c>
      <c r="H218" s="105">
        <v>-0.96786300000000003</v>
      </c>
      <c r="I218" s="90">
        <v>-2.5953836320000003</v>
      </c>
      <c r="J218" s="91">
        <f t="shared" si="3"/>
        <v>1.0848721301463481E-3</v>
      </c>
      <c r="K218" s="91">
        <f>I218/'סכום נכסי הקרן'!$C$42</f>
        <v>-3.7886694037142782E-6</v>
      </c>
    </row>
    <row r="219" spans="2:11">
      <c r="B219" s="85" t="s">
        <v>2385</v>
      </c>
      <c r="C219" s="87" t="s">
        <v>2387</v>
      </c>
      <c r="D219" s="88" t="s">
        <v>534</v>
      </c>
      <c r="E219" s="88" t="s">
        <v>131</v>
      </c>
      <c r="F219" s="104">
        <v>45085</v>
      </c>
      <c r="G219" s="90">
        <v>631583.46560000011</v>
      </c>
      <c r="H219" s="105">
        <v>-0.96786300000000003</v>
      </c>
      <c r="I219" s="90">
        <v>-6.1128626230000007</v>
      </c>
      <c r="J219" s="91">
        <f t="shared" si="3"/>
        <v>2.5551807499054162E-3</v>
      </c>
      <c r="K219" s="91">
        <f>I219/'סכום נכסי הקרן'!$C$42</f>
        <v>-8.9233881663274304E-6</v>
      </c>
    </row>
    <row r="220" spans="2:11">
      <c r="B220" s="85" t="s">
        <v>2388</v>
      </c>
      <c r="C220" s="87" t="s">
        <v>2389</v>
      </c>
      <c r="D220" s="88" t="s">
        <v>534</v>
      </c>
      <c r="E220" s="88" t="s">
        <v>131</v>
      </c>
      <c r="F220" s="104">
        <v>45084</v>
      </c>
      <c r="G220" s="90">
        <v>661462.63231200015</v>
      </c>
      <c r="H220" s="105">
        <v>-0.86389099999999996</v>
      </c>
      <c r="I220" s="90">
        <v>-5.7143139499999993</v>
      </c>
      <c r="J220" s="91">
        <f t="shared" si="3"/>
        <v>2.3885871324865822E-3</v>
      </c>
      <c r="K220" s="91">
        <f>I220/'סכום נכסי הקרן'!$C$42</f>
        <v>-8.3415978118423604E-6</v>
      </c>
    </row>
    <row r="221" spans="2:11">
      <c r="B221" s="85" t="s">
        <v>2390</v>
      </c>
      <c r="C221" s="87" t="s">
        <v>2391</v>
      </c>
      <c r="D221" s="88" t="s">
        <v>534</v>
      </c>
      <c r="E221" s="88" t="s">
        <v>131</v>
      </c>
      <c r="F221" s="104">
        <v>45084</v>
      </c>
      <c r="G221" s="90">
        <v>1869378.2548240004</v>
      </c>
      <c r="H221" s="105">
        <v>-0.83089299999999999</v>
      </c>
      <c r="I221" s="90">
        <v>-15.532526826000002</v>
      </c>
      <c r="J221" s="91">
        <f t="shared" si="3"/>
        <v>6.4926068179341568E-3</v>
      </c>
      <c r="K221" s="91">
        <f>I221/'סכום נכסי הקרן'!$C$42</f>
        <v>-2.2673954024549943E-5</v>
      </c>
    </row>
    <row r="222" spans="2:11">
      <c r="B222" s="85" t="s">
        <v>2392</v>
      </c>
      <c r="C222" s="87" t="s">
        <v>2393</v>
      </c>
      <c r="D222" s="88" t="s">
        <v>534</v>
      </c>
      <c r="E222" s="88" t="s">
        <v>131</v>
      </c>
      <c r="F222" s="104">
        <v>45084</v>
      </c>
      <c r="G222" s="90">
        <v>442832.40260000003</v>
      </c>
      <c r="H222" s="105">
        <v>-0.77594399999999997</v>
      </c>
      <c r="I222" s="90">
        <v>-3.4361312240000008</v>
      </c>
      <c r="J222" s="91">
        <f t="shared" si="3"/>
        <v>1.4363051976137525E-3</v>
      </c>
      <c r="K222" s="91">
        <f>I222/'סכום נכסי הקרן'!$C$42</f>
        <v>-5.0159695372218073E-6</v>
      </c>
    </row>
    <row r="223" spans="2:11">
      <c r="B223" s="85" t="s">
        <v>2394</v>
      </c>
      <c r="C223" s="87" t="s">
        <v>2395</v>
      </c>
      <c r="D223" s="88" t="s">
        <v>534</v>
      </c>
      <c r="E223" s="88" t="s">
        <v>131</v>
      </c>
      <c r="F223" s="104">
        <v>45076</v>
      </c>
      <c r="G223" s="90">
        <v>410705.25355600007</v>
      </c>
      <c r="H223" s="105">
        <v>3.4951999999999997E-2</v>
      </c>
      <c r="I223" s="90">
        <v>0.14355027100000003</v>
      </c>
      <c r="J223" s="91">
        <f t="shared" si="3"/>
        <v>-6.0004111285408443E-5</v>
      </c>
      <c r="K223" s="91">
        <f>I223/'סכום נכסי הקרן'!$C$42</f>
        <v>2.0955072418850528E-7</v>
      </c>
    </row>
    <row r="224" spans="2:11">
      <c r="B224" s="85" t="s">
        <v>2394</v>
      </c>
      <c r="C224" s="87" t="s">
        <v>2396</v>
      </c>
      <c r="D224" s="88" t="s">
        <v>534</v>
      </c>
      <c r="E224" s="88" t="s">
        <v>131</v>
      </c>
      <c r="F224" s="104">
        <v>45076</v>
      </c>
      <c r="G224" s="90">
        <v>127281.99536000002</v>
      </c>
      <c r="H224" s="105">
        <v>3.4951999999999997E-2</v>
      </c>
      <c r="I224" s="90">
        <v>4.4487781000000004E-2</v>
      </c>
      <c r="J224" s="91">
        <f t="shared" si="3"/>
        <v>-1.8595922831555497E-5</v>
      </c>
      <c r="K224" s="91">
        <f>I224/'סכום נכסי הקרן'!$C$42</f>
        <v>6.4942035017750854E-8</v>
      </c>
    </row>
    <row r="225" spans="2:11">
      <c r="B225" s="85" t="s">
        <v>2397</v>
      </c>
      <c r="C225" s="87" t="s">
        <v>2398</v>
      </c>
      <c r="D225" s="88" t="s">
        <v>534</v>
      </c>
      <c r="E225" s="88" t="s">
        <v>131</v>
      </c>
      <c r="F225" s="104">
        <v>45076</v>
      </c>
      <c r="G225" s="90">
        <v>318291.17610000004</v>
      </c>
      <c r="H225" s="105">
        <v>6.2021E-2</v>
      </c>
      <c r="I225" s="90">
        <v>0.19740717000000005</v>
      </c>
      <c r="J225" s="91">
        <f t="shared" si="3"/>
        <v>-8.2516331837628808E-5</v>
      </c>
      <c r="K225" s="91">
        <f>I225/'סכום נכסי הקרן'!$C$42</f>
        <v>2.8816953911221369E-7</v>
      </c>
    </row>
    <row r="226" spans="2:11">
      <c r="B226" s="85" t="s">
        <v>2399</v>
      </c>
      <c r="C226" s="87" t="s">
        <v>2400</v>
      </c>
      <c r="D226" s="88" t="s">
        <v>534</v>
      </c>
      <c r="E226" s="88" t="s">
        <v>131</v>
      </c>
      <c r="F226" s="104">
        <v>45070</v>
      </c>
      <c r="G226" s="90">
        <v>444967.77200000006</v>
      </c>
      <c r="H226" s="105">
        <v>0.28299299999999999</v>
      </c>
      <c r="I226" s="90">
        <v>1.2592287290000002</v>
      </c>
      <c r="J226" s="91">
        <f t="shared" si="3"/>
        <v>-5.2635846844691385E-4</v>
      </c>
      <c r="K226" s="91">
        <f>I226/'סכום נכסי הקרן'!$C$42</f>
        <v>1.838187348882964E-6</v>
      </c>
    </row>
    <row r="227" spans="2:11">
      <c r="B227" s="85" t="s">
        <v>2399</v>
      </c>
      <c r="C227" s="87" t="s">
        <v>2401</v>
      </c>
      <c r="D227" s="88" t="s">
        <v>534</v>
      </c>
      <c r="E227" s="88" t="s">
        <v>131</v>
      </c>
      <c r="F227" s="104">
        <v>45070</v>
      </c>
      <c r="G227" s="90">
        <v>280627.15120000002</v>
      </c>
      <c r="H227" s="105">
        <v>0.28299299999999999</v>
      </c>
      <c r="I227" s="90">
        <v>0.79415587700000012</v>
      </c>
      <c r="J227" s="91">
        <f t="shared" si="3"/>
        <v>-3.3195769878741044E-4</v>
      </c>
      <c r="K227" s="91">
        <f>I227/'סכום נכסי הקרן'!$C$42</f>
        <v>1.1592868336967996E-6</v>
      </c>
    </row>
    <row r="228" spans="2:11">
      <c r="B228" s="85" t="s">
        <v>2402</v>
      </c>
      <c r="C228" s="87" t="s">
        <v>2403</v>
      </c>
      <c r="D228" s="88" t="s">
        <v>534</v>
      </c>
      <c r="E228" s="88" t="s">
        <v>131</v>
      </c>
      <c r="F228" s="104">
        <v>45070</v>
      </c>
      <c r="G228" s="90">
        <v>512956.22665200004</v>
      </c>
      <c r="H228" s="105">
        <v>0.142511</v>
      </c>
      <c r="I228" s="90">
        <v>0.73101790500000019</v>
      </c>
      <c r="J228" s="91">
        <f t="shared" si="3"/>
        <v>-3.0556598338463701E-4</v>
      </c>
      <c r="K228" s="91">
        <f>I228/'סכום נכסי הקרן'!$C$42</f>
        <v>1.0671197645284414E-6</v>
      </c>
    </row>
    <row r="229" spans="2:11">
      <c r="B229" s="85" t="s">
        <v>2404</v>
      </c>
      <c r="C229" s="87" t="s">
        <v>2405</v>
      </c>
      <c r="D229" s="88" t="s">
        <v>534</v>
      </c>
      <c r="E229" s="88" t="s">
        <v>131</v>
      </c>
      <c r="F229" s="104">
        <v>45070</v>
      </c>
      <c r="G229" s="90">
        <v>64142.310645000005</v>
      </c>
      <c r="H229" s="105">
        <v>0.36377900000000002</v>
      </c>
      <c r="I229" s="90">
        <v>0.23333651200000002</v>
      </c>
      <c r="J229" s="91">
        <f t="shared" si="3"/>
        <v>-9.7534821324001829E-5</v>
      </c>
      <c r="K229" s="91">
        <f>I229/'סכום נכסי הקרן'!$C$42</f>
        <v>3.406182010566866E-7</v>
      </c>
    </row>
    <row r="230" spans="2:11">
      <c r="B230" s="85" t="s">
        <v>2404</v>
      </c>
      <c r="C230" s="87" t="s">
        <v>2406</v>
      </c>
      <c r="D230" s="88" t="s">
        <v>534</v>
      </c>
      <c r="E230" s="88" t="s">
        <v>131</v>
      </c>
      <c r="F230" s="104">
        <v>45070</v>
      </c>
      <c r="G230" s="90">
        <v>382983.66372000007</v>
      </c>
      <c r="H230" s="105">
        <v>0.36377900000000002</v>
      </c>
      <c r="I230" s="90">
        <v>1.393215552</v>
      </c>
      <c r="J230" s="91">
        <f t="shared" si="3"/>
        <v>-5.8236505193898062E-4</v>
      </c>
      <c r="K230" s="91">
        <f>I230/'סכום נכסי הקרן'!$C$42</f>
        <v>2.0337776155942475E-6</v>
      </c>
    </row>
    <row r="231" spans="2:11">
      <c r="B231" s="85" t="s">
        <v>2407</v>
      </c>
      <c r="C231" s="87" t="s">
        <v>2408</v>
      </c>
      <c r="D231" s="88" t="s">
        <v>534</v>
      </c>
      <c r="E231" s="88" t="s">
        <v>131</v>
      </c>
      <c r="F231" s="104">
        <v>45070</v>
      </c>
      <c r="G231" s="90">
        <v>387554.98459200008</v>
      </c>
      <c r="H231" s="105">
        <v>0.25026700000000002</v>
      </c>
      <c r="I231" s="90">
        <v>0.96992138100000014</v>
      </c>
      <c r="J231" s="91">
        <f t="shared" si="3"/>
        <v>-4.054277994614238E-4</v>
      </c>
      <c r="K231" s="91">
        <f>I231/'סכום נכסי הקרן'!$C$42</f>
        <v>1.4158644660062337E-6</v>
      </c>
    </row>
    <row r="232" spans="2:11">
      <c r="B232" s="85" t="s">
        <v>2407</v>
      </c>
      <c r="C232" s="87" t="s">
        <v>2409</v>
      </c>
      <c r="D232" s="88" t="s">
        <v>534</v>
      </c>
      <c r="E232" s="88" t="s">
        <v>131</v>
      </c>
      <c r="F232" s="104">
        <v>45070</v>
      </c>
      <c r="G232" s="90">
        <v>460052.01555800007</v>
      </c>
      <c r="H232" s="105">
        <v>0.25026700000000002</v>
      </c>
      <c r="I232" s="90">
        <v>1.151357352</v>
      </c>
      <c r="J232" s="91">
        <f t="shared" si="3"/>
        <v>-4.8126815921288764E-4</v>
      </c>
      <c r="K232" s="91">
        <f>I232/'סכום נכסי הקרן'!$C$42</f>
        <v>1.6807196895599015E-6</v>
      </c>
    </row>
    <row r="233" spans="2:11">
      <c r="B233" s="85" t="s">
        <v>2410</v>
      </c>
      <c r="C233" s="87" t="s">
        <v>2411</v>
      </c>
      <c r="D233" s="88" t="s">
        <v>534</v>
      </c>
      <c r="E233" s="88" t="s">
        <v>131</v>
      </c>
      <c r="F233" s="104">
        <v>45077</v>
      </c>
      <c r="G233" s="90">
        <v>345502.44226300006</v>
      </c>
      <c r="H233" s="105">
        <v>0.259876</v>
      </c>
      <c r="I233" s="90">
        <v>0.89787864000000017</v>
      </c>
      <c r="J233" s="91">
        <f t="shared" si="3"/>
        <v>-3.7531388453701482E-4</v>
      </c>
      <c r="K233" s="91">
        <f>I233/'סכום נכסי הקרן'!$C$42</f>
        <v>1.3106984607879299E-6</v>
      </c>
    </row>
    <row r="234" spans="2:11">
      <c r="B234" s="85" t="s">
        <v>2412</v>
      </c>
      <c r="C234" s="87" t="s">
        <v>2413</v>
      </c>
      <c r="D234" s="88" t="s">
        <v>534</v>
      </c>
      <c r="E234" s="88" t="s">
        <v>131</v>
      </c>
      <c r="F234" s="104">
        <v>45077</v>
      </c>
      <c r="G234" s="90">
        <v>334447.39836000005</v>
      </c>
      <c r="H234" s="105">
        <v>0.286775</v>
      </c>
      <c r="I234" s="90">
        <v>0.95911098500000025</v>
      </c>
      <c r="J234" s="91">
        <f t="shared" si="3"/>
        <v>-4.0090904655274188E-4</v>
      </c>
      <c r="K234" s="91">
        <f>I234/'סכום נכסי הקרן'!$C$42</f>
        <v>1.4000837482494244E-6</v>
      </c>
    </row>
    <row r="235" spans="2:11">
      <c r="B235" s="85" t="s">
        <v>2414</v>
      </c>
      <c r="C235" s="87" t="s">
        <v>2415</v>
      </c>
      <c r="D235" s="88" t="s">
        <v>534</v>
      </c>
      <c r="E235" s="88" t="s">
        <v>131</v>
      </c>
      <c r="F235" s="104">
        <v>45077</v>
      </c>
      <c r="G235" s="90">
        <v>931915.14460500015</v>
      </c>
      <c r="H235" s="105">
        <v>0.36738399999999999</v>
      </c>
      <c r="I235" s="90">
        <v>3.4237048190000006</v>
      </c>
      <c r="J235" s="91">
        <f t="shared" si="3"/>
        <v>-1.4311109518397576E-3</v>
      </c>
      <c r="K235" s="91">
        <f>I235/'סכום נכסי הקרן'!$C$42</f>
        <v>4.9978298141222275E-6</v>
      </c>
    </row>
    <row r="236" spans="2:11">
      <c r="B236" s="85" t="s">
        <v>2416</v>
      </c>
      <c r="C236" s="87" t="s">
        <v>2417</v>
      </c>
      <c r="D236" s="88" t="s">
        <v>534</v>
      </c>
      <c r="E236" s="88" t="s">
        <v>131</v>
      </c>
      <c r="F236" s="104">
        <v>45083</v>
      </c>
      <c r="G236" s="90">
        <v>640891.73720000009</v>
      </c>
      <c r="H236" s="105">
        <v>0.515648</v>
      </c>
      <c r="I236" s="90">
        <v>3.3047442800000004</v>
      </c>
      <c r="J236" s="91">
        <f t="shared" si="3"/>
        <v>-1.3813853653187251E-3</v>
      </c>
      <c r="K236" s="91">
        <f>I236/'סכום נכסי הקרן'!$C$42</f>
        <v>4.8241745021283894E-6</v>
      </c>
    </row>
    <row r="237" spans="2:11">
      <c r="B237" s="85" t="s">
        <v>2418</v>
      </c>
      <c r="C237" s="87" t="s">
        <v>2419</v>
      </c>
      <c r="D237" s="88" t="s">
        <v>534</v>
      </c>
      <c r="E237" s="88" t="s">
        <v>131</v>
      </c>
      <c r="F237" s="104">
        <v>45083</v>
      </c>
      <c r="G237" s="90">
        <v>1282472.9760000003</v>
      </c>
      <c r="H237" s="105">
        <v>0.56913400000000003</v>
      </c>
      <c r="I237" s="90">
        <v>7.2989901610000016</v>
      </c>
      <c r="J237" s="91">
        <f t="shared" si="3"/>
        <v>-3.0509828706052761E-3</v>
      </c>
      <c r="K237" s="91">
        <f>I237/'סכום נכסי הקרן'!$C$42</f>
        <v>1.0654864413891108E-5</v>
      </c>
    </row>
    <row r="238" spans="2:11">
      <c r="B238" s="85" t="s">
        <v>2420</v>
      </c>
      <c r="C238" s="87" t="s">
        <v>2421</v>
      </c>
      <c r="D238" s="88" t="s">
        <v>534</v>
      </c>
      <c r="E238" s="88" t="s">
        <v>131</v>
      </c>
      <c r="F238" s="104">
        <v>45082</v>
      </c>
      <c r="G238" s="90">
        <v>513481.49454200006</v>
      </c>
      <c r="H238" s="105">
        <v>0.66162500000000002</v>
      </c>
      <c r="I238" s="90">
        <v>3.3973220740000007</v>
      </c>
      <c r="J238" s="91">
        <f t="shared" si="3"/>
        <v>-1.4200829464172215E-3</v>
      </c>
      <c r="K238" s="91">
        <f>I238/'סכום נכסי הקרן'!$C$42</f>
        <v>4.9593170110301968E-6</v>
      </c>
    </row>
    <row r="239" spans="2:11">
      <c r="B239" s="85" t="s">
        <v>2422</v>
      </c>
      <c r="C239" s="87" t="s">
        <v>2423</v>
      </c>
      <c r="D239" s="88" t="s">
        <v>534</v>
      </c>
      <c r="E239" s="88" t="s">
        <v>131</v>
      </c>
      <c r="F239" s="104">
        <v>45082</v>
      </c>
      <c r="G239" s="90">
        <v>641925.98960000009</v>
      </c>
      <c r="H239" s="105">
        <v>0.673095</v>
      </c>
      <c r="I239" s="90">
        <v>4.3207740149999996</v>
      </c>
      <c r="J239" s="91">
        <f t="shared" si="3"/>
        <v>-1.8060864882321328E-3</v>
      </c>
      <c r="K239" s="91">
        <f>I239/'סכום נכסי הקרן'!$C$42</f>
        <v>6.3073466708963945E-6</v>
      </c>
    </row>
    <row r="240" spans="2:11">
      <c r="B240" s="85" t="s">
        <v>2424</v>
      </c>
      <c r="C240" s="87" t="s">
        <v>2425</v>
      </c>
      <c r="D240" s="88" t="s">
        <v>534</v>
      </c>
      <c r="E240" s="88" t="s">
        <v>131</v>
      </c>
      <c r="F240" s="104">
        <v>45082</v>
      </c>
      <c r="G240" s="90">
        <v>194713.23663400003</v>
      </c>
      <c r="H240" s="105">
        <v>0.69176199999999999</v>
      </c>
      <c r="I240" s="90">
        <v>1.3469527960000001</v>
      </c>
      <c r="J240" s="91">
        <f t="shared" si="3"/>
        <v>-5.6302718834557992E-4</v>
      </c>
      <c r="K240" s="91">
        <f>I240/'סכום נכסי הקרן'!$C$42</f>
        <v>1.9662445210537565E-6</v>
      </c>
    </row>
    <row r="241" spans="2:11">
      <c r="B241" s="85" t="s">
        <v>2424</v>
      </c>
      <c r="C241" s="87" t="s">
        <v>2426</v>
      </c>
      <c r="D241" s="88" t="s">
        <v>534</v>
      </c>
      <c r="E241" s="88" t="s">
        <v>131</v>
      </c>
      <c r="F241" s="104">
        <v>45082</v>
      </c>
      <c r="G241" s="90">
        <v>385227.99142800004</v>
      </c>
      <c r="H241" s="105">
        <v>0.69176199999999999</v>
      </c>
      <c r="I241" s="90">
        <v>2.6648620770000009</v>
      </c>
      <c r="J241" s="91">
        <f t="shared" si="3"/>
        <v>-1.1139141675920118E-3</v>
      </c>
      <c r="K241" s="91">
        <f>I241/'סכום נכסי הקרן'!$C$42</f>
        <v>3.8900921203961671E-6</v>
      </c>
    </row>
    <row r="242" spans="2:11">
      <c r="B242" s="85" t="s">
        <v>2427</v>
      </c>
      <c r="C242" s="87" t="s">
        <v>2428</v>
      </c>
      <c r="D242" s="88" t="s">
        <v>534</v>
      </c>
      <c r="E242" s="88" t="s">
        <v>131</v>
      </c>
      <c r="F242" s="104">
        <v>45082</v>
      </c>
      <c r="G242" s="90">
        <v>194760.28523200002</v>
      </c>
      <c r="H242" s="105">
        <v>0.71575200000000005</v>
      </c>
      <c r="I242" s="90">
        <v>1.3940013940000002</v>
      </c>
      <c r="J242" s="91">
        <f t="shared" si="3"/>
        <v>-5.826935344315059E-4</v>
      </c>
      <c r="K242" s="91">
        <f>I242/'סכום נכסי הקרן'!$C$42</f>
        <v>2.0349247660597303E-6</v>
      </c>
    </row>
    <row r="243" spans="2:11">
      <c r="B243" s="85" t="s">
        <v>2429</v>
      </c>
      <c r="C243" s="87" t="s">
        <v>2430</v>
      </c>
      <c r="D243" s="88" t="s">
        <v>534</v>
      </c>
      <c r="E243" s="88" t="s">
        <v>131</v>
      </c>
      <c r="F243" s="104">
        <v>45090</v>
      </c>
      <c r="G243" s="90">
        <v>382673.38800000004</v>
      </c>
      <c r="H243" s="105">
        <v>3.811477</v>
      </c>
      <c r="I243" s="90">
        <v>14.585506514000002</v>
      </c>
      <c r="J243" s="91">
        <f t="shared" si="3"/>
        <v>-6.096751680950193E-3</v>
      </c>
      <c r="K243" s="91">
        <f>I243/'סכום נכסי הקרן'!$C$42</f>
        <v>2.1291519907091371E-5</v>
      </c>
    </row>
    <row r="244" spans="2:11">
      <c r="B244" s="85" t="s">
        <v>2431</v>
      </c>
      <c r="C244" s="87" t="s">
        <v>2432</v>
      </c>
      <c r="D244" s="88" t="s">
        <v>534</v>
      </c>
      <c r="E244" s="88" t="s">
        <v>131</v>
      </c>
      <c r="F244" s="104">
        <v>45090</v>
      </c>
      <c r="G244" s="90">
        <v>382673.38800000004</v>
      </c>
      <c r="H244" s="105">
        <v>3.6817470000000001</v>
      </c>
      <c r="I244" s="90">
        <v>14.089065362000001</v>
      </c>
      <c r="J244" s="91">
        <f t="shared" si="3"/>
        <v>-5.8892389404743188E-3</v>
      </c>
      <c r="K244" s="91">
        <f>I244/'סכום נכסי הקרן'!$C$42</f>
        <v>2.0566828813205688E-5</v>
      </c>
    </row>
    <row r="245" spans="2:11">
      <c r="B245" s="85" t="s">
        <v>2433</v>
      </c>
      <c r="C245" s="87" t="s">
        <v>2434</v>
      </c>
      <c r="D245" s="88" t="s">
        <v>534</v>
      </c>
      <c r="E245" s="88" t="s">
        <v>131</v>
      </c>
      <c r="F245" s="104">
        <v>45089</v>
      </c>
      <c r="G245" s="90">
        <v>637788.9800000001</v>
      </c>
      <c r="H245" s="105">
        <v>3.1743079999999999</v>
      </c>
      <c r="I245" s="90">
        <v>20.245384374000004</v>
      </c>
      <c r="J245" s="91">
        <f t="shared" si="3"/>
        <v>-8.4625844906511191E-3</v>
      </c>
      <c r="K245" s="91">
        <f>I245/'סכום נכסי הקרן'!$C$42</f>
        <v>2.9553653416971595E-5</v>
      </c>
    </row>
    <row r="246" spans="2:11">
      <c r="B246" s="85" t="s">
        <v>2435</v>
      </c>
      <c r="C246" s="87" t="s">
        <v>2436</v>
      </c>
      <c r="D246" s="88" t="s">
        <v>534</v>
      </c>
      <c r="E246" s="88" t="s">
        <v>131</v>
      </c>
      <c r="F246" s="104">
        <v>45089</v>
      </c>
      <c r="G246" s="90">
        <v>1020462.3680000001</v>
      </c>
      <c r="H246" s="105">
        <v>3.1884579999999998</v>
      </c>
      <c r="I246" s="90">
        <v>32.537015113000002</v>
      </c>
      <c r="J246" s="91">
        <f t="shared" si="3"/>
        <v>-1.3600494531532219E-2</v>
      </c>
      <c r="K246" s="91">
        <f>I246/'סכום נכסי הקרן'!$C$42</f>
        <v>4.7496636769578026E-5</v>
      </c>
    </row>
    <row r="247" spans="2:11">
      <c r="B247" s="85" t="s">
        <v>2437</v>
      </c>
      <c r="C247" s="87" t="s">
        <v>2438</v>
      </c>
      <c r="D247" s="88" t="s">
        <v>534</v>
      </c>
      <c r="E247" s="88" t="s">
        <v>131</v>
      </c>
      <c r="F247" s="104">
        <v>45089</v>
      </c>
      <c r="G247" s="90">
        <v>510231.18400000007</v>
      </c>
      <c r="H247" s="105">
        <v>3.1884579999999998</v>
      </c>
      <c r="I247" s="90">
        <v>16.268507556000003</v>
      </c>
      <c r="J247" s="91">
        <f t="shared" si="3"/>
        <v>-6.8002472655571099E-3</v>
      </c>
      <c r="K247" s="91">
        <f>I247/'סכום נכסי הקרן'!$C$42</f>
        <v>2.3748318384059128E-5</v>
      </c>
    </row>
    <row r="248" spans="2:11">
      <c r="B248" s="85" t="s">
        <v>2439</v>
      </c>
      <c r="C248" s="87" t="s">
        <v>2440</v>
      </c>
      <c r="D248" s="88" t="s">
        <v>534</v>
      </c>
      <c r="E248" s="88" t="s">
        <v>131</v>
      </c>
      <c r="F248" s="104">
        <v>45089</v>
      </c>
      <c r="G248" s="90">
        <v>637788.9800000001</v>
      </c>
      <c r="H248" s="105">
        <v>3.113038</v>
      </c>
      <c r="I248" s="90">
        <v>19.854615203000005</v>
      </c>
      <c r="J248" s="91">
        <f t="shared" si="3"/>
        <v>-8.299242710379658E-3</v>
      </c>
      <c r="K248" s="91">
        <f>I248/'סכום נכסי הקרן'!$C$42</f>
        <v>2.8983219364822775E-5</v>
      </c>
    </row>
    <row r="249" spans="2:11">
      <c r="B249" s="85" t="s">
        <v>2441</v>
      </c>
      <c r="C249" s="87" t="s">
        <v>2442</v>
      </c>
      <c r="D249" s="88" t="s">
        <v>534</v>
      </c>
      <c r="E249" s="88" t="s">
        <v>131</v>
      </c>
      <c r="F249" s="104">
        <v>45089</v>
      </c>
      <c r="G249" s="90">
        <v>96711.007000000012</v>
      </c>
      <c r="H249" s="105">
        <v>2.990151</v>
      </c>
      <c r="I249" s="90">
        <v>2.8918050380000002</v>
      </c>
      <c r="J249" s="91">
        <f t="shared" si="3"/>
        <v>-1.2087764802328849E-3</v>
      </c>
      <c r="K249" s="91">
        <f>I249/'סכום נכסי הקרן'!$C$42</f>
        <v>4.2213771921396649E-6</v>
      </c>
    </row>
    <row r="250" spans="2:11">
      <c r="B250" s="85" t="s">
        <v>2443</v>
      </c>
      <c r="C250" s="87" t="s">
        <v>2444</v>
      </c>
      <c r="D250" s="88" t="s">
        <v>534</v>
      </c>
      <c r="E250" s="88" t="s">
        <v>131</v>
      </c>
      <c r="F250" s="104">
        <v>45089</v>
      </c>
      <c r="G250" s="90">
        <v>510231.18400000007</v>
      </c>
      <c r="H250" s="105">
        <v>2.8343180000000001</v>
      </c>
      <c r="I250" s="90">
        <v>14.461572083</v>
      </c>
      <c r="J250" s="91">
        <f t="shared" si="3"/>
        <v>-6.044947004177288E-3</v>
      </c>
      <c r="K250" s="91">
        <f>I250/'סכום נכסי הקרן'!$C$42</f>
        <v>2.1110603844815594E-5</v>
      </c>
    </row>
    <row r="251" spans="2:11">
      <c r="B251" s="85" t="s">
        <v>2445</v>
      </c>
      <c r="C251" s="87" t="s">
        <v>2446</v>
      </c>
      <c r="D251" s="88" t="s">
        <v>534</v>
      </c>
      <c r="E251" s="88" t="s">
        <v>131</v>
      </c>
      <c r="F251" s="104">
        <v>45089</v>
      </c>
      <c r="G251" s="90">
        <v>510231.18400000007</v>
      </c>
      <c r="H251" s="105">
        <v>2.8161170000000002</v>
      </c>
      <c r="I251" s="90">
        <v>14.368707664000002</v>
      </c>
      <c r="J251" s="91">
        <f t="shared" si="3"/>
        <v>-6.0061296136331025E-3</v>
      </c>
      <c r="K251" s="91">
        <f>I251/'סכום נכסי הקרן'!$C$42</f>
        <v>2.0975042928648498E-5</v>
      </c>
    </row>
    <row r="252" spans="2:11">
      <c r="B252" s="85" t="s">
        <v>2447</v>
      </c>
      <c r="C252" s="87" t="s">
        <v>2448</v>
      </c>
      <c r="D252" s="88" t="s">
        <v>534</v>
      </c>
      <c r="E252" s="88" t="s">
        <v>131</v>
      </c>
      <c r="F252" s="104">
        <v>45098</v>
      </c>
      <c r="G252" s="90">
        <v>1696518.6868000003</v>
      </c>
      <c r="H252" s="105">
        <v>2.580441</v>
      </c>
      <c r="I252" s="90">
        <v>43.777663763000007</v>
      </c>
      <c r="J252" s="91">
        <f t="shared" si="3"/>
        <v>-1.8299093341664571E-2</v>
      </c>
      <c r="K252" s="91">
        <f>I252/'סכום נכסי הקרן'!$C$42</f>
        <v>6.3905425471593401E-5</v>
      </c>
    </row>
    <row r="253" spans="2:11">
      <c r="B253" s="85" t="s">
        <v>2449</v>
      </c>
      <c r="C253" s="87" t="s">
        <v>2450</v>
      </c>
      <c r="D253" s="88" t="s">
        <v>534</v>
      </c>
      <c r="E253" s="88" t="s">
        <v>131</v>
      </c>
      <c r="F253" s="104">
        <v>45098</v>
      </c>
      <c r="G253" s="90">
        <v>637788.9800000001</v>
      </c>
      <c r="H253" s="105">
        <v>2.6252740000000001</v>
      </c>
      <c r="I253" s="90">
        <v>16.743707405000006</v>
      </c>
      <c r="J253" s="91">
        <f t="shared" si="3"/>
        <v>-6.9988811268767133E-3</v>
      </c>
      <c r="K253" s="91">
        <f>I253/'סכום נכסי הקרן'!$C$42</f>
        <v>2.4442002010001006E-5</v>
      </c>
    </row>
    <row r="254" spans="2:11">
      <c r="B254" s="85" t="s">
        <v>2451</v>
      </c>
      <c r="C254" s="87" t="s">
        <v>2452</v>
      </c>
      <c r="D254" s="88" t="s">
        <v>534</v>
      </c>
      <c r="E254" s="88" t="s">
        <v>131</v>
      </c>
      <c r="F254" s="104">
        <v>45098</v>
      </c>
      <c r="G254" s="90">
        <v>510231.18400000007</v>
      </c>
      <c r="H254" s="105">
        <v>2.6254620000000002</v>
      </c>
      <c r="I254" s="90">
        <v>13.395924331000002</v>
      </c>
      <c r="J254" s="91">
        <f t="shared" si="3"/>
        <v>-5.5995055162817112E-3</v>
      </c>
      <c r="K254" s="91">
        <f>I254/'סכום נכסי הקרן'!$C$42</f>
        <v>1.9555000664091173E-5</v>
      </c>
    </row>
    <row r="255" spans="2:11">
      <c r="B255" s="85" t="s">
        <v>2453</v>
      </c>
      <c r="C255" s="87" t="s">
        <v>2454</v>
      </c>
      <c r="D255" s="88" t="s">
        <v>534</v>
      </c>
      <c r="E255" s="88" t="s">
        <v>131</v>
      </c>
      <c r="F255" s="104">
        <v>45097</v>
      </c>
      <c r="G255" s="90">
        <v>1020462.3680000001</v>
      </c>
      <c r="H255" s="105">
        <v>2.3033679999999999</v>
      </c>
      <c r="I255" s="90">
        <v>23.505008324999999</v>
      </c>
      <c r="J255" s="91">
        <f t="shared" si="3"/>
        <v>-9.8251095276424213E-3</v>
      </c>
      <c r="K255" s="91">
        <f>I255/'סכום נכסי הקרן'!$C$42</f>
        <v>3.4311962507967639E-5</v>
      </c>
    </row>
    <row r="256" spans="2:11">
      <c r="B256" s="85" t="s">
        <v>2455</v>
      </c>
      <c r="C256" s="87" t="s">
        <v>2456</v>
      </c>
      <c r="D256" s="88" t="s">
        <v>534</v>
      </c>
      <c r="E256" s="88" t="s">
        <v>131</v>
      </c>
      <c r="F256" s="104">
        <v>45097</v>
      </c>
      <c r="G256" s="90">
        <v>1084241.2660000003</v>
      </c>
      <c r="H256" s="105">
        <v>2.2965659999999999</v>
      </c>
      <c r="I256" s="90">
        <v>24.900318617</v>
      </c>
      <c r="J256" s="91">
        <f t="shared" si="3"/>
        <v>-1.0408350182331563E-2</v>
      </c>
      <c r="K256" s="91">
        <f>I256/'סכום נכסי הקרן'!$C$42</f>
        <v>3.6348797967207385E-5</v>
      </c>
    </row>
    <row r="257" spans="2:11">
      <c r="B257" s="85" t="s">
        <v>2457</v>
      </c>
      <c r="C257" s="87" t="s">
        <v>2458</v>
      </c>
      <c r="D257" s="88" t="s">
        <v>534</v>
      </c>
      <c r="E257" s="88" t="s">
        <v>131</v>
      </c>
      <c r="F257" s="104">
        <v>45097</v>
      </c>
      <c r="G257" s="90">
        <v>1211799.0619999999</v>
      </c>
      <c r="H257" s="105">
        <v>2.2965659999999999</v>
      </c>
      <c r="I257" s="90">
        <v>27.829767866000001</v>
      </c>
      <c r="J257" s="91">
        <f t="shared" si="3"/>
        <v>-1.163286196846363E-2</v>
      </c>
      <c r="K257" s="91">
        <f>I257/'סכום נכסי הקרן'!$C$42</f>
        <v>4.062512713973415E-5</v>
      </c>
    </row>
    <row r="258" spans="2:11">
      <c r="B258" s="85" t="s">
        <v>2459</v>
      </c>
      <c r="C258" s="87" t="s">
        <v>2460</v>
      </c>
      <c r="D258" s="88" t="s">
        <v>534</v>
      </c>
      <c r="E258" s="88" t="s">
        <v>131</v>
      </c>
      <c r="F258" s="104">
        <v>45098</v>
      </c>
      <c r="G258" s="90">
        <v>556209.71500000008</v>
      </c>
      <c r="H258" s="105">
        <v>2.0580910000000001</v>
      </c>
      <c r="I258" s="90">
        <v>11.447304491000002</v>
      </c>
      <c r="J258" s="91">
        <f t="shared" si="3"/>
        <v>-4.7849810927624086E-3</v>
      </c>
      <c r="K258" s="91">
        <f>I258/'סכום נכסי הקרן'!$C$42</f>
        <v>1.6710459195826797E-5</v>
      </c>
    </row>
    <row r="259" spans="2:11">
      <c r="B259" s="85" t="s">
        <v>2461</v>
      </c>
      <c r="C259" s="87" t="s">
        <v>2462</v>
      </c>
      <c r="D259" s="88" t="s">
        <v>534</v>
      </c>
      <c r="E259" s="88" t="s">
        <v>131</v>
      </c>
      <c r="F259" s="104">
        <v>45043</v>
      </c>
      <c r="G259" s="90">
        <v>1850000.0000000002</v>
      </c>
      <c r="H259" s="105">
        <v>1.9342220000000001</v>
      </c>
      <c r="I259" s="90">
        <v>35.783110000000008</v>
      </c>
      <c r="J259" s="91">
        <f t="shared" si="3"/>
        <v>-1.4957364410534702E-2</v>
      </c>
      <c r="K259" s="91">
        <f>I259/'סכום נכסי הקרן'!$C$42</f>
        <v>5.2235196506295309E-5</v>
      </c>
    </row>
    <row r="260" spans="2:11">
      <c r="B260" s="85" t="s">
        <v>2463</v>
      </c>
      <c r="C260" s="87" t="s">
        <v>2464</v>
      </c>
      <c r="D260" s="88" t="s">
        <v>534</v>
      </c>
      <c r="E260" s="88" t="s">
        <v>131</v>
      </c>
      <c r="F260" s="104">
        <v>45050</v>
      </c>
      <c r="G260" s="90">
        <v>765346.77600000007</v>
      </c>
      <c r="H260" s="105">
        <v>1.8539209999999999</v>
      </c>
      <c r="I260" s="90">
        <v>14.188925844000002</v>
      </c>
      <c r="J260" s="91">
        <f t="shared" si="3"/>
        <v>-5.9309806901289919E-3</v>
      </c>
      <c r="K260" s="91">
        <f>I260/'סכום נכסי הקרן'!$C$42</f>
        <v>2.0712602389076633E-5</v>
      </c>
    </row>
    <row r="261" spans="2:11">
      <c r="B261" s="85" t="s">
        <v>2465</v>
      </c>
      <c r="C261" s="87" t="s">
        <v>2466</v>
      </c>
      <c r="D261" s="88" t="s">
        <v>534</v>
      </c>
      <c r="E261" s="88" t="s">
        <v>131</v>
      </c>
      <c r="F261" s="104">
        <v>45050</v>
      </c>
      <c r="G261" s="90">
        <v>446452.28600000008</v>
      </c>
      <c r="H261" s="105">
        <v>1.798054</v>
      </c>
      <c r="I261" s="90">
        <v>8.0274534280000012</v>
      </c>
      <c r="J261" s="91">
        <f t="shared" si="3"/>
        <v>-3.3554810135617611E-3</v>
      </c>
      <c r="K261" s="91">
        <f>I261/'סכום נכסי הקרן'!$C$42</f>
        <v>1.1718254988365011E-5</v>
      </c>
    </row>
    <row r="262" spans="2:11">
      <c r="B262" s="85" t="s">
        <v>2467</v>
      </c>
      <c r="C262" s="87" t="s">
        <v>2468</v>
      </c>
      <c r="D262" s="88" t="s">
        <v>534</v>
      </c>
      <c r="E262" s="88" t="s">
        <v>131</v>
      </c>
      <c r="F262" s="104">
        <v>45085</v>
      </c>
      <c r="G262" s="90">
        <v>1332000.0000000002</v>
      </c>
      <c r="H262" s="105">
        <v>1.080168</v>
      </c>
      <c r="I262" s="90">
        <v>14.387840000000002</v>
      </c>
      <c r="J262" s="91">
        <f t="shared" si="3"/>
        <v>-6.0141269431434998E-3</v>
      </c>
      <c r="K262" s="91">
        <f>I262/'סכום נכסי הקרן'!$C$42</f>
        <v>2.100297178476482E-5</v>
      </c>
    </row>
    <row r="263" spans="2:11">
      <c r="B263" s="85" t="s">
        <v>2469</v>
      </c>
      <c r="C263" s="87" t="s">
        <v>2470</v>
      </c>
      <c r="D263" s="88" t="s">
        <v>534</v>
      </c>
      <c r="E263" s="88" t="s">
        <v>131</v>
      </c>
      <c r="F263" s="104">
        <v>45105</v>
      </c>
      <c r="G263" s="90">
        <v>676714.06040000007</v>
      </c>
      <c r="H263" s="105">
        <v>1.1181049999999999</v>
      </c>
      <c r="I263" s="90">
        <v>7.5663733530000021</v>
      </c>
      <c r="J263" s="91">
        <f t="shared" si="3"/>
        <v>-3.1627492274142839E-3</v>
      </c>
      <c r="K263" s="91">
        <f>I263/'סכום נכסי הקרן'!$C$42</f>
        <v>1.1045183018858662E-5</v>
      </c>
    </row>
    <row r="264" spans="2:11">
      <c r="B264" s="85" t="s">
        <v>2471</v>
      </c>
      <c r="C264" s="87" t="s">
        <v>2472</v>
      </c>
      <c r="D264" s="88" t="s">
        <v>534</v>
      </c>
      <c r="E264" s="88" t="s">
        <v>131</v>
      </c>
      <c r="F264" s="104">
        <v>45069</v>
      </c>
      <c r="G264" s="90">
        <v>637788.9800000001</v>
      </c>
      <c r="H264" s="105">
        <v>0.804392</v>
      </c>
      <c r="I264" s="90">
        <v>5.130322843000001</v>
      </c>
      <c r="J264" s="91">
        <f t="shared" si="3"/>
        <v>-2.144478451046916E-3</v>
      </c>
      <c r="K264" s="91">
        <f>I264/'סכום נכסי הקרן'!$C$42</f>
        <v>7.48910370967869E-6</v>
      </c>
    </row>
    <row r="265" spans="2:11">
      <c r="B265" s="85" t="s">
        <v>2473</v>
      </c>
      <c r="C265" s="87" t="s">
        <v>2474</v>
      </c>
      <c r="D265" s="88" t="s">
        <v>534</v>
      </c>
      <c r="E265" s="88" t="s">
        <v>131</v>
      </c>
      <c r="F265" s="104">
        <v>45069</v>
      </c>
      <c r="G265" s="90">
        <v>382673.38800000004</v>
      </c>
      <c r="H265" s="105">
        <v>0.38277</v>
      </c>
      <c r="I265" s="90">
        <v>1.4647599620000002</v>
      </c>
      <c r="J265" s="91">
        <f t="shared" si="3"/>
        <v>-6.1227066416515955E-4</v>
      </c>
      <c r="K265" s="91">
        <f>I265/'סכום נכסי הקרן'!$C$42</f>
        <v>2.1382161709707079E-6</v>
      </c>
    </row>
    <row r="266" spans="2:11">
      <c r="B266" s="85" t="s">
        <v>2475</v>
      </c>
      <c r="C266" s="87" t="s">
        <v>2476</v>
      </c>
      <c r="D266" s="88" t="s">
        <v>534</v>
      </c>
      <c r="E266" s="88" t="s">
        <v>131</v>
      </c>
      <c r="F266" s="104">
        <v>45069</v>
      </c>
      <c r="G266" s="90">
        <v>446452.28600000008</v>
      </c>
      <c r="H266" s="105">
        <v>0.24493200000000001</v>
      </c>
      <c r="I266" s="90">
        <v>1.0935064440000002</v>
      </c>
      <c r="J266" s="91">
        <f t="shared" si="3"/>
        <v>-4.5708644017180053E-4</v>
      </c>
      <c r="K266" s="91">
        <f>I266/'סכום נכסי הקרן'!$C$42</f>
        <v>1.5962705305167775E-6</v>
      </c>
    </row>
    <row r="267" spans="2:11">
      <c r="B267" s="85" t="s">
        <v>2477</v>
      </c>
      <c r="C267" s="87" t="s">
        <v>2478</v>
      </c>
      <c r="D267" s="88" t="s">
        <v>534</v>
      </c>
      <c r="E267" s="88" t="s">
        <v>131</v>
      </c>
      <c r="F267" s="104">
        <v>45082</v>
      </c>
      <c r="G267" s="90">
        <v>522239.43780000007</v>
      </c>
      <c r="H267" s="105">
        <v>-0.84487100000000004</v>
      </c>
      <c r="I267" s="90">
        <v>-4.4122504020000006</v>
      </c>
      <c r="J267" s="91">
        <f t="shared" si="3"/>
        <v>1.8443236804526557E-3</v>
      </c>
      <c r="K267" s="91">
        <f>I267/'סכום נכסי הקרן'!$C$42</f>
        <v>-6.4408813762540614E-6</v>
      </c>
    </row>
    <row r="268" spans="2:11">
      <c r="B268" s="85" t="s">
        <v>2479</v>
      </c>
      <c r="C268" s="87" t="s">
        <v>2480</v>
      </c>
      <c r="D268" s="88" t="s">
        <v>534</v>
      </c>
      <c r="E268" s="88" t="s">
        <v>131</v>
      </c>
      <c r="F268" s="104">
        <v>45106</v>
      </c>
      <c r="G268" s="90">
        <v>241777.51750000005</v>
      </c>
      <c r="H268" s="105">
        <v>0.261351</v>
      </c>
      <c r="I268" s="90">
        <v>0.63188880900000011</v>
      </c>
      <c r="J268" s="91">
        <f t="shared" ref="J268:J331" si="4">IFERROR(I268/$I$11,0)</f>
        <v>-2.641299535773095E-4</v>
      </c>
      <c r="K268" s="91">
        <f>I268/'סכום נכסי הקרן'!$C$42</f>
        <v>9.2241384575694801E-7</v>
      </c>
    </row>
    <row r="269" spans="2:11">
      <c r="B269" s="85" t="s">
        <v>2479</v>
      </c>
      <c r="C269" s="87" t="s">
        <v>2481</v>
      </c>
      <c r="D269" s="88" t="s">
        <v>534</v>
      </c>
      <c r="E269" s="88" t="s">
        <v>131</v>
      </c>
      <c r="F269" s="104">
        <v>45106</v>
      </c>
      <c r="G269" s="90">
        <v>164408.71190000002</v>
      </c>
      <c r="H269" s="105">
        <v>0.73973</v>
      </c>
      <c r="I269" s="90">
        <v>1.2161801200000002</v>
      </c>
      <c r="J269" s="91">
        <f t="shared" si="4"/>
        <v>-5.0836412049393761E-4</v>
      </c>
      <c r="K269" s="91">
        <f>I269/'סכום נכסי הקרן'!$C$42</f>
        <v>1.7753461774353824E-6</v>
      </c>
    </row>
    <row r="270" spans="2:11">
      <c r="B270" s="85" t="s">
        <v>2479</v>
      </c>
      <c r="C270" s="87" t="s">
        <v>2482</v>
      </c>
      <c r="D270" s="88" t="s">
        <v>534</v>
      </c>
      <c r="E270" s="88" t="s">
        <v>131</v>
      </c>
      <c r="F270" s="104">
        <v>45106</v>
      </c>
      <c r="G270" s="90">
        <v>1211799.0619999999</v>
      </c>
      <c r="H270" s="105">
        <v>0.64513500000000001</v>
      </c>
      <c r="I270" s="90">
        <v>7.8177415160000008</v>
      </c>
      <c r="J270" s="91">
        <f t="shared" si="4"/>
        <v>-3.2678212911672012E-3</v>
      </c>
      <c r="K270" s="91">
        <f>I270/'סכום נכסי הקרן'!$C$42</f>
        <v>1.1412123326443201E-5</v>
      </c>
    </row>
    <row r="271" spans="2:11">
      <c r="B271" s="92"/>
      <c r="C271" s="87"/>
      <c r="D271" s="87"/>
      <c r="E271" s="87"/>
      <c r="F271" s="87"/>
      <c r="G271" s="90"/>
      <c r="H271" s="105"/>
      <c r="I271" s="87"/>
      <c r="J271" s="91"/>
      <c r="K271" s="87"/>
    </row>
    <row r="272" spans="2:11">
      <c r="B272" s="84" t="s">
        <v>194</v>
      </c>
      <c r="C272" s="80"/>
      <c r="D272" s="81"/>
      <c r="E272" s="81"/>
      <c r="F272" s="102"/>
      <c r="G272" s="77"/>
      <c r="H272" s="103"/>
      <c r="I272" s="77">
        <v>-575.50023812999996</v>
      </c>
      <c r="J272" s="83">
        <f t="shared" si="4"/>
        <v>0.24055949245495725</v>
      </c>
      <c r="K272" s="83">
        <f>I272/'סכום נכסי הקרן'!$C$42</f>
        <v>-8.4009936610150119E-4</v>
      </c>
    </row>
    <row r="273" spans="2:11">
      <c r="B273" s="85" t="s">
        <v>2483</v>
      </c>
      <c r="C273" s="87" t="s">
        <v>2484</v>
      </c>
      <c r="D273" s="88" t="s">
        <v>534</v>
      </c>
      <c r="E273" s="88" t="s">
        <v>135</v>
      </c>
      <c r="F273" s="104">
        <v>45055</v>
      </c>
      <c r="G273" s="90">
        <v>442475.56828400004</v>
      </c>
      <c r="H273" s="105">
        <v>-2.2450290000000002</v>
      </c>
      <c r="I273" s="90">
        <v>-9.933703125000001</v>
      </c>
      <c r="J273" s="91">
        <f t="shared" si="4"/>
        <v>4.1522946883793032E-3</v>
      </c>
      <c r="K273" s="91">
        <f>I273/'סכום נכסי הקרן'!$C$42</f>
        <v>-1.4500945691125639E-5</v>
      </c>
    </row>
    <row r="274" spans="2:11">
      <c r="B274" s="85" t="s">
        <v>2485</v>
      </c>
      <c r="C274" s="87" t="s">
        <v>2486</v>
      </c>
      <c r="D274" s="88" t="s">
        <v>534</v>
      </c>
      <c r="E274" s="88" t="s">
        <v>135</v>
      </c>
      <c r="F274" s="104">
        <v>45097</v>
      </c>
      <c r="G274" s="90">
        <v>422612.76818000001</v>
      </c>
      <c r="H274" s="105">
        <v>-2.5966619999999998</v>
      </c>
      <c r="I274" s="90">
        <v>-10.973825908</v>
      </c>
      <c r="J274" s="91">
        <f t="shared" si="4"/>
        <v>4.5870667218059812E-3</v>
      </c>
      <c r="K274" s="91">
        <f>I274/'סכום נכסי הקרן'!$C$42</f>
        <v>-1.6019288226491617E-5</v>
      </c>
    </row>
    <row r="275" spans="2:11">
      <c r="B275" s="85" t="s">
        <v>2487</v>
      </c>
      <c r="C275" s="87" t="s">
        <v>2488</v>
      </c>
      <c r="D275" s="88" t="s">
        <v>534</v>
      </c>
      <c r="E275" s="88" t="s">
        <v>135</v>
      </c>
      <c r="F275" s="104">
        <v>44971</v>
      </c>
      <c r="G275" s="90">
        <v>385160.82466400007</v>
      </c>
      <c r="H275" s="105">
        <v>-5.5968660000000003</v>
      </c>
      <c r="I275" s="90">
        <v>-21.556935667000001</v>
      </c>
      <c r="J275" s="91">
        <f t="shared" si="4"/>
        <v>9.0108138265727021E-3</v>
      </c>
      <c r="K275" s="91">
        <f>I275/'סכום נכסי הקרן'!$C$42</f>
        <v>-3.1468219800886813E-5</v>
      </c>
    </row>
    <row r="276" spans="2:11">
      <c r="B276" s="85" t="s">
        <v>2489</v>
      </c>
      <c r="C276" s="87" t="s">
        <v>2490</v>
      </c>
      <c r="D276" s="88" t="s">
        <v>534</v>
      </c>
      <c r="E276" s="88" t="s">
        <v>135</v>
      </c>
      <c r="F276" s="104">
        <v>44971</v>
      </c>
      <c r="G276" s="90">
        <v>216717.78843100005</v>
      </c>
      <c r="H276" s="105">
        <v>-5.6602509999999997</v>
      </c>
      <c r="I276" s="90">
        <v>-12.266770138</v>
      </c>
      <c r="J276" s="91">
        <f t="shared" si="4"/>
        <v>5.1275182926897919E-3</v>
      </c>
      <c r="K276" s="91">
        <f>I276/'סכום נכסי הקרן'!$C$42</f>
        <v>-1.7906692533320472E-5</v>
      </c>
    </row>
    <row r="277" spans="2:11">
      <c r="B277" s="85" t="s">
        <v>2491</v>
      </c>
      <c r="C277" s="87" t="s">
        <v>2492</v>
      </c>
      <c r="D277" s="88" t="s">
        <v>534</v>
      </c>
      <c r="E277" s="88" t="s">
        <v>131</v>
      </c>
      <c r="F277" s="104">
        <v>45026</v>
      </c>
      <c r="G277" s="90">
        <v>438574.3165190001</v>
      </c>
      <c r="H277" s="105">
        <v>1.573674</v>
      </c>
      <c r="I277" s="90">
        <v>6.9017290910000018</v>
      </c>
      <c r="J277" s="91">
        <f t="shared" si="4"/>
        <v>-2.8849274721195399E-3</v>
      </c>
      <c r="K277" s="91">
        <f>I277/'סכום נכסי הקרן'!$C$42</f>
        <v>1.007495366673271E-5</v>
      </c>
    </row>
    <row r="278" spans="2:11">
      <c r="B278" s="85" t="s">
        <v>2493</v>
      </c>
      <c r="C278" s="87" t="s">
        <v>2494</v>
      </c>
      <c r="D278" s="88" t="s">
        <v>534</v>
      </c>
      <c r="E278" s="88" t="s">
        <v>133</v>
      </c>
      <c r="F278" s="104">
        <v>45078</v>
      </c>
      <c r="G278" s="90">
        <v>415614.32694000006</v>
      </c>
      <c r="H278" s="105">
        <v>1.221822</v>
      </c>
      <c r="I278" s="90">
        <v>5.0780685850000005</v>
      </c>
      <c r="J278" s="91">
        <f t="shared" si="4"/>
        <v>-2.1226361355268816E-3</v>
      </c>
      <c r="K278" s="91">
        <f>I278/'סכום נכסי הקרן'!$C$42</f>
        <v>7.4128243858602545E-6</v>
      </c>
    </row>
    <row r="279" spans="2:11">
      <c r="B279" s="85" t="s">
        <v>2495</v>
      </c>
      <c r="C279" s="87" t="s">
        <v>2496</v>
      </c>
      <c r="D279" s="88" t="s">
        <v>534</v>
      </c>
      <c r="E279" s="88" t="s">
        <v>133</v>
      </c>
      <c r="F279" s="104">
        <v>45068</v>
      </c>
      <c r="G279" s="90">
        <v>554152.43591999996</v>
      </c>
      <c r="H279" s="105">
        <v>0.23438200000000001</v>
      </c>
      <c r="I279" s="90">
        <v>1.2988348140000003</v>
      </c>
      <c r="J279" s="91">
        <f t="shared" si="4"/>
        <v>-5.4291383901754382E-4</v>
      </c>
      <c r="K279" s="91">
        <f>I279/'סכום נכסי הקרן'!$C$42</f>
        <v>1.8960032187953345E-6</v>
      </c>
    </row>
    <row r="280" spans="2:11">
      <c r="B280" s="85" t="s">
        <v>2497</v>
      </c>
      <c r="C280" s="87" t="s">
        <v>2498</v>
      </c>
      <c r="D280" s="88" t="s">
        <v>534</v>
      </c>
      <c r="E280" s="88" t="s">
        <v>133</v>
      </c>
      <c r="F280" s="104">
        <v>45068</v>
      </c>
      <c r="G280" s="90">
        <v>219859.97895100003</v>
      </c>
      <c r="H280" s="105">
        <v>0.23438200000000001</v>
      </c>
      <c r="I280" s="90">
        <v>0.5153127070000002</v>
      </c>
      <c r="J280" s="91">
        <f t="shared" si="4"/>
        <v>-2.154010633502258E-4</v>
      </c>
      <c r="K280" s="91">
        <f>I280/'סכום נכסי הקרן'!$C$42</f>
        <v>7.5223926909472053E-7</v>
      </c>
    </row>
    <row r="281" spans="2:11">
      <c r="B281" s="85" t="s">
        <v>2499</v>
      </c>
      <c r="C281" s="87" t="s">
        <v>2500</v>
      </c>
      <c r="D281" s="88" t="s">
        <v>534</v>
      </c>
      <c r="E281" s="88" t="s">
        <v>133</v>
      </c>
      <c r="F281" s="104">
        <v>45097</v>
      </c>
      <c r="G281" s="90">
        <v>513006.61755300011</v>
      </c>
      <c r="H281" s="105">
        <v>-0.68732599999999999</v>
      </c>
      <c r="I281" s="90">
        <v>-3.5260285110000003</v>
      </c>
      <c r="J281" s="91">
        <f t="shared" si="4"/>
        <v>1.4738823249561613E-3</v>
      </c>
      <c r="K281" s="91">
        <f>I281/'סכום נכסי הקרן'!$C$42</f>
        <v>-5.1471991159763595E-6</v>
      </c>
    </row>
    <row r="282" spans="2:11">
      <c r="B282" s="85" t="s">
        <v>2501</v>
      </c>
      <c r="C282" s="87" t="s">
        <v>2502</v>
      </c>
      <c r="D282" s="88" t="s">
        <v>534</v>
      </c>
      <c r="E282" s="88" t="s">
        <v>134</v>
      </c>
      <c r="F282" s="104">
        <v>45082</v>
      </c>
      <c r="G282" s="90">
        <v>195333.23260300004</v>
      </c>
      <c r="H282" s="105">
        <v>1.822872</v>
      </c>
      <c r="I282" s="90">
        <v>3.5606750650000003</v>
      </c>
      <c r="J282" s="91">
        <f t="shared" si="4"/>
        <v>-1.4883646081827245E-3</v>
      </c>
      <c r="K282" s="91">
        <f>I282/'סכום נכסי הקרן'!$C$42</f>
        <v>5.1977751993982859E-6</v>
      </c>
    </row>
    <row r="283" spans="2:11">
      <c r="B283" s="85" t="s">
        <v>2503</v>
      </c>
      <c r="C283" s="87" t="s">
        <v>2504</v>
      </c>
      <c r="D283" s="88" t="s">
        <v>534</v>
      </c>
      <c r="E283" s="88" t="s">
        <v>134</v>
      </c>
      <c r="F283" s="104">
        <v>45078</v>
      </c>
      <c r="G283" s="90">
        <v>402556.89039000007</v>
      </c>
      <c r="H283" s="105">
        <v>1.1746160000000001</v>
      </c>
      <c r="I283" s="90">
        <v>4.7284973410000015</v>
      </c>
      <c r="J283" s="91">
        <f t="shared" si="4"/>
        <v>-1.976515116868863E-3</v>
      </c>
      <c r="K283" s="91">
        <f>I283/'סכום נכסי הקרן'!$C$42</f>
        <v>6.9025299306468862E-6</v>
      </c>
    </row>
    <row r="284" spans="2:11">
      <c r="B284" s="85" t="s">
        <v>2505</v>
      </c>
      <c r="C284" s="87" t="s">
        <v>2506</v>
      </c>
      <c r="D284" s="88" t="s">
        <v>534</v>
      </c>
      <c r="E284" s="88" t="s">
        <v>131</v>
      </c>
      <c r="F284" s="104">
        <v>44971</v>
      </c>
      <c r="G284" s="90">
        <v>617301.96375500003</v>
      </c>
      <c r="H284" s="105">
        <v>-11.438796</v>
      </c>
      <c r="I284" s="90">
        <v>-70.611910224000027</v>
      </c>
      <c r="J284" s="91">
        <f t="shared" si="4"/>
        <v>2.9515826683156641E-2</v>
      </c>
      <c r="K284" s="91">
        <f>I284/'סכום נכסי הקרן'!$C$42</f>
        <v>-1.0307731793674512E-4</v>
      </c>
    </row>
    <row r="285" spans="2:11">
      <c r="B285" s="85" t="s">
        <v>2507</v>
      </c>
      <c r="C285" s="87" t="s">
        <v>2508</v>
      </c>
      <c r="D285" s="88" t="s">
        <v>534</v>
      </c>
      <c r="E285" s="88" t="s">
        <v>131</v>
      </c>
      <c r="F285" s="104">
        <v>44971</v>
      </c>
      <c r="G285" s="90">
        <v>1366902.4469200002</v>
      </c>
      <c r="H285" s="105">
        <v>-11.269545000000001</v>
      </c>
      <c r="I285" s="90">
        <v>-154.04369032500003</v>
      </c>
      <c r="J285" s="91">
        <f t="shared" si="4"/>
        <v>6.4390367727527986E-2</v>
      </c>
      <c r="K285" s="91">
        <f>I285/'סכום נכסי הקרן'!$C$42</f>
        <v>-2.24868728142447E-4</v>
      </c>
    </row>
    <row r="286" spans="2:11">
      <c r="B286" s="85" t="s">
        <v>2509</v>
      </c>
      <c r="C286" s="87" t="s">
        <v>2510</v>
      </c>
      <c r="D286" s="88" t="s">
        <v>534</v>
      </c>
      <c r="E286" s="88" t="s">
        <v>131</v>
      </c>
      <c r="F286" s="104">
        <v>44971</v>
      </c>
      <c r="G286" s="90">
        <v>793685.29176000017</v>
      </c>
      <c r="H286" s="105">
        <v>-11.216870999999999</v>
      </c>
      <c r="I286" s="90">
        <v>-89.026655197999986</v>
      </c>
      <c r="J286" s="91">
        <f t="shared" si="4"/>
        <v>3.7213202654758318E-2</v>
      </c>
      <c r="K286" s="91">
        <f>I286/'סכום נכסי הקרן'!$C$42</f>
        <v>-1.2995865447597274E-4</v>
      </c>
    </row>
    <row r="287" spans="2:11">
      <c r="B287" s="85" t="s">
        <v>2511</v>
      </c>
      <c r="C287" s="87" t="s">
        <v>2512</v>
      </c>
      <c r="D287" s="88" t="s">
        <v>534</v>
      </c>
      <c r="E287" s="88" t="s">
        <v>131</v>
      </c>
      <c r="F287" s="104">
        <v>44971</v>
      </c>
      <c r="G287" s="90">
        <v>1567704.825735</v>
      </c>
      <c r="H287" s="105">
        <v>-11.095103</v>
      </c>
      <c r="I287" s="90">
        <v>-173.93846644500002</v>
      </c>
      <c r="J287" s="91">
        <f t="shared" si="4"/>
        <v>7.2706397728633063E-2</v>
      </c>
      <c r="K287" s="91">
        <f>I287/'סכום נכסי הקרן'!$C$42</f>
        <v>-2.5391057330562459E-4</v>
      </c>
    </row>
    <row r="288" spans="2:11">
      <c r="B288" s="85" t="s">
        <v>2513</v>
      </c>
      <c r="C288" s="87" t="s">
        <v>2514</v>
      </c>
      <c r="D288" s="88" t="s">
        <v>534</v>
      </c>
      <c r="E288" s="88" t="s">
        <v>131</v>
      </c>
      <c r="F288" s="104">
        <v>44987</v>
      </c>
      <c r="G288" s="90">
        <v>137572.11723800001</v>
      </c>
      <c r="H288" s="105">
        <v>-7.7511320000000001</v>
      </c>
      <c r="I288" s="90">
        <v>-10.663396325000001</v>
      </c>
      <c r="J288" s="91">
        <f t="shared" si="4"/>
        <v>4.457306944169512E-3</v>
      </c>
      <c r="K288" s="91">
        <f>I288/'סכום נכסי הקרן'!$C$42</f>
        <v>-1.5566131687851677E-5</v>
      </c>
    </row>
    <row r="289" spans="2:11">
      <c r="B289" s="85" t="s">
        <v>2515</v>
      </c>
      <c r="C289" s="87" t="s">
        <v>2516</v>
      </c>
      <c r="D289" s="88" t="s">
        <v>534</v>
      </c>
      <c r="E289" s="88" t="s">
        <v>131</v>
      </c>
      <c r="F289" s="104">
        <v>44987</v>
      </c>
      <c r="G289" s="90">
        <v>616428.90993400011</v>
      </c>
      <c r="H289" s="105">
        <v>-7.7350180000000002</v>
      </c>
      <c r="I289" s="90">
        <v>-47.680889986000004</v>
      </c>
      <c r="J289" s="91">
        <f t="shared" si="4"/>
        <v>1.9930644567764423E-2</v>
      </c>
      <c r="K289" s="91">
        <f>I289/'סכום נכסי הקרן'!$C$42</f>
        <v>-6.960324739838874E-5</v>
      </c>
    </row>
    <row r="290" spans="2:11">
      <c r="B290" s="85" t="s">
        <v>2517</v>
      </c>
      <c r="C290" s="87" t="s">
        <v>2518</v>
      </c>
      <c r="D290" s="88" t="s">
        <v>534</v>
      </c>
      <c r="E290" s="88" t="s">
        <v>131</v>
      </c>
      <c r="F290" s="104">
        <v>44987</v>
      </c>
      <c r="G290" s="90">
        <v>192248.215115</v>
      </c>
      <c r="H290" s="105">
        <v>-7.7350180000000002</v>
      </c>
      <c r="I290" s="90">
        <v>-14.870434914000001</v>
      </c>
      <c r="J290" s="91">
        <f t="shared" si="4"/>
        <v>6.2158519466820024E-3</v>
      </c>
      <c r="K290" s="91">
        <f>I290/'סכום נכסי הקרן'!$C$42</f>
        <v>-2.1707450522519268E-5</v>
      </c>
    </row>
    <row r="291" spans="2:11">
      <c r="B291" s="85" t="s">
        <v>2519</v>
      </c>
      <c r="C291" s="87" t="s">
        <v>2520</v>
      </c>
      <c r="D291" s="88" t="s">
        <v>534</v>
      </c>
      <c r="E291" s="88" t="s">
        <v>135</v>
      </c>
      <c r="F291" s="104">
        <v>45077</v>
      </c>
      <c r="G291" s="90">
        <v>537605.08702200011</v>
      </c>
      <c r="H291" s="105">
        <v>-2.266187</v>
      </c>
      <c r="I291" s="90">
        <v>-12.183135352000001</v>
      </c>
      <c r="J291" s="91">
        <f t="shared" si="4"/>
        <v>5.0925588950410392E-3</v>
      </c>
      <c r="K291" s="91">
        <f>I291/'סכום נכסי הקרן'!$C$42</f>
        <v>-1.7784604780705568E-5</v>
      </c>
    </row>
    <row r="292" spans="2:11">
      <c r="B292" s="85" t="s">
        <v>2521</v>
      </c>
      <c r="C292" s="87" t="s">
        <v>2522</v>
      </c>
      <c r="D292" s="88" t="s">
        <v>534</v>
      </c>
      <c r="E292" s="88" t="s">
        <v>135</v>
      </c>
      <c r="F292" s="104">
        <v>45078</v>
      </c>
      <c r="G292" s="90">
        <v>274084.12866300007</v>
      </c>
      <c r="H292" s="105">
        <v>-1.5885640000000001</v>
      </c>
      <c r="I292" s="90">
        <v>-4.3540020620000002</v>
      </c>
      <c r="J292" s="91">
        <f t="shared" si="4"/>
        <v>1.8199758345642258E-3</v>
      </c>
      <c r="K292" s="91">
        <f>I292/'סכום נכסי הקרן'!$C$42</f>
        <v>-6.3558520569448806E-6</v>
      </c>
    </row>
    <row r="293" spans="2:11">
      <c r="B293" s="85" t="s">
        <v>2523</v>
      </c>
      <c r="C293" s="87" t="s">
        <v>2524</v>
      </c>
      <c r="D293" s="88" t="s">
        <v>534</v>
      </c>
      <c r="E293" s="88" t="s">
        <v>135</v>
      </c>
      <c r="F293" s="104">
        <v>45083</v>
      </c>
      <c r="G293" s="90">
        <v>553482.84367900016</v>
      </c>
      <c r="H293" s="105">
        <v>0.66752199999999995</v>
      </c>
      <c r="I293" s="90">
        <v>3.694621305000001</v>
      </c>
      <c r="J293" s="91">
        <f t="shared" si="4"/>
        <v>-1.5443542279530841E-3</v>
      </c>
      <c r="K293" s="91">
        <f>I293/'סכום נכסי הקרן'!$C$42</f>
        <v>5.3933062241661009E-6</v>
      </c>
    </row>
    <row r="294" spans="2:11">
      <c r="B294" s="85" t="s">
        <v>2525</v>
      </c>
      <c r="C294" s="87" t="s">
        <v>2526</v>
      </c>
      <c r="D294" s="88" t="s">
        <v>534</v>
      </c>
      <c r="E294" s="88" t="s">
        <v>135</v>
      </c>
      <c r="F294" s="104">
        <v>45103</v>
      </c>
      <c r="G294" s="90">
        <v>531014.45820400002</v>
      </c>
      <c r="H294" s="105">
        <v>0.74929599999999996</v>
      </c>
      <c r="I294" s="90">
        <v>3.9788687790000004</v>
      </c>
      <c r="J294" s="91">
        <f t="shared" si="4"/>
        <v>-1.663169866151999E-3</v>
      </c>
      <c r="K294" s="91">
        <f>I294/'סכום נכסי הקרן'!$C$42</f>
        <v>5.8082428426100542E-6</v>
      </c>
    </row>
    <row r="295" spans="2:11">
      <c r="B295" s="85" t="s">
        <v>2527</v>
      </c>
      <c r="C295" s="87" t="s">
        <v>2528</v>
      </c>
      <c r="D295" s="88" t="s">
        <v>534</v>
      </c>
      <c r="E295" s="88" t="s">
        <v>135</v>
      </c>
      <c r="F295" s="104">
        <v>45084</v>
      </c>
      <c r="G295" s="90">
        <v>427127.27990600007</v>
      </c>
      <c r="H295" s="105">
        <v>0.98641900000000005</v>
      </c>
      <c r="I295" s="90">
        <v>4.2132626850000001</v>
      </c>
      <c r="J295" s="91">
        <f t="shared" si="4"/>
        <v>-1.7611466788899251E-3</v>
      </c>
      <c r="K295" s="91">
        <f>I295/'סכום נכסי הקרן'!$C$42</f>
        <v>6.1504045982480658E-6</v>
      </c>
    </row>
    <row r="296" spans="2:11">
      <c r="B296" s="85" t="s">
        <v>2529</v>
      </c>
      <c r="C296" s="87" t="s">
        <v>2530</v>
      </c>
      <c r="D296" s="88" t="s">
        <v>534</v>
      </c>
      <c r="E296" s="88" t="s">
        <v>135</v>
      </c>
      <c r="F296" s="104">
        <v>45085</v>
      </c>
      <c r="G296" s="90">
        <v>427382.39549800009</v>
      </c>
      <c r="H296" s="105">
        <v>1.0455220000000001</v>
      </c>
      <c r="I296" s="90">
        <v>4.4683782770000002</v>
      </c>
      <c r="J296" s="91">
        <f t="shared" si="4"/>
        <v>-1.8677851705233605E-3</v>
      </c>
      <c r="K296" s="91">
        <f>I296/'סכום נכסי הקרן'!$C$42</f>
        <v>6.5228152992726516E-6</v>
      </c>
    </row>
    <row r="297" spans="2:11">
      <c r="B297" s="85" t="s">
        <v>2531</v>
      </c>
      <c r="C297" s="87" t="s">
        <v>2532</v>
      </c>
      <c r="D297" s="88" t="s">
        <v>534</v>
      </c>
      <c r="E297" s="88" t="s">
        <v>135</v>
      </c>
      <c r="F297" s="104">
        <v>45089</v>
      </c>
      <c r="G297" s="90">
        <v>301623.16442200006</v>
      </c>
      <c r="H297" s="105">
        <v>1.851102</v>
      </c>
      <c r="I297" s="90">
        <v>5.5833523880000007</v>
      </c>
      <c r="J297" s="91">
        <f t="shared" si="4"/>
        <v>-2.3338451101579806E-3</v>
      </c>
      <c r="K297" s="91">
        <f>I297/'סכום נכסי הקרן'!$C$42</f>
        <v>8.1504237376536909E-6</v>
      </c>
    </row>
    <row r="298" spans="2:11">
      <c r="B298" s="85" t="s">
        <v>2533</v>
      </c>
      <c r="C298" s="87" t="s">
        <v>2534</v>
      </c>
      <c r="D298" s="88" t="s">
        <v>534</v>
      </c>
      <c r="E298" s="88" t="s">
        <v>135</v>
      </c>
      <c r="F298" s="104">
        <v>45090</v>
      </c>
      <c r="G298" s="90">
        <v>259452.55706400002</v>
      </c>
      <c r="H298" s="105">
        <v>2.1985320000000002</v>
      </c>
      <c r="I298" s="90">
        <v>5.7041467249999993</v>
      </c>
      <c r="J298" s="91">
        <f t="shared" si="4"/>
        <v>-2.3843372254950183E-3</v>
      </c>
      <c r="K298" s="91">
        <f>I298/'סכום נכסי הקרן'!$C$42</f>
        <v>8.3267559773623848E-6</v>
      </c>
    </row>
    <row r="299" spans="2:11">
      <c r="B299" s="85" t="s">
        <v>2535</v>
      </c>
      <c r="C299" s="87" t="s">
        <v>2536</v>
      </c>
      <c r="D299" s="88" t="s">
        <v>534</v>
      </c>
      <c r="E299" s="88" t="s">
        <v>135</v>
      </c>
      <c r="F299" s="104">
        <v>45090</v>
      </c>
      <c r="G299" s="90">
        <v>389913.56850100006</v>
      </c>
      <c r="H299" s="105">
        <v>2.3828239999999998</v>
      </c>
      <c r="I299" s="90">
        <v>9.2909530090000025</v>
      </c>
      <c r="J299" s="91">
        <f t="shared" si="4"/>
        <v>-3.8836247010605538E-3</v>
      </c>
      <c r="K299" s="91">
        <f>I299/'סכום נכסי הקרן'!$C$42</f>
        <v>1.3562676809139025E-5</v>
      </c>
    </row>
    <row r="300" spans="2:11">
      <c r="B300" s="85" t="s">
        <v>2537</v>
      </c>
      <c r="C300" s="87" t="s">
        <v>2538</v>
      </c>
      <c r="D300" s="88" t="s">
        <v>534</v>
      </c>
      <c r="E300" s="88" t="s">
        <v>135</v>
      </c>
      <c r="F300" s="104">
        <v>44971</v>
      </c>
      <c r="G300" s="90">
        <v>133691.73000000004</v>
      </c>
      <c r="H300" s="105">
        <v>5.3061100000000003</v>
      </c>
      <c r="I300" s="90">
        <v>7.0938300000000005</v>
      </c>
      <c r="J300" s="91">
        <f t="shared" si="4"/>
        <v>-2.9652257832363752E-3</v>
      </c>
      <c r="K300" s="91">
        <f>I300/'סכום נכסי הקרן'!$C$42</f>
        <v>1.035537727246885E-5</v>
      </c>
    </row>
    <row r="301" spans="2:11">
      <c r="B301" s="85" t="s">
        <v>2539</v>
      </c>
      <c r="C301" s="87" t="s">
        <v>2540</v>
      </c>
      <c r="D301" s="88" t="s">
        <v>534</v>
      </c>
      <c r="E301" s="88" t="s">
        <v>135</v>
      </c>
      <c r="F301" s="104">
        <v>44971</v>
      </c>
      <c r="G301" s="90">
        <v>518444.00000000006</v>
      </c>
      <c r="H301" s="105">
        <v>5.3534170000000003</v>
      </c>
      <c r="I301" s="90">
        <v>27.754470000000005</v>
      </c>
      <c r="J301" s="91">
        <f t="shared" si="4"/>
        <v>-1.1601387409066822E-2</v>
      </c>
      <c r="K301" s="91">
        <f>I301/'סכום נכסי הקרן'!$C$42</f>
        <v>4.0515209392869371E-5</v>
      </c>
    </row>
    <row r="302" spans="2:11">
      <c r="B302" s="85" t="s">
        <v>2541</v>
      </c>
      <c r="C302" s="87" t="s">
        <v>2542</v>
      </c>
      <c r="D302" s="88" t="s">
        <v>534</v>
      </c>
      <c r="E302" s="88" t="s">
        <v>131</v>
      </c>
      <c r="F302" s="104">
        <v>44970</v>
      </c>
      <c r="G302" s="90">
        <v>1360363.0014830001</v>
      </c>
      <c r="H302" s="105">
        <v>-0.36926300000000001</v>
      </c>
      <c r="I302" s="90">
        <v>-5.0233159170000006</v>
      </c>
      <c r="J302" s="91">
        <f t="shared" si="4"/>
        <v>2.0997494829210843E-3</v>
      </c>
      <c r="K302" s="91">
        <f>I302/'סכום נכסי הקרן'!$C$42</f>
        <v>-7.3328979520700131E-6</v>
      </c>
    </row>
    <row r="303" spans="2:11">
      <c r="B303" s="85" t="s">
        <v>2541</v>
      </c>
      <c r="C303" s="87" t="s">
        <v>2543</v>
      </c>
      <c r="D303" s="88" t="s">
        <v>534</v>
      </c>
      <c r="E303" s="88" t="s">
        <v>131</v>
      </c>
      <c r="F303" s="104">
        <v>44970</v>
      </c>
      <c r="G303" s="90">
        <v>472683.55000000005</v>
      </c>
      <c r="H303" s="105">
        <v>-0.36926399999999998</v>
      </c>
      <c r="I303" s="90">
        <v>-1.7454500000000002</v>
      </c>
      <c r="J303" s="91">
        <f t="shared" si="4"/>
        <v>7.2959929168727345E-4</v>
      </c>
      <c r="K303" s="91">
        <f>I303/'סכום נכסי הקרן'!$C$42</f>
        <v>-2.547959742512966E-6</v>
      </c>
    </row>
    <row r="304" spans="2:11">
      <c r="B304" s="85" t="s">
        <v>2544</v>
      </c>
      <c r="C304" s="87" t="s">
        <v>2545</v>
      </c>
      <c r="D304" s="88" t="s">
        <v>534</v>
      </c>
      <c r="E304" s="88" t="s">
        <v>131</v>
      </c>
      <c r="F304" s="104">
        <v>44970</v>
      </c>
      <c r="G304" s="90">
        <v>287568.67566900008</v>
      </c>
      <c r="H304" s="105">
        <v>-0.37077100000000002</v>
      </c>
      <c r="I304" s="90">
        <v>-1.0662209690000002</v>
      </c>
      <c r="J304" s="91">
        <f t="shared" si="4"/>
        <v>4.4568109299293504E-4</v>
      </c>
      <c r="K304" s="91">
        <f>I304/'סכום נכסי הקרן'!$C$42</f>
        <v>-1.5564399470825091E-6</v>
      </c>
    </row>
    <row r="305" spans="2:11">
      <c r="B305" s="85" t="s">
        <v>2546</v>
      </c>
      <c r="C305" s="87" t="s">
        <v>2547</v>
      </c>
      <c r="D305" s="88" t="s">
        <v>534</v>
      </c>
      <c r="E305" s="88" t="s">
        <v>131</v>
      </c>
      <c r="F305" s="104">
        <v>44970</v>
      </c>
      <c r="G305" s="90">
        <v>383280.88824300008</v>
      </c>
      <c r="H305" s="105">
        <v>-0.40847099999999997</v>
      </c>
      <c r="I305" s="90">
        <v>-1.5655909170000002</v>
      </c>
      <c r="J305" s="91">
        <f t="shared" si="4"/>
        <v>6.5441807219641295E-4</v>
      </c>
      <c r="K305" s="91">
        <f>I305/'סכום נכסי הקרן'!$C$42</f>
        <v>-2.2854064165458528E-6</v>
      </c>
    </row>
    <row r="306" spans="2:11">
      <c r="B306" s="85" t="s">
        <v>2548</v>
      </c>
      <c r="C306" s="87" t="s">
        <v>2549</v>
      </c>
      <c r="D306" s="88" t="s">
        <v>534</v>
      </c>
      <c r="E306" s="88" t="s">
        <v>133</v>
      </c>
      <c r="F306" s="104">
        <v>44994</v>
      </c>
      <c r="G306" s="90">
        <v>1728579.1700000004</v>
      </c>
      <c r="H306" s="105">
        <v>-2.1683089999999998</v>
      </c>
      <c r="I306" s="90">
        <v>-37.480940000000011</v>
      </c>
      <c r="J306" s="91">
        <f t="shared" si="4"/>
        <v>1.5667058509709932E-2</v>
      </c>
      <c r="K306" s="91">
        <f>I306/'סכום נכסי הקרן'!$C$42</f>
        <v>-5.4713641886931136E-5</v>
      </c>
    </row>
    <row r="307" spans="2:11">
      <c r="B307" s="85" t="s">
        <v>2550</v>
      </c>
      <c r="C307" s="87" t="s">
        <v>2551</v>
      </c>
      <c r="D307" s="88" t="s">
        <v>534</v>
      </c>
      <c r="E307" s="88" t="s">
        <v>133</v>
      </c>
      <c r="F307" s="104">
        <v>44994</v>
      </c>
      <c r="G307" s="90">
        <v>5126017.0000000009</v>
      </c>
      <c r="H307" s="105">
        <v>-2.1174979999999999</v>
      </c>
      <c r="I307" s="90">
        <v>-108.54333000000001</v>
      </c>
      <c r="J307" s="91">
        <f t="shared" si="4"/>
        <v>4.5371186046794798E-2</v>
      </c>
      <c r="K307" s="91">
        <f>I307/'סכום נכסי הקרן'!$C$42</f>
        <v>-1.5844855776922851E-4</v>
      </c>
    </row>
    <row r="308" spans="2:11">
      <c r="B308" s="85" t="s">
        <v>2552</v>
      </c>
      <c r="C308" s="87" t="s">
        <v>2553</v>
      </c>
      <c r="D308" s="88" t="s">
        <v>534</v>
      </c>
      <c r="E308" s="88" t="s">
        <v>133</v>
      </c>
      <c r="F308" s="104">
        <v>44987</v>
      </c>
      <c r="G308" s="90">
        <v>592767.48703100008</v>
      </c>
      <c r="H308" s="105">
        <v>-1.478753</v>
      </c>
      <c r="I308" s="90">
        <v>-8.7655687760000021</v>
      </c>
      <c r="J308" s="91">
        <f t="shared" si="4"/>
        <v>3.6640137329661013E-3</v>
      </c>
      <c r="K308" s="91">
        <f>I308/'סכום נכסי הקרן'!$C$42</f>
        <v>-1.2795735404323618E-5</v>
      </c>
    </row>
    <row r="309" spans="2:11">
      <c r="B309" s="85" t="s">
        <v>2552</v>
      </c>
      <c r="C309" s="87" t="s">
        <v>2554</v>
      </c>
      <c r="D309" s="88" t="s">
        <v>534</v>
      </c>
      <c r="E309" s="88" t="s">
        <v>133</v>
      </c>
      <c r="F309" s="104">
        <v>44987</v>
      </c>
      <c r="G309" s="90">
        <v>1137762.246673</v>
      </c>
      <c r="H309" s="105">
        <v>-1.478753</v>
      </c>
      <c r="I309" s="90">
        <v>-16.824696780000004</v>
      </c>
      <c r="J309" s="91">
        <f t="shared" si="4"/>
        <v>7.0327347409213396E-3</v>
      </c>
      <c r="K309" s="91">
        <f>I309/'סכום נכסי הקרן'!$C$42</f>
        <v>-2.4560228064640942E-5</v>
      </c>
    </row>
    <row r="310" spans="2:11">
      <c r="B310" s="85" t="s">
        <v>2555</v>
      </c>
      <c r="C310" s="87" t="s">
        <v>2556</v>
      </c>
      <c r="D310" s="88" t="s">
        <v>534</v>
      </c>
      <c r="E310" s="88" t="s">
        <v>133</v>
      </c>
      <c r="F310" s="104">
        <v>44987</v>
      </c>
      <c r="G310" s="90">
        <v>341711.39076000004</v>
      </c>
      <c r="H310" s="105">
        <v>-1.478753</v>
      </c>
      <c r="I310" s="90">
        <v>-5.0530684630000007</v>
      </c>
      <c r="J310" s="91">
        <f t="shared" si="4"/>
        <v>2.1121860674623164E-3</v>
      </c>
      <c r="K310" s="91">
        <f>I310/'סכום נכסי הקרן'!$C$42</f>
        <v>-7.376329897668721E-6</v>
      </c>
    </row>
    <row r="311" spans="2:11">
      <c r="B311" s="85" t="s">
        <v>2557</v>
      </c>
      <c r="C311" s="87" t="s">
        <v>2558</v>
      </c>
      <c r="D311" s="88" t="s">
        <v>534</v>
      </c>
      <c r="E311" s="88" t="s">
        <v>133</v>
      </c>
      <c r="F311" s="104">
        <v>44987</v>
      </c>
      <c r="G311" s="90">
        <v>956854.39744700014</v>
      </c>
      <c r="H311" s="105">
        <v>-1.4721249999999999</v>
      </c>
      <c r="I311" s="90">
        <v>-14.086088404000002</v>
      </c>
      <c r="J311" s="91">
        <f t="shared" si="4"/>
        <v>5.8879945699978325E-3</v>
      </c>
      <c r="K311" s="91">
        <f>I311/'סכום נכסי הקרן'!$C$42</f>
        <v>-2.0562483132069504E-5</v>
      </c>
    </row>
    <row r="312" spans="2:11">
      <c r="B312" s="85" t="s">
        <v>2559</v>
      </c>
      <c r="C312" s="87" t="s">
        <v>2560</v>
      </c>
      <c r="D312" s="88" t="s">
        <v>534</v>
      </c>
      <c r="E312" s="88" t="s">
        <v>133</v>
      </c>
      <c r="F312" s="104">
        <v>44991</v>
      </c>
      <c r="G312" s="90">
        <v>438227.35931400006</v>
      </c>
      <c r="H312" s="105">
        <v>-1.284983</v>
      </c>
      <c r="I312" s="90">
        <v>-5.6311485010000002</v>
      </c>
      <c r="J312" s="91">
        <f t="shared" si="4"/>
        <v>2.3538239180242639E-3</v>
      </c>
      <c r="K312" s="91">
        <f>I312/'סכום נכסי הקרן'!$C$42</f>
        <v>-8.2201951844282183E-6</v>
      </c>
    </row>
    <row r="313" spans="2:11">
      <c r="B313" s="85" t="s">
        <v>2561</v>
      </c>
      <c r="C313" s="87" t="s">
        <v>2562</v>
      </c>
      <c r="D313" s="88" t="s">
        <v>534</v>
      </c>
      <c r="E313" s="88" t="s">
        <v>133</v>
      </c>
      <c r="F313" s="104">
        <v>45078</v>
      </c>
      <c r="G313" s="90">
        <v>1344946.4406210002</v>
      </c>
      <c r="H313" s="105">
        <v>-1.6122620000000001</v>
      </c>
      <c r="I313" s="90">
        <v>-21.684065558</v>
      </c>
      <c r="J313" s="91">
        <f t="shared" si="4"/>
        <v>9.0639542078072705E-3</v>
      </c>
      <c r="K313" s="91">
        <f>I313/'סכום נכסי הקרן'!$C$42</f>
        <v>-3.1653800507488588E-5</v>
      </c>
    </row>
    <row r="314" spans="2:11">
      <c r="B314" s="85" t="s">
        <v>2561</v>
      </c>
      <c r="C314" s="87" t="s">
        <v>2563</v>
      </c>
      <c r="D314" s="88" t="s">
        <v>534</v>
      </c>
      <c r="E314" s="88" t="s">
        <v>133</v>
      </c>
      <c r="F314" s="104">
        <v>45078</v>
      </c>
      <c r="G314" s="90">
        <v>301748.98005100008</v>
      </c>
      <c r="H314" s="105">
        <v>-1.6122620000000001</v>
      </c>
      <c r="I314" s="90">
        <v>-4.8649853120000008</v>
      </c>
      <c r="J314" s="91">
        <f t="shared" si="4"/>
        <v>2.0335671819325615E-3</v>
      </c>
      <c r="K314" s="91">
        <f>I314/'סכום נכסי הקרן'!$C$42</f>
        <v>-7.1017713041868186E-6</v>
      </c>
    </row>
    <row r="315" spans="2:11">
      <c r="B315" s="85" t="s">
        <v>2564</v>
      </c>
      <c r="C315" s="87" t="s">
        <v>2565</v>
      </c>
      <c r="D315" s="88" t="s">
        <v>534</v>
      </c>
      <c r="E315" s="88" t="s">
        <v>133</v>
      </c>
      <c r="F315" s="104">
        <v>45078</v>
      </c>
      <c r="G315" s="90">
        <v>343098.58179099998</v>
      </c>
      <c r="H315" s="105">
        <v>-1.6122620000000001</v>
      </c>
      <c r="I315" s="90">
        <v>-5.5316493860000007</v>
      </c>
      <c r="J315" s="91">
        <f t="shared" si="4"/>
        <v>2.3122332200223102E-3</v>
      </c>
      <c r="K315" s="91">
        <f>I315/'סכום נכסי הקרן'!$C$42</f>
        <v>-8.0749491221315803E-6</v>
      </c>
    </row>
    <row r="316" spans="2:11">
      <c r="B316" s="85" t="s">
        <v>2566</v>
      </c>
      <c r="C316" s="87" t="s">
        <v>2567</v>
      </c>
      <c r="D316" s="88" t="s">
        <v>534</v>
      </c>
      <c r="E316" s="88" t="s">
        <v>133</v>
      </c>
      <c r="F316" s="104">
        <v>45005</v>
      </c>
      <c r="G316" s="90">
        <v>413239.42486700008</v>
      </c>
      <c r="H316" s="105">
        <v>-0.81121299999999996</v>
      </c>
      <c r="I316" s="90">
        <v>-3.3522498720000002</v>
      </c>
      <c r="J316" s="91">
        <f t="shared" si="4"/>
        <v>1.4012427352086585E-3</v>
      </c>
      <c r="K316" s="91">
        <f>I316/'סכום נכסי הקרן'!$C$42</f>
        <v>-4.8935218543643433E-6</v>
      </c>
    </row>
    <row r="317" spans="2:11">
      <c r="B317" s="85" t="s">
        <v>2568</v>
      </c>
      <c r="C317" s="87" t="s">
        <v>2569</v>
      </c>
      <c r="D317" s="88" t="s">
        <v>534</v>
      </c>
      <c r="E317" s="88" t="s">
        <v>133</v>
      </c>
      <c r="F317" s="104">
        <v>45005</v>
      </c>
      <c r="G317" s="90">
        <v>275652.39715600008</v>
      </c>
      <c r="H317" s="105">
        <v>-0.75290000000000001</v>
      </c>
      <c r="I317" s="90">
        <v>-2.0753859910000005</v>
      </c>
      <c r="J317" s="91">
        <f t="shared" si="4"/>
        <v>8.6751276118553406E-4</v>
      </c>
      <c r="K317" s="91">
        <f>I317/'סכום נכסי הקרן'!$C$42</f>
        <v>-3.0295911972519278E-6</v>
      </c>
    </row>
    <row r="318" spans="2:11">
      <c r="B318" s="85" t="s">
        <v>2568</v>
      </c>
      <c r="C318" s="87" t="s">
        <v>2570</v>
      </c>
      <c r="D318" s="88" t="s">
        <v>534</v>
      </c>
      <c r="E318" s="88" t="s">
        <v>133</v>
      </c>
      <c r="F318" s="104">
        <v>45005</v>
      </c>
      <c r="G318" s="90">
        <v>104496.24306400001</v>
      </c>
      <c r="H318" s="105">
        <v>-0.75290000000000001</v>
      </c>
      <c r="I318" s="90">
        <v>-0.7867518830000001</v>
      </c>
      <c r="J318" s="91">
        <f t="shared" si="4"/>
        <v>3.2886282424041287E-4</v>
      </c>
      <c r="K318" s="91">
        <f>I318/'סכום נכסי הקרן'!$C$42</f>
        <v>-1.1484786875764252E-6</v>
      </c>
    </row>
    <row r="319" spans="2:11">
      <c r="B319" s="85" t="s">
        <v>2571</v>
      </c>
      <c r="C319" s="87" t="s">
        <v>2572</v>
      </c>
      <c r="D319" s="88" t="s">
        <v>534</v>
      </c>
      <c r="E319" s="88" t="s">
        <v>133</v>
      </c>
      <c r="F319" s="104">
        <v>45005</v>
      </c>
      <c r="G319" s="90">
        <v>130708.83308500003</v>
      </c>
      <c r="H319" s="105">
        <v>-0.72493300000000005</v>
      </c>
      <c r="I319" s="90">
        <v>-0.94755209900000015</v>
      </c>
      <c r="J319" s="91">
        <f t="shared" si="4"/>
        <v>3.9607742431303636E-4</v>
      </c>
      <c r="K319" s="91">
        <f>I319/'סכום נכסי הקרן'!$C$42</f>
        <v>-1.3832104054459657E-6</v>
      </c>
    </row>
    <row r="320" spans="2:11">
      <c r="B320" s="85" t="s">
        <v>2571</v>
      </c>
      <c r="C320" s="87" t="s">
        <v>2573</v>
      </c>
      <c r="D320" s="88" t="s">
        <v>534</v>
      </c>
      <c r="E320" s="88" t="s">
        <v>133</v>
      </c>
      <c r="F320" s="104">
        <v>45005</v>
      </c>
      <c r="G320" s="90">
        <v>428758.48900100007</v>
      </c>
      <c r="H320" s="105">
        <v>-0.72493300000000005</v>
      </c>
      <c r="I320" s="90">
        <v>-3.1082138120000002</v>
      </c>
      <c r="J320" s="91">
        <f t="shared" si="4"/>
        <v>1.2992354955156551E-3</v>
      </c>
      <c r="K320" s="91">
        <f>I320/'סכום נכסי הקרן'!$C$42</f>
        <v>-4.5372847484022829E-6</v>
      </c>
    </row>
    <row r="321" spans="2:11">
      <c r="B321" s="85" t="s">
        <v>2574</v>
      </c>
      <c r="C321" s="87" t="s">
        <v>2575</v>
      </c>
      <c r="D321" s="88" t="s">
        <v>534</v>
      </c>
      <c r="E321" s="88" t="s">
        <v>133</v>
      </c>
      <c r="F321" s="104">
        <v>45090</v>
      </c>
      <c r="G321" s="90">
        <v>16850.800000000003</v>
      </c>
      <c r="H321" s="105">
        <v>-0.53528600000000004</v>
      </c>
      <c r="I321" s="90">
        <v>-9.0200000000000016E-2</v>
      </c>
      <c r="J321" s="91">
        <f t="shared" si="4"/>
        <v>3.7703661583082915E-5</v>
      </c>
      <c r="K321" s="91">
        <f>I321/'סכום נכסי הקרן'!$C$42</f>
        <v>-1.316714708382764E-7</v>
      </c>
    </row>
    <row r="322" spans="2:11">
      <c r="B322" s="85" t="s">
        <v>2576</v>
      </c>
      <c r="C322" s="87" t="s">
        <v>2577</v>
      </c>
      <c r="D322" s="88" t="s">
        <v>534</v>
      </c>
      <c r="E322" s="88" t="s">
        <v>133</v>
      </c>
      <c r="F322" s="104">
        <v>45106</v>
      </c>
      <c r="G322" s="90">
        <v>278981.65563200007</v>
      </c>
      <c r="H322" s="105">
        <v>0.64989399999999997</v>
      </c>
      <c r="I322" s="90">
        <v>1.8130858620000001</v>
      </c>
      <c r="J322" s="91">
        <f t="shared" si="4"/>
        <v>-7.5787112818093312E-4</v>
      </c>
      <c r="K322" s="91">
        <f>I322/'סכום נכסי הקרן'!$C$42</f>
        <v>2.6466927073794258E-6</v>
      </c>
    </row>
    <row r="323" spans="2:11">
      <c r="B323" s="85" t="s">
        <v>2578</v>
      </c>
      <c r="C323" s="87" t="s">
        <v>2579</v>
      </c>
      <c r="D323" s="88" t="s">
        <v>534</v>
      </c>
      <c r="E323" s="88" t="s">
        <v>133</v>
      </c>
      <c r="F323" s="104">
        <v>45014</v>
      </c>
      <c r="G323" s="90">
        <v>121478.40000000002</v>
      </c>
      <c r="H323" s="105">
        <v>0.56047000000000002</v>
      </c>
      <c r="I323" s="90">
        <v>0.68085000000000018</v>
      </c>
      <c r="J323" s="91">
        <f t="shared" si="4"/>
        <v>-2.8459576484303776E-4</v>
      </c>
      <c r="K323" s="91">
        <f>I323/'סכום נכסי הקרן'!$C$42</f>
        <v>9.9388604124435143E-7</v>
      </c>
    </row>
    <row r="324" spans="2:11">
      <c r="B324" s="85" t="s">
        <v>2580</v>
      </c>
      <c r="C324" s="87" t="s">
        <v>2581</v>
      </c>
      <c r="D324" s="88" t="s">
        <v>534</v>
      </c>
      <c r="E324" s="88" t="s">
        <v>133</v>
      </c>
      <c r="F324" s="104">
        <v>45097</v>
      </c>
      <c r="G324" s="90">
        <v>518859.04521600006</v>
      </c>
      <c r="H324" s="105">
        <v>0.67651300000000003</v>
      </c>
      <c r="I324" s="90">
        <v>3.5101480830000007</v>
      </c>
      <c r="J324" s="91">
        <f t="shared" si="4"/>
        <v>-1.4672442952099695E-3</v>
      </c>
      <c r="K324" s="91">
        <f>I324/'סכום נכסי הקרן'!$C$42</f>
        <v>5.124017305418696E-6</v>
      </c>
    </row>
    <row r="325" spans="2:11">
      <c r="B325" s="85" t="s">
        <v>2582</v>
      </c>
      <c r="C325" s="87" t="s">
        <v>2583</v>
      </c>
      <c r="D325" s="88" t="s">
        <v>534</v>
      </c>
      <c r="E325" s="88" t="s">
        <v>133</v>
      </c>
      <c r="F325" s="104">
        <v>45019</v>
      </c>
      <c r="G325" s="90">
        <v>265447.53646300005</v>
      </c>
      <c r="H325" s="105">
        <v>0.70550800000000002</v>
      </c>
      <c r="I325" s="90">
        <v>1.8727527930000003</v>
      </c>
      <c r="J325" s="91">
        <f t="shared" si="4"/>
        <v>-7.828119460758906E-4</v>
      </c>
      <c r="K325" s="91">
        <f>I325/'סכום נכסי הקרן'!$C$42</f>
        <v>2.7337928466829289E-6</v>
      </c>
    </row>
    <row r="326" spans="2:11">
      <c r="B326" s="85" t="s">
        <v>2584</v>
      </c>
      <c r="C326" s="87" t="s">
        <v>2585</v>
      </c>
      <c r="D326" s="88" t="s">
        <v>534</v>
      </c>
      <c r="E326" s="88" t="s">
        <v>133</v>
      </c>
      <c r="F326" s="104">
        <v>45019</v>
      </c>
      <c r="G326" s="90">
        <v>1261616.7592280002</v>
      </c>
      <c r="H326" s="105">
        <v>0.80037899999999995</v>
      </c>
      <c r="I326" s="90">
        <v>10.097720180000001</v>
      </c>
      <c r="J326" s="91">
        <f t="shared" si="4"/>
        <v>-4.2208539293501898E-3</v>
      </c>
      <c r="K326" s="91">
        <f>I326/'סכום נכסי הקרן'!$C$42</f>
        <v>1.47403732617954E-5</v>
      </c>
    </row>
    <row r="327" spans="2:11">
      <c r="B327" s="85" t="s">
        <v>2586</v>
      </c>
      <c r="C327" s="87" t="s">
        <v>2587</v>
      </c>
      <c r="D327" s="88" t="s">
        <v>534</v>
      </c>
      <c r="E327" s="88" t="s">
        <v>133</v>
      </c>
      <c r="F327" s="104">
        <v>45019</v>
      </c>
      <c r="G327" s="90">
        <v>959634.15927700012</v>
      </c>
      <c r="H327" s="105">
        <v>0.81842999999999999</v>
      </c>
      <c r="I327" s="90">
        <v>7.8539300420000009</v>
      </c>
      <c r="J327" s="91">
        <f t="shared" si="4"/>
        <v>-3.2829481197425296E-3</v>
      </c>
      <c r="K327" s="91">
        <f>I327/'סכום נכסי הקרן'!$C$42</f>
        <v>1.1464950338038424E-5</v>
      </c>
    </row>
    <row r="328" spans="2:11">
      <c r="B328" s="85" t="s">
        <v>2588</v>
      </c>
      <c r="C328" s="87" t="s">
        <v>2589</v>
      </c>
      <c r="D328" s="88" t="s">
        <v>534</v>
      </c>
      <c r="E328" s="88" t="s">
        <v>133</v>
      </c>
      <c r="F328" s="104">
        <v>45036</v>
      </c>
      <c r="G328" s="90">
        <v>421162.67736500013</v>
      </c>
      <c r="H328" s="105">
        <v>1.147578</v>
      </c>
      <c r="I328" s="90">
        <v>4.8331721649999997</v>
      </c>
      <c r="J328" s="91">
        <f t="shared" si="4"/>
        <v>-2.020269264766476E-3</v>
      </c>
      <c r="K328" s="91">
        <f>I328/'סכום נכסי הקרן'!$C$42</f>
        <v>7.0553313501127117E-6</v>
      </c>
    </row>
    <row r="329" spans="2:11">
      <c r="B329" s="85" t="s">
        <v>2590</v>
      </c>
      <c r="C329" s="87" t="s">
        <v>2591</v>
      </c>
      <c r="D329" s="88" t="s">
        <v>534</v>
      </c>
      <c r="E329" s="88" t="s">
        <v>133</v>
      </c>
      <c r="F329" s="104">
        <v>45036</v>
      </c>
      <c r="G329" s="90">
        <v>2212940.2997670006</v>
      </c>
      <c r="H329" s="105">
        <v>1.1700280000000001</v>
      </c>
      <c r="I329" s="90">
        <v>25.892020667000004</v>
      </c>
      <c r="J329" s="91">
        <f t="shared" si="4"/>
        <v>-1.0822882316305507E-2</v>
      </c>
      <c r="K329" s="91">
        <f>I329/'סכום נכסי הקרן'!$C$42</f>
        <v>3.7796457252759875E-5</v>
      </c>
    </row>
    <row r="330" spans="2:11">
      <c r="B330" s="85" t="s">
        <v>2592</v>
      </c>
      <c r="C330" s="87" t="s">
        <v>2593</v>
      </c>
      <c r="D330" s="88" t="s">
        <v>534</v>
      </c>
      <c r="E330" s="88" t="s">
        <v>133</v>
      </c>
      <c r="F330" s="104">
        <v>45036</v>
      </c>
      <c r="G330" s="90">
        <v>425876.59042500006</v>
      </c>
      <c r="H330" s="105">
        <v>1.176312</v>
      </c>
      <c r="I330" s="90">
        <v>5.0096375070000017</v>
      </c>
      <c r="J330" s="91">
        <f t="shared" si="4"/>
        <v>-2.0940318982022969E-3</v>
      </c>
      <c r="K330" s="91">
        <f>I330/'סכום נכסי הקרן'!$C$42</f>
        <v>7.3129305866217998E-6</v>
      </c>
    </row>
    <row r="331" spans="2:11">
      <c r="B331" s="85" t="s">
        <v>2594</v>
      </c>
      <c r="C331" s="87" t="s">
        <v>2595</v>
      </c>
      <c r="D331" s="88" t="s">
        <v>534</v>
      </c>
      <c r="E331" s="88" t="s">
        <v>133</v>
      </c>
      <c r="F331" s="104">
        <v>45036</v>
      </c>
      <c r="G331" s="90">
        <v>319479.97607400006</v>
      </c>
      <c r="H331" s="105">
        <v>1.1987479999999999</v>
      </c>
      <c r="I331" s="90">
        <v>3.8297613920000004</v>
      </c>
      <c r="J331" s="91">
        <f t="shared" si="4"/>
        <v>-1.6008428765845292E-3</v>
      </c>
      <c r="K331" s="91">
        <f>I331/'סכום נכסי הקרן'!$C$42</f>
        <v>5.5905799938390777E-6</v>
      </c>
    </row>
    <row r="332" spans="2:11">
      <c r="B332" s="85" t="s">
        <v>2596</v>
      </c>
      <c r="C332" s="87" t="s">
        <v>2597</v>
      </c>
      <c r="D332" s="88" t="s">
        <v>534</v>
      </c>
      <c r="E332" s="88" t="s">
        <v>133</v>
      </c>
      <c r="F332" s="104">
        <v>45056</v>
      </c>
      <c r="G332" s="90">
        <v>19319.756926000002</v>
      </c>
      <c r="H332" s="105">
        <v>1.141014</v>
      </c>
      <c r="I332" s="90">
        <v>0.22044107200000002</v>
      </c>
      <c r="J332" s="91">
        <f t="shared" ref="J332:J381" si="5">IFERROR(I332/$I$11,0)</f>
        <v>-9.2144518599778427E-5</v>
      </c>
      <c r="K332" s="91">
        <f>I332/'סכום נכסי הקרן'!$C$42</f>
        <v>3.2179379360760963E-7</v>
      </c>
    </row>
    <row r="333" spans="2:11">
      <c r="B333" s="85" t="s">
        <v>2596</v>
      </c>
      <c r="C333" s="87" t="s">
        <v>2598</v>
      </c>
      <c r="D333" s="88" t="s">
        <v>534</v>
      </c>
      <c r="E333" s="88" t="s">
        <v>133</v>
      </c>
      <c r="F333" s="104">
        <v>45056</v>
      </c>
      <c r="G333" s="90">
        <v>1013248.4736650002</v>
      </c>
      <c r="H333" s="105">
        <v>1.141014</v>
      </c>
      <c r="I333" s="90">
        <v>11.561303348000001</v>
      </c>
      <c r="J333" s="91">
        <f t="shared" si="5"/>
        <v>-4.8326326928199055E-3</v>
      </c>
      <c r="K333" s="91">
        <f>I333/'סכום נכסי הקרן'!$C$42</f>
        <v>1.6876871581359747E-5</v>
      </c>
    </row>
    <row r="334" spans="2:11">
      <c r="B334" s="85" t="s">
        <v>2599</v>
      </c>
      <c r="C334" s="87" t="s">
        <v>2600</v>
      </c>
      <c r="D334" s="88" t="s">
        <v>534</v>
      </c>
      <c r="E334" s="88" t="s">
        <v>133</v>
      </c>
      <c r="F334" s="104">
        <v>45056</v>
      </c>
      <c r="G334" s="90">
        <v>281456.27687400003</v>
      </c>
      <c r="H334" s="105">
        <v>1.1768559999999999</v>
      </c>
      <c r="I334" s="90">
        <v>3.3123364170000005</v>
      </c>
      <c r="J334" s="91">
        <f t="shared" si="5"/>
        <v>-1.3845588837681753E-3</v>
      </c>
      <c r="K334" s="91">
        <f>I334/'סכום נכסי הקרן'!$C$42</f>
        <v>4.8352572942081647E-6</v>
      </c>
    </row>
    <row r="335" spans="2:11">
      <c r="B335" s="85" t="s">
        <v>2601</v>
      </c>
      <c r="C335" s="87" t="s">
        <v>2602</v>
      </c>
      <c r="D335" s="88" t="s">
        <v>534</v>
      </c>
      <c r="E335" s="88" t="s">
        <v>133</v>
      </c>
      <c r="F335" s="104">
        <v>45056</v>
      </c>
      <c r="G335" s="90">
        <v>774011.77708200028</v>
      </c>
      <c r="H335" s="105">
        <v>1.1777519999999999</v>
      </c>
      <c r="I335" s="90">
        <v>9.115940783000001</v>
      </c>
      <c r="J335" s="91">
        <f t="shared" si="5"/>
        <v>-3.8104694711048322E-3</v>
      </c>
      <c r="K335" s="91">
        <f>I335/'סכום נכסי הקרן'!$C$42</f>
        <v>1.3307198791266509E-5</v>
      </c>
    </row>
    <row r="336" spans="2:11">
      <c r="B336" s="85" t="s">
        <v>2603</v>
      </c>
      <c r="C336" s="87" t="s">
        <v>2604</v>
      </c>
      <c r="D336" s="88" t="s">
        <v>534</v>
      </c>
      <c r="E336" s="88" t="s">
        <v>133</v>
      </c>
      <c r="F336" s="104">
        <v>45029</v>
      </c>
      <c r="G336" s="90">
        <v>1743827.4714230003</v>
      </c>
      <c r="H336" s="105">
        <v>1.7171430000000001</v>
      </c>
      <c r="I336" s="90">
        <v>29.944011789000008</v>
      </c>
      <c r="J336" s="91">
        <f t="shared" si="5"/>
        <v>-1.2516617371755004E-2</v>
      </c>
      <c r="K336" s="91">
        <f>I336/'סכום נכסי הקרן'!$C$42</f>
        <v>4.3711442073795107E-5</v>
      </c>
    </row>
    <row r="337" spans="2:11">
      <c r="B337" s="85" t="s">
        <v>2605</v>
      </c>
      <c r="C337" s="87" t="s">
        <v>2606</v>
      </c>
      <c r="D337" s="88" t="s">
        <v>534</v>
      </c>
      <c r="E337" s="88" t="s">
        <v>133</v>
      </c>
      <c r="F337" s="104">
        <v>45029</v>
      </c>
      <c r="G337" s="90">
        <v>2018388.3093220005</v>
      </c>
      <c r="H337" s="105">
        <v>1.7198</v>
      </c>
      <c r="I337" s="90">
        <v>34.71224624500001</v>
      </c>
      <c r="J337" s="91">
        <f t="shared" si="5"/>
        <v>-1.4509742629823956E-2</v>
      </c>
      <c r="K337" s="91">
        <f>I337/'סכום נכסי הקרן'!$C$42</f>
        <v>5.0671979148332458E-5</v>
      </c>
    </row>
    <row r="338" spans="2:11">
      <c r="B338" s="85" t="s">
        <v>2605</v>
      </c>
      <c r="C338" s="87" t="s">
        <v>2607</v>
      </c>
      <c r="D338" s="88" t="s">
        <v>534</v>
      </c>
      <c r="E338" s="88" t="s">
        <v>133</v>
      </c>
      <c r="F338" s="104">
        <v>45029</v>
      </c>
      <c r="G338" s="90">
        <v>258625.37762100005</v>
      </c>
      <c r="H338" s="105">
        <v>1.7198</v>
      </c>
      <c r="I338" s="90">
        <v>4.4478397650000003</v>
      </c>
      <c r="J338" s="91">
        <f t="shared" si="5"/>
        <v>-1.8592000584849117E-3</v>
      </c>
      <c r="K338" s="91">
        <f>I338/'סכום נכסי הקרן'!$C$42</f>
        <v>6.4928337462364036E-6</v>
      </c>
    </row>
    <row r="339" spans="2:11">
      <c r="B339" s="85" t="s">
        <v>2608</v>
      </c>
      <c r="C339" s="87" t="s">
        <v>2609</v>
      </c>
      <c r="D339" s="88" t="s">
        <v>534</v>
      </c>
      <c r="E339" s="88" t="s">
        <v>133</v>
      </c>
      <c r="F339" s="104">
        <v>45029</v>
      </c>
      <c r="G339" s="90">
        <v>168185.91501600004</v>
      </c>
      <c r="H339" s="105">
        <v>1.734855</v>
      </c>
      <c r="I339" s="90">
        <v>2.9177814840000007</v>
      </c>
      <c r="J339" s="91">
        <f t="shared" si="5"/>
        <v>-1.219634652396025E-3</v>
      </c>
      <c r="K339" s="91">
        <f>I339/'סכום נכסי הקרן'!$C$42</f>
        <v>4.2592968911637347E-6</v>
      </c>
    </row>
    <row r="340" spans="2:11">
      <c r="B340" s="85" t="s">
        <v>2610</v>
      </c>
      <c r="C340" s="87" t="s">
        <v>2611</v>
      </c>
      <c r="D340" s="88" t="s">
        <v>534</v>
      </c>
      <c r="E340" s="88" t="s">
        <v>133</v>
      </c>
      <c r="F340" s="104">
        <v>45099</v>
      </c>
      <c r="G340" s="90">
        <v>296274.43938000005</v>
      </c>
      <c r="H340" s="105">
        <v>1.1961379999999999</v>
      </c>
      <c r="I340" s="90">
        <v>3.5438524050000004</v>
      </c>
      <c r="J340" s="91">
        <f t="shared" si="5"/>
        <v>-1.4813327248172337E-3</v>
      </c>
      <c r="K340" s="91">
        <f>I340/'סכום נכסי הקרן'!$C$42</f>
        <v>5.1732179445688823E-6</v>
      </c>
    </row>
    <row r="341" spans="2:11">
      <c r="B341" s="85" t="s">
        <v>2610</v>
      </c>
      <c r="C341" s="87" t="s">
        <v>2612</v>
      </c>
      <c r="D341" s="88" t="s">
        <v>534</v>
      </c>
      <c r="E341" s="88" t="s">
        <v>133</v>
      </c>
      <c r="F341" s="104">
        <v>45099</v>
      </c>
      <c r="G341" s="90">
        <v>270571.079295</v>
      </c>
      <c r="H341" s="105">
        <v>1.1961379999999999</v>
      </c>
      <c r="I341" s="90">
        <v>3.2364046400000013</v>
      </c>
      <c r="J341" s="91">
        <f t="shared" si="5"/>
        <v>-1.352819349140569E-3</v>
      </c>
      <c r="K341" s="91">
        <f>I341/'סכום נכסי הקרן'!$C$42</f>
        <v>4.7244141815590084E-6</v>
      </c>
    </row>
    <row r="342" spans="2:11">
      <c r="B342" s="85" t="s">
        <v>2610</v>
      </c>
      <c r="C342" s="87" t="s">
        <v>2613</v>
      </c>
      <c r="D342" s="88" t="s">
        <v>534</v>
      </c>
      <c r="E342" s="88" t="s">
        <v>133</v>
      </c>
      <c r="F342" s="104">
        <v>45099</v>
      </c>
      <c r="G342" s="90">
        <v>580098.34511400014</v>
      </c>
      <c r="H342" s="105">
        <v>1.1961379999999999</v>
      </c>
      <c r="I342" s="90">
        <v>6.9387791960000014</v>
      </c>
      <c r="J342" s="91">
        <f t="shared" si="5"/>
        <v>-2.9004144413051014E-3</v>
      </c>
      <c r="K342" s="91">
        <f>I342/'סכום נכסי הקרן'!$C$42</f>
        <v>1.0129038387575976E-5</v>
      </c>
    </row>
    <row r="343" spans="2:11">
      <c r="B343" s="85" t="s">
        <v>2614</v>
      </c>
      <c r="C343" s="87" t="s">
        <v>2615</v>
      </c>
      <c r="D343" s="88" t="s">
        <v>534</v>
      </c>
      <c r="E343" s="88" t="s">
        <v>134</v>
      </c>
      <c r="F343" s="104">
        <v>44966</v>
      </c>
      <c r="G343" s="90">
        <v>373725.35</v>
      </c>
      <c r="H343" s="105">
        <v>-3.7370299999999999</v>
      </c>
      <c r="I343" s="90">
        <v>-13.966230000000003</v>
      </c>
      <c r="J343" s="91">
        <f t="shared" si="5"/>
        <v>5.8378936752937934E-3</v>
      </c>
      <c r="K343" s="91">
        <f>I343/'סכום נכסי הקרן'!$C$42</f>
        <v>-2.0387517141526179E-5</v>
      </c>
    </row>
    <row r="344" spans="2:11">
      <c r="B344" s="85" t="s">
        <v>2614</v>
      </c>
      <c r="C344" s="87" t="s">
        <v>2616</v>
      </c>
      <c r="D344" s="88" t="s">
        <v>534</v>
      </c>
      <c r="E344" s="88" t="s">
        <v>134</v>
      </c>
      <c r="F344" s="104">
        <v>44966</v>
      </c>
      <c r="G344" s="90">
        <v>1164235.9488170003</v>
      </c>
      <c r="H344" s="105">
        <v>-3.7370290000000002</v>
      </c>
      <c r="I344" s="90">
        <v>-43.507840378000012</v>
      </c>
      <c r="J344" s="91">
        <f t="shared" si="5"/>
        <v>1.8186306982515547E-2</v>
      </c>
      <c r="K344" s="91">
        <f>I344/'סכום נכסי הקרן'!$C$42</f>
        <v>-6.3511544740224089E-5</v>
      </c>
    </row>
    <row r="345" spans="2:11">
      <c r="B345" s="85" t="s">
        <v>2617</v>
      </c>
      <c r="C345" s="87" t="s">
        <v>2618</v>
      </c>
      <c r="D345" s="88" t="s">
        <v>534</v>
      </c>
      <c r="E345" s="88" t="s">
        <v>134</v>
      </c>
      <c r="F345" s="104">
        <v>44966</v>
      </c>
      <c r="G345" s="90">
        <v>2030757.8400000003</v>
      </c>
      <c r="H345" s="105">
        <v>-3.735325</v>
      </c>
      <c r="I345" s="90">
        <v>-75.855400000000003</v>
      </c>
      <c r="J345" s="91">
        <f t="shared" si="5"/>
        <v>3.170760898946106E-2</v>
      </c>
      <c r="K345" s="91">
        <f>I345/'סכום נכסי הקרן'!$C$42</f>
        <v>-1.1073161961225932E-4</v>
      </c>
    </row>
    <row r="346" spans="2:11">
      <c r="B346" s="85" t="s">
        <v>2617</v>
      </c>
      <c r="C346" s="87" t="s">
        <v>2619</v>
      </c>
      <c r="D346" s="88" t="s">
        <v>534</v>
      </c>
      <c r="E346" s="88" t="s">
        <v>134</v>
      </c>
      <c r="F346" s="104">
        <v>44966</v>
      </c>
      <c r="G346" s="90">
        <v>42758.37341700001</v>
      </c>
      <c r="H346" s="105">
        <v>-3.735325</v>
      </c>
      <c r="I346" s="90">
        <v>-1.5971640360000001</v>
      </c>
      <c r="J346" s="91">
        <f t="shared" si="5"/>
        <v>6.6761565749462145E-4</v>
      </c>
      <c r="K346" s="91">
        <f>I346/'סכום נכסי הקרן'!$C$42</f>
        <v>-2.3314959843693774E-6</v>
      </c>
    </row>
    <row r="347" spans="2:11">
      <c r="B347" s="85" t="s">
        <v>2617</v>
      </c>
      <c r="C347" s="87" t="s">
        <v>2620</v>
      </c>
      <c r="D347" s="88" t="s">
        <v>534</v>
      </c>
      <c r="E347" s="88" t="s">
        <v>134</v>
      </c>
      <c r="F347" s="104">
        <v>44966</v>
      </c>
      <c r="G347" s="90">
        <v>741545.10888700013</v>
      </c>
      <c r="H347" s="105">
        <v>-3.735325</v>
      </c>
      <c r="I347" s="90">
        <v>-27.699117001000005</v>
      </c>
      <c r="J347" s="91">
        <f t="shared" si="5"/>
        <v>1.1578249817693155E-2</v>
      </c>
      <c r="K347" s="91">
        <f>I347/'סכום נכסי הקרן'!$C$42</f>
        <v>-4.0434406612452082E-5</v>
      </c>
    </row>
    <row r="348" spans="2:11">
      <c r="B348" s="85" t="s">
        <v>2621</v>
      </c>
      <c r="C348" s="87" t="s">
        <v>2622</v>
      </c>
      <c r="D348" s="88" t="s">
        <v>534</v>
      </c>
      <c r="E348" s="88" t="s">
        <v>134</v>
      </c>
      <c r="F348" s="104">
        <v>44966</v>
      </c>
      <c r="G348" s="90">
        <v>1087093.4583190002</v>
      </c>
      <c r="H348" s="105">
        <v>-3.6918700000000002</v>
      </c>
      <c r="I348" s="90">
        <v>-40.134078263000013</v>
      </c>
      <c r="J348" s="91">
        <f t="shared" si="5"/>
        <v>1.6776072115045636E-2</v>
      </c>
      <c r="K348" s="91">
        <f>I348/'סכום נכסי הקרן'!$C$42</f>
        <v>-5.8586619907180802E-5</v>
      </c>
    </row>
    <row r="349" spans="2:11">
      <c r="B349" s="85" t="s">
        <v>2623</v>
      </c>
      <c r="C349" s="87" t="s">
        <v>2624</v>
      </c>
      <c r="D349" s="88" t="s">
        <v>534</v>
      </c>
      <c r="E349" s="88" t="s">
        <v>134</v>
      </c>
      <c r="F349" s="104">
        <v>45033</v>
      </c>
      <c r="G349" s="90">
        <v>377870.981546</v>
      </c>
      <c r="H349" s="105">
        <v>-1.4079699999999999</v>
      </c>
      <c r="I349" s="90">
        <v>-5.3203082870000005</v>
      </c>
      <c r="J349" s="91">
        <f t="shared" si="5"/>
        <v>2.2238924963494406E-3</v>
      </c>
      <c r="K349" s="91">
        <f>I349/'סכום נכסי הקרן'!$C$42</f>
        <v>-7.7664392179862608E-6</v>
      </c>
    </row>
    <row r="350" spans="2:11">
      <c r="B350" s="85" t="s">
        <v>2625</v>
      </c>
      <c r="C350" s="87" t="s">
        <v>2626</v>
      </c>
      <c r="D350" s="88" t="s">
        <v>534</v>
      </c>
      <c r="E350" s="88" t="s">
        <v>134</v>
      </c>
      <c r="F350" s="104">
        <v>45064</v>
      </c>
      <c r="G350" s="90">
        <v>317856.16954100004</v>
      </c>
      <c r="H350" s="105">
        <v>-1.3428929999999999</v>
      </c>
      <c r="I350" s="90">
        <v>-4.2684667690000007</v>
      </c>
      <c r="J350" s="91">
        <f t="shared" si="5"/>
        <v>1.7842220236919219E-3</v>
      </c>
      <c r="K350" s="91">
        <f>I350/'סכום נכסי הקרן'!$C$42</f>
        <v>-6.2309899966578209E-6</v>
      </c>
    </row>
    <row r="351" spans="2:11">
      <c r="B351" s="85" t="s">
        <v>2627</v>
      </c>
      <c r="C351" s="87" t="s">
        <v>2628</v>
      </c>
      <c r="D351" s="88" t="s">
        <v>534</v>
      </c>
      <c r="E351" s="88" t="s">
        <v>134</v>
      </c>
      <c r="F351" s="104">
        <v>45064</v>
      </c>
      <c r="G351" s="90">
        <v>684394.51680900005</v>
      </c>
      <c r="H351" s="105">
        <v>-1.1942600000000001</v>
      </c>
      <c r="I351" s="90">
        <v>-8.1734512890000008</v>
      </c>
      <c r="J351" s="91">
        <f t="shared" si="5"/>
        <v>3.4165082191382353E-3</v>
      </c>
      <c r="K351" s="91">
        <f>I351/'סכום נכסי הקרן'!$C$42</f>
        <v>-1.1931378636891753E-5</v>
      </c>
    </row>
    <row r="352" spans="2:11">
      <c r="B352" s="85" t="s">
        <v>2629</v>
      </c>
      <c r="C352" s="87" t="s">
        <v>2630</v>
      </c>
      <c r="D352" s="88" t="s">
        <v>534</v>
      </c>
      <c r="E352" s="88" t="s">
        <v>134</v>
      </c>
      <c r="F352" s="104">
        <v>45064</v>
      </c>
      <c r="G352" s="90">
        <v>955137.4695120001</v>
      </c>
      <c r="H352" s="105">
        <v>-1.1764209999999999</v>
      </c>
      <c r="I352" s="90">
        <v>-11.236439450000001</v>
      </c>
      <c r="J352" s="91">
        <f t="shared" si="5"/>
        <v>4.696839361658562E-3</v>
      </c>
      <c r="K352" s="91">
        <f>I352/'סכום נכסי הקרן'!$C$42</f>
        <v>-1.6402644228012567E-5</v>
      </c>
    </row>
    <row r="353" spans="2:11">
      <c r="B353" s="85" t="s">
        <v>2631</v>
      </c>
      <c r="C353" s="87" t="s">
        <v>2632</v>
      </c>
      <c r="D353" s="88" t="s">
        <v>534</v>
      </c>
      <c r="E353" s="88" t="s">
        <v>131</v>
      </c>
      <c r="F353" s="104">
        <v>44971</v>
      </c>
      <c r="G353" s="90">
        <v>1271412.1700000002</v>
      </c>
      <c r="H353" s="105">
        <v>10.089753999999999</v>
      </c>
      <c r="I353" s="90">
        <v>128.28236000000001</v>
      </c>
      <c r="J353" s="91">
        <f t="shared" si="5"/>
        <v>-5.3622114063405897E-2</v>
      </c>
      <c r="K353" s="91">
        <f>I353/'סכום נכסי הקרן'!$C$42</f>
        <v>1.8726304904440437E-4</v>
      </c>
    </row>
    <row r="354" spans="2:11">
      <c r="B354" s="85" t="s">
        <v>2633</v>
      </c>
      <c r="C354" s="87" t="s">
        <v>2634</v>
      </c>
      <c r="D354" s="88" t="s">
        <v>534</v>
      </c>
      <c r="E354" s="88" t="s">
        <v>131</v>
      </c>
      <c r="F354" s="104">
        <v>45069</v>
      </c>
      <c r="G354" s="90">
        <v>139437.90549999999</v>
      </c>
      <c r="H354" s="105">
        <v>4.7532589999999999</v>
      </c>
      <c r="I354" s="90">
        <v>6.6278446790000007</v>
      </c>
      <c r="J354" s="91">
        <f t="shared" si="5"/>
        <v>-2.7704436009118936E-3</v>
      </c>
      <c r="K354" s="91">
        <f>I354/'סכום נכסי הקרן'!$C$42</f>
        <v>9.6751447602170053E-6</v>
      </c>
    </row>
    <row r="355" spans="2:11">
      <c r="B355" s="85" t="s">
        <v>2635</v>
      </c>
      <c r="C355" s="87" t="s">
        <v>2636</v>
      </c>
      <c r="D355" s="88" t="s">
        <v>534</v>
      </c>
      <c r="E355" s="88" t="s">
        <v>131</v>
      </c>
      <c r="F355" s="104">
        <v>45070</v>
      </c>
      <c r="G355" s="90">
        <v>136013.09065200004</v>
      </c>
      <c r="H355" s="105">
        <v>4.6986379999999999</v>
      </c>
      <c r="I355" s="90">
        <v>6.3907626220000013</v>
      </c>
      <c r="J355" s="91">
        <f t="shared" si="5"/>
        <v>-2.6713431392206611E-3</v>
      </c>
      <c r="K355" s="91">
        <f>I355/'סכום נכסי הקרן'!$C$42</f>
        <v>9.329058915931485E-6</v>
      </c>
    </row>
    <row r="356" spans="2:11">
      <c r="B356" s="85" t="s">
        <v>2637</v>
      </c>
      <c r="C356" s="87" t="s">
        <v>2638</v>
      </c>
      <c r="D356" s="88" t="s">
        <v>534</v>
      </c>
      <c r="E356" s="88" t="s">
        <v>131</v>
      </c>
      <c r="F356" s="104">
        <v>45083</v>
      </c>
      <c r="G356" s="90">
        <v>322814.37882100005</v>
      </c>
      <c r="H356" s="105">
        <v>4.0065410000000004</v>
      </c>
      <c r="I356" s="90">
        <v>12.933690733000001</v>
      </c>
      <c r="J356" s="91">
        <f t="shared" si="5"/>
        <v>-5.4062915567326779E-3</v>
      </c>
      <c r="K356" s="91">
        <f>I356/'סכום נכסי הקרן'!$C$42</f>
        <v>1.8880244813542074E-5</v>
      </c>
    </row>
    <row r="357" spans="2:11">
      <c r="B357" s="85" t="s">
        <v>2639</v>
      </c>
      <c r="C357" s="87" t="s">
        <v>2640</v>
      </c>
      <c r="D357" s="88" t="s">
        <v>534</v>
      </c>
      <c r="E357" s="88" t="s">
        <v>131</v>
      </c>
      <c r="F357" s="104">
        <v>45084</v>
      </c>
      <c r="G357" s="90">
        <v>276618.03376999998</v>
      </c>
      <c r="H357" s="105">
        <v>3.978885</v>
      </c>
      <c r="I357" s="90">
        <v>11.006313120000002</v>
      </c>
      <c r="J357" s="91">
        <f t="shared" si="5"/>
        <v>-4.6006463986022778E-3</v>
      </c>
      <c r="K357" s="91">
        <f>I357/'סכום נכסי הקרן'!$C$42</f>
        <v>1.6066712162051209E-5</v>
      </c>
    </row>
    <row r="358" spans="2:11">
      <c r="B358" s="85" t="s">
        <v>2641</v>
      </c>
      <c r="C358" s="87" t="s">
        <v>2642</v>
      </c>
      <c r="D358" s="88" t="s">
        <v>534</v>
      </c>
      <c r="E358" s="88" t="s">
        <v>131</v>
      </c>
      <c r="F358" s="104">
        <v>45090</v>
      </c>
      <c r="G358" s="90">
        <v>322562.48623600008</v>
      </c>
      <c r="H358" s="105">
        <v>3.9318689999999998</v>
      </c>
      <c r="I358" s="90">
        <v>12.682735386000004</v>
      </c>
      <c r="J358" s="91">
        <f t="shared" si="5"/>
        <v>-5.3013920503496067E-3</v>
      </c>
      <c r="K358" s="91">
        <f>I358/'סכום נכסי הקרן'!$C$42</f>
        <v>1.8513907123362256E-5</v>
      </c>
    </row>
    <row r="359" spans="2:11">
      <c r="B359" s="85" t="s">
        <v>2643</v>
      </c>
      <c r="C359" s="87" t="s">
        <v>2644</v>
      </c>
      <c r="D359" s="88" t="s">
        <v>534</v>
      </c>
      <c r="E359" s="88" t="s">
        <v>131</v>
      </c>
      <c r="F359" s="104">
        <v>45089</v>
      </c>
      <c r="G359" s="90">
        <v>322534.52249800006</v>
      </c>
      <c r="H359" s="105">
        <v>3.9235720000000001</v>
      </c>
      <c r="I359" s="90">
        <v>12.654875626000001</v>
      </c>
      <c r="J359" s="91">
        <f t="shared" si="5"/>
        <v>-5.2897466516486531E-3</v>
      </c>
      <c r="K359" s="91">
        <f>I359/'סכום נכסי הקרן'!$C$42</f>
        <v>1.847323821453297E-5</v>
      </c>
    </row>
    <row r="360" spans="2:11">
      <c r="B360" s="85" t="s">
        <v>2645</v>
      </c>
      <c r="C360" s="87" t="s">
        <v>2646</v>
      </c>
      <c r="D360" s="88" t="s">
        <v>534</v>
      </c>
      <c r="E360" s="88" t="s">
        <v>131</v>
      </c>
      <c r="F360" s="104">
        <v>45076</v>
      </c>
      <c r="G360" s="90">
        <v>385841.15306600014</v>
      </c>
      <c r="H360" s="105">
        <v>3.8544320000000001</v>
      </c>
      <c r="I360" s="90">
        <v>14.871984500000002</v>
      </c>
      <c r="J360" s="91">
        <f t="shared" si="5"/>
        <v>-6.2164996746879664E-3</v>
      </c>
      <c r="K360" s="91">
        <f>I360/'סכום נכסי הקרן'!$C$42</f>
        <v>2.1709712565399652E-5</v>
      </c>
    </row>
    <row r="361" spans="2:11">
      <c r="B361" s="85" t="s">
        <v>2647</v>
      </c>
      <c r="C361" s="87" t="s">
        <v>2648</v>
      </c>
      <c r="D361" s="88" t="s">
        <v>534</v>
      </c>
      <c r="E361" s="88" t="s">
        <v>131</v>
      </c>
      <c r="F361" s="104">
        <v>45085</v>
      </c>
      <c r="G361" s="90">
        <v>368344.77626800007</v>
      </c>
      <c r="H361" s="105">
        <v>3.8544320000000001</v>
      </c>
      <c r="I361" s="90">
        <v>14.197598568000002</v>
      </c>
      <c r="J361" s="91">
        <f t="shared" si="5"/>
        <v>-5.9346058946822015E-3</v>
      </c>
      <c r="K361" s="91">
        <f>I361/'סכום נכסי הקרן'!$C$42</f>
        <v>2.07252625922391E-5</v>
      </c>
    </row>
    <row r="362" spans="2:11">
      <c r="B362" s="85" t="s">
        <v>2649</v>
      </c>
      <c r="C362" s="87" t="s">
        <v>2650</v>
      </c>
      <c r="D362" s="88" t="s">
        <v>534</v>
      </c>
      <c r="E362" s="88" t="s">
        <v>131</v>
      </c>
      <c r="F362" s="104">
        <v>45082</v>
      </c>
      <c r="G362" s="90">
        <v>257766.90871500003</v>
      </c>
      <c r="H362" s="105">
        <v>3.8267760000000002</v>
      </c>
      <c r="I362" s="90">
        <v>9.8641613730000035</v>
      </c>
      <c r="J362" s="91">
        <f t="shared" si="5"/>
        <v>-4.1232261885644191E-3</v>
      </c>
      <c r="K362" s="91">
        <f>I362/'סכום נכסי הקרן'!$C$42</f>
        <v>1.4399430560632177E-5</v>
      </c>
    </row>
    <row r="363" spans="2:11">
      <c r="B363" s="85" t="s">
        <v>2651</v>
      </c>
      <c r="C363" s="87" t="s">
        <v>2652</v>
      </c>
      <c r="D363" s="88" t="s">
        <v>534</v>
      </c>
      <c r="E363" s="88" t="s">
        <v>131</v>
      </c>
      <c r="F363" s="104">
        <v>45078</v>
      </c>
      <c r="G363" s="90">
        <v>322203.98518800008</v>
      </c>
      <c r="H363" s="105">
        <v>3.825393</v>
      </c>
      <c r="I363" s="90">
        <v>12.325568283000003</v>
      </c>
      <c r="J363" s="91">
        <f t="shared" si="5"/>
        <v>-5.1520959574435964E-3</v>
      </c>
      <c r="K363" s="91">
        <f>I363/'סכום נכסי הקרן'!$C$42</f>
        <v>1.7992524442796221E-5</v>
      </c>
    </row>
    <row r="364" spans="2:11">
      <c r="B364" s="85" t="s">
        <v>2653</v>
      </c>
      <c r="C364" s="87" t="s">
        <v>2654</v>
      </c>
      <c r="D364" s="88" t="s">
        <v>534</v>
      </c>
      <c r="E364" s="88" t="s">
        <v>131</v>
      </c>
      <c r="F364" s="104">
        <v>45091</v>
      </c>
      <c r="G364" s="90">
        <v>257451.04068900004</v>
      </c>
      <c r="H364" s="105">
        <v>3.7092369999999999</v>
      </c>
      <c r="I364" s="90">
        <v>9.5494686710000032</v>
      </c>
      <c r="J364" s="91">
        <f t="shared" si="5"/>
        <v>-3.9916844242753506E-3</v>
      </c>
      <c r="K364" s="91">
        <f>I364/'סכום נכסי הקרן'!$C$42</f>
        <v>1.3940050838521185E-5</v>
      </c>
    </row>
    <row r="365" spans="2:11">
      <c r="B365" s="85" t="s">
        <v>2655</v>
      </c>
      <c r="C365" s="87" t="s">
        <v>2656</v>
      </c>
      <c r="D365" s="88" t="s">
        <v>534</v>
      </c>
      <c r="E365" s="88" t="s">
        <v>131</v>
      </c>
      <c r="F365" s="104">
        <v>45085</v>
      </c>
      <c r="G365" s="90">
        <v>27550.279875000004</v>
      </c>
      <c r="H365" s="105">
        <v>3.5916980000000001</v>
      </c>
      <c r="I365" s="90">
        <v>0.98952281100000028</v>
      </c>
      <c r="J365" s="91">
        <f t="shared" si="5"/>
        <v>-4.1362121058409002E-4</v>
      </c>
      <c r="K365" s="91">
        <f>I365/'סכום נכסי הקרן'!$C$42</f>
        <v>1.4444780925986232E-6</v>
      </c>
    </row>
    <row r="366" spans="2:11">
      <c r="B366" s="85" t="s">
        <v>2657</v>
      </c>
      <c r="C366" s="87" t="s">
        <v>2658</v>
      </c>
      <c r="D366" s="88" t="s">
        <v>534</v>
      </c>
      <c r="E366" s="88" t="s">
        <v>131</v>
      </c>
      <c r="F366" s="104">
        <v>45077</v>
      </c>
      <c r="G366" s="90">
        <v>549739.10069300013</v>
      </c>
      <c r="H366" s="105">
        <v>3.3704480000000001</v>
      </c>
      <c r="I366" s="90">
        <v>18.528671185</v>
      </c>
      <c r="J366" s="91">
        <f t="shared" si="5"/>
        <v>-7.7449972055815943E-3</v>
      </c>
      <c r="K366" s="91">
        <f>I366/'סכום נכסי הקרן'!$C$42</f>
        <v>2.7047642878134584E-5</v>
      </c>
    </row>
    <row r="367" spans="2:11">
      <c r="B367" s="92"/>
      <c r="C367" s="87"/>
      <c r="D367" s="87"/>
      <c r="E367" s="87"/>
      <c r="F367" s="87"/>
      <c r="G367" s="90"/>
      <c r="H367" s="105"/>
      <c r="I367" s="87"/>
      <c r="J367" s="91"/>
      <c r="K367" s="87"/>
    </row>
    <row r="368" spans="2:11">
      <c r="B368" s="84" t="s">
        <v>192</v>
      </c>
      <c r="C368" s="80"/>
      <c r="D368" s="81"/>
      <c r="E368" s="81"/>
      <c r="F368" s="102"/>
      <c r="G368" s="77"/>
      <c r="H368" s="103"/>
      <c r="I368" s="77">
        <v>1.0244641460000004</v>
      </c>
      <c r="J368" s="83">
        <f t="shared" si="5"/>
        <v>-4.2822671246991187E-4</v>
      </c>
      <c r="K368" s="83">
        <f>I368/'סכום נכסי הקרן'!$C$42</f>
        <v>1.495484489189565E-6</v>
      </c>
    </row>
    <row r="369" spans="2:11">
      <c r="B369" s="85" t="s">
        <v>2659</v>
      </c>
      <c r="C369" s="87" t="s">
        <v>2660</v>
      </c>
      <c r="D369" s="88" t="s">
        <v>534</v>
      </c>
      <c r="E369" s="88" t="s">
        <v>132</v>
      </c>
      <c r="F369" s="104">
        <v>45097</v>
      </c>
      <c r="G369" s="90">
        <v>177808.35000000003</v>
      </c>
      <c r="H369" s="105">
        <v>0.57616199999999995</v>
      </c>
      <c r="I369" s="90">
        <v>1.0244641460000004</v>
      </c>
      <c r="J369" s="91">
        <f t="shared" si="5"/>
        <v>-4.2822671246991187E-4</v>
      </c>
      <c r="K369" s="91">
        <f>I369/'סכום נכסי הקרן'!$C$42</f>
        <v>1.495484489189565E-6</v>
      </c>
    </row>
    <row r="370" spans="2:11">
      <c r="B370" s="92"/>
      <c r="C370" s="87"/>
      <c r="D370" s="87"/>
      <c r="E370" s="87"/>
      <c r="F370" s="87"/>
      <c r="G370" s="90"/>
      <c r="H370" s="105"/>
      <c r="I370" s="87"/>
      <c r="J370" s="91"/>
      <c r="K370" s="87"/>
    </row>
    <row r="371" spans="2:11">
      <c r="B371" s="79" t="s">
        <v>202</v>
      </c>
      <c r="C371" s="80"/>
      <c r="D371" s="81"/>
      <c r="E371" s="81"/>
      <c r="F371" s="102"/>
      <c r="G371" s="77"/>
      <c r="H371" s="103"/>
      <c r="I371" s="77">
        <v>2110.4149987730007</v>
      </c>
      <c r="J371" s="83">
        <f t="shared" si="5"/>
        <v>-0.88215491035032756</v>
      </c>
      <c r="K371" s="83">
        <f>I371/'סכום נכסי הקרן'!$C$42</f>
        <v>3.0807255761374748E-3</v>
      </c>
    </row>
    <row r="372" spans="2:11">
      <c r="B372" s="84" t="s">
        <v>191</v>
      </c>
      <c r="C372" s="80"/>
      <c r="D372" s="81"/>
      <c r="E372" s="81"/>
      <c r="F372" s="102"/>
      <c r="G372" s="77"/>
      <c r="H372" s="103"/>
      <c r="I372" s="77">
        <v>2110.4149987730007</v>
      </c>
      <c r="J372" s="83">
        <f t="shared" si="5"/>
        <v>-0.88215491035032756</v>
      </c>
      <c r="K372" s="83">
        <f>I372/'סכום נכסי הקרן'!$C$42</f>
        <v>3.0807255761374748E-3</v>
      </c>
    </row>
    <row r="373" spans="2:11">
      <c r="B373" s="85" t="s">
        <v>2661</v>
      </c>
      <c r="C373" s="87" t="s">
        <v>2662</v>
      </c>
      <c r="D373" s="88" t="s">
        <v>534</v>
      </c>
      <c r="E373" s="88" t="s">
        <v>131</v>
      </c>
      <c r="F373" s="104">
        <v>45068</v>
      </c>
      <c r="G373" s="90">
        <v>639875.59938600007</v>
      </c>
      <c r="H373" s="105">
        <v>5.4498439999999997</v>
      </c>
      <c r="I373" s="90">
        <v>34.872221993000004</v>
      </c>
      <c r="J373" s="91">
        <f t="shared" si="5"/>
        <v>-1.457661260170968E-2</v>
      </c>
      <c r="K373" s="91">
        <f>I373/'סכום נכסי הקרן'!$C$42</f>
        <v>5.0905507330567633E-5</v>
      </c>
    </row>
    <row r="374" spans="2:11">
      <c r="B374" s="85" t="s">
        <v>2663</v>
      </c>
      <c r="C374" s="87" t="s">
        <v>2664</v>
      </c>
      <c r="D374" s="88" t="s">
        <v>534</v>
      </c>
      <c r="E374" s="88" t="s">
        <v>140</v>
      </c>
      <c r="F374" s="104">
        <v>44909</v>
      </c>
      <c r="G374" s="90">
        <v>2289355.3635260002</v>
      </c>
      <c r="H374" s="105">
        <v>19.873031999999998</v>
      </c>
      <c r="I374" s="90">
        <v>454.96431398200008</v>
      </c>
      <c r="J374" s="91">
        <f t="shared" si="5"/>
        <v>-0.19017539386648344</v>
      </c>
      <c r="K374" s="91">
        <f>I374/'סכום נכסי הקרן'!$C$42</f>
        <v>6.6414435034298604E-4</v>
      </c>
    </row>
    <row r="375" spans="2:11">
      <c r="B375" s="85" t="s">
        <v>2665</v>
      </c>
      <c r="C375" s="87" t="s">
        <v>2666</v>
      </c>
      <c r="D375" s="88" t="s">
        <v>534</v>
      </c>
      <c r="E375" s="88" t="s">
        <v>131</v>
      </c>
      <c r="F375" s="104">
        <v>44868</v>
      </c>
      <c r="G375" s="90">
        <v>1435929.7821450003</v>
      </c>
      <c r="H375" s="105">
        <v>22.552578</v>
      </c>
      <c r="I375" s="90">
        <v>323.83918084300007</v>
      </c>
      <c r="J375" s="91">
        <f t="shared" si="5"/>
        <v>-0.13536499869010266</v>
      </c>
      <c r="K375" s="91">
        <f>I375/'סכום נכסי הקרן'!$C$42</f>
        <v>4.7273149951951657E-4</v>
      </c>
    </row>
    <row r="376" spans="2:11">
      <c r="B376" s="85" t="s">
        <v>2667</v>
      </c>
      <c r="C376" s="87" t="s">
        <v>2668</v>
      </c>
      <c r="D376" s="88" t="s">
        <v>534</v>
      </c>
      <c r="E376" s="88" t="s">
        <v>131</v>
      </c>
      <c r="F376" s="104">
        <v>44972</v>
      </c>
      <c r="G376" s="90">
        <v>6357800.4934830014</v>
      </c>
      <c r="H376" s="105">
        <v>6.1653229999999999</v>
      </c>
      <c r="I376" s="90">
        <v>391.97892707100004</v>
      </c>
      <c r="J376" s="91">
        <f t="shared" si="5"/>
        <v>-0.16384745913508783</v>
      </c>
      <c r="K376" s="91">
        <f>I376/'סכום נכסי הקרן'!$C$42</f>
        <v>5.7220002067680763E-4</v>
      </c>
    </row>
    <row r="377" spans="2:11">
      <c r="B377" s="85" t="s">
        <v>2667</v>
      </c>
      <c r="C377" s="87" t="s">
        <v>2669</v>
      </c>
      <c r="D377" s="88" t="s">
        <v>534</v>
      </c>
      <c r="E377" s="88" t="s">
        <v>131</v>
      </c>
      <c r="F377" s="104">
        <v>44788</v>
      </c>
      <c r="G377" s="90">
        <v>6441861.5203630002</v>
      </c>
      <c r="H377" s="105">
        <v>1.405079</v>
      </c>
      <c r="I377" s="90">
        <v>90.513222406000011</v>
      </c>
      <c r="J377" s="91">
        <f t="shared" si="5"/>
        <v>-3.7834588762640155E-2</v>
      </c>
      <c r="K377" s="91">
        <f>I377/'סכום נכסי הקרן'!$C$42</f>
        <v>1.3212870426286091E-4</v>
      </c>
    </row>
    <row r="378" spans="2:11">
      <c r="B378" s="85" t="s">
        <v>2667</v>
      </c>
      <c r="C378" s="87" t="s">
        <v>2670</v>
      </c>
      <c r="D378" s="88" t="s">
        <v>534</v>
      </c>
      <c r="E378" s="88" t="s">
        <v>131</v>
      </c>
      <c r="F378" s="104">
        <v>45069</v>
      </c>
      <c r="G378" s="90">
        <v>5046341.0098090013</v>
      </c>
      <c r="H378" s="105">
        <v>7.1095499999999996</v>
      </c>
      <c r="I378" s="90">
        <v>358.77212058900005</v>
      </c>
      <c r="J378" s="91">
        <f t="shared" si="5"/>
        <v>-0.14996699135402072</v>
      </c>
      <c r="K378" s="91">
        <f>I378/'סכום נכסי הקרן'!$C$42</f>
        <v>5.2372564095034483E-4</v>
      </c>
    </row>
    <row r="379" spans="2:11">
      <c r="B379" s="85" t="s">
        <v>2671</v>
      </c>
      <c r="C379" s="87" t="s">
        <v>2672</v>
      </c>
      <c r="D379" s="88" t="s">
        <v>534</v>
      </c>
      <c r="E379" s="88" t="s">
        <v>131</v>
      </c>
      <c r="F379" s="104">
        <v>44946</v>
      </c>
      <c r="G379" s="90">
        <v>957987.92704500025</v>
      </c>
      <c r="H379" s="105">
        <v>-9.3647760000000009</v>
      </c>
      <c r="I379" s="90">
        <v>-89.713422924000014</v>
      </c>
      <c r="J379" s="91">
        <f t="shared" si="5"/>
        <v>3.7500272033109634E-2</v>
      </c>
      <c r="K379" s="91">
        <f>I379/'סכום נכסי הקרן'!$C$42</f>
        <v>-1.3096117905032621E-4</v>
      </c>
    </row>
    <row r="380" spans="2:11">
      <c r="B380" s="85" t="s">
        <v>2673</v>
      </c>
      <c r="C380" s="87" t="s">
        <v>2674</v>
      </c>
      <c r="D380" s="88" t="s">
        <v>534</v>
      </c>
      <c r="E380" s="88" t="s">
        <v>140</v>
      </c>
      <c r="F380" s="104">
        <v>44972</v>
      </c>
      <c r="G380" s="90">
        <v>3097317.6335870004</v>
      </c>
      <c r="H380" s="105">
        <v>15.918257000000001</v>
      </c>
      <c r="I380" s="90">
        <v>493.03897580000006</v>
      </c>
      <c r="J380" s="91">
        <f t="shared" si="5"/>
        <v>-0.20609062850147458</v>
      </c>
      <c r="K380" s="91">
        <f>I380/'סכום נכסי הקרן'!$C$42</f>
        <v>7.1972469095546963E-4</v>
      </c>
    </row>
    <row r="381" spans="2:11">
      <c r="B381" s="85" t="s">
        <v>2673</v>
      </c>
      <c r="C381" s="87" t="s">
        <v>2675</v>
      </c>
      <c r="D381" s="88" t="s">
        <v>534</v>
      </c>
      <c r="E381" s="88" t="s">
        <v>140</v>
      </c>
      <c r="F381" s="104">
        <v>45082</v>
      </c>
      <c r="G381" s="90">
        <v>1616338.3558500002</v>
      </c>
      <c r="H381" s="105">
        <v>3.2263950000000001</v>
      </c>
      <c r="I381" s="90">
        <v>52.149459013000005</v>
      </c>
      <c r="J381" s="91">
        <f t="shared" si="5"/>
        <v>-2.1798509471918016E-2</v>
      </c>
      <c r="K381" s="91">
        <f>I381/'סכום נכסי הקרן'!$C$42</f>
        <v>7.6126341149247451E-5</v>
      </c>
    </row>
    <row r="382" spans="2:11">
      <c r="B382" s="96"/>
      <c r="C382" s="97"/>
      <c r="D382" s="97"/>
      <c r="E382" s="97"/>
      <c r="F382" s="97"/>
      <c r="G382" s="97"/>
      <c r="H382" s="97"/>
      <c r="I382" s="97"/>
      <c r="J382" s="97"/>
      <c r="K382" s="97"/>
    </row>
    <row r="383" spans="2:11">
      <c r="B383" s="96"/>
      <c r="C383" s="97"/>
      <c r="D383" s="97"/>
      <c r="E383" s="97"/>
      <c r="F383" s="97"/>
      <c r="G383" s="97"/>
      <c r="H383" s="97"/>
      <c r="I383" s="97"/>
      <c r="J383" s="97"/>
      <c r="K383" s="97"/>
    </row>
    <row r="384" spans="2:11">
      <c r="B384" s="96"/>
      <c r="C384" s="97"/>
      <c r="D384" s="97"/>
      <c r="E384" s="97"/>
      <c r="F384" s="97"/>
      <c r="G384" s="97"/>
      <c r="H384" s="97"/>
      <c r="I384" s="97"/>
      <c r="J384" s="97"/>
      <c r="K384" s="97"/>
    </row>
    <row r="385" spans="2:11">
      <c r="B385" s="112" t="s">
        <v>221</v>
      </c>
      <c r="C385" s="97"/>
      <c r="D385" s="97"/>
      <c r="E385" s="97"/>
      <c r="F385" s="97"/>
      <c r="G385" s="97"/>
      <c r="H385" s="97"/>
      <c r="I385" s="97"/>
      <c r="J385" s="97"/>
      <c r="K385" s="97"/>
    </row>
    <row r="386" spans="2:11">
      <c r="B386" s="112" t="s">
        <v>111</v>
      </c>
      <c r="C386" s="97"/>
      <c r="D386" s="97"/>
      <c r="E386" s="97"/>
      <c r="F386" s="97"/>
      <c r="G386" s="97"/>
      <c r="H386" s="97"/>
      <c r="I386" s="97"/>
      <c r="J386" s="97"/>
      <c r="K386" s="97"/>
    </row>
    <row r="387" spans="2:11">
      <c r="B387" s="112" t="s">
        <v>204</v>
      </c>
      <c r="C387" s="97"/>
      <c r="D387" s="97"/>
      <c r="E387" s="97"/>
      <c r="F387" s="97"/>
      <c r="G387" s="97"/>
      <c r="H387" s="97"/>
      <c r="I387" s="97"/>
      <c r="J387" s="97"/>
      <c r="K387" s="97"/>
    </row>
    <row r="388" spans="2:11">
      <c r="B388" s="112" t="s">
        <v>212</v>
      </c>
      <c r="C388" s="97"/>
      <c r="D388" s="97"/>
      <c r="E388" s="97"/>
      <c r="F388" s="97"/>
      <c r="G388" s="97"/>
      <c r="H388" s="97"/>
      <c r="I388" s="97"/>
      <c r="J388" s="97"/>
      <c r="K388" s="97"/>
    </row>
    <row r="389" spans="2:11">
      <c r="B389" s="96"/>
      <c r="C389" s="97"/>
      <c r="D389" s="97"/>
      <c r="E389" s="97"/>
      <c r="F389" s="97"/>
      <c r="G389" s="97"/>
      <c r="H389" s="97"/>
      <c r="I389" s="97"/>
      <c r="J389" s="97"/>
      <c r="K389" s="97"/>
    </row>
    <row r="390" spans="2:11">
      <c r="B390" s="96"/>
      <c r="C390" s="97"/>
      <c r="D390" s="97"/>
      <c r="E390" s="97"/>
      <c r="F390" s="97"/>
      <c r="G390" s="97"/>
      <c r="H390" s="97"/>
      <c r="I390" s="97"/>
      <c r="J390" s="97"/>
      <c r="K390" s="97"/>
    </row>
    <row r="391" spans="2:11">
      <c r="B391" s="96"/>
      <c r="C391" s="97"/>
      <c r="D391" s="97"/>
      <c r="E391" s="97"/>
      <c r="F391" s="97"/>
      <c r="G391" s="97"/>
      <c r="H391" s="97"/>
      <c r="I391" s="97"/>
      <c r="J391" s="97"/>
      <c r="K391" s="97"/>
    </row>
    <row r="392" spans="2:11">
      <c r="B392" s="96"/>
      <c r="C392" s="97"/>
      <c r="D392" s="97"/>
      <c r="E392" s="97"/>
      <c r="F392" s="97"/>
      <c r="G392" s="97"/>
      <c r="H392" s="97"/>
      <c r="I392" s="97"/>
      <c r="J392" s="97"/>
      <c r="K392" s="97"/>
    </row>
    <row r="393" spans="2:11">
      <c r="B393" s="96"/>
      <c r="C393" s="97"/>
      <c r="D393" s="97"/>
      <c r="E393" s="97"/>
      <c r="F393" s="97"/>
      <c r="G393" s="97"/>
      <c r="H393" s="97"/>
      <c r="I393" s="97"/>
      <c r="J393" s="97"/>
      <c r="K393" s="97"/>
    </row>
    <row r="394" spans="2:11">
      <c r="B394" s="96"/>
      <c r="C394" s="97"/>
      <c r="D394" s="97"/>
      <c r="E394" s="97"/>
      <c r="F394" s="97"/>
      <c r="G394" s="97"/>
      <c r="H394" s="97"/>
      <c r="I394" s="97"/>
      <c r="J394" s="97"/>
      <c r="K394" s="97"/>
    </row>
    <row r="395" spans="2:11">
      <c r="B395" s="96"/>
      <c r="C395" s="97"/>
      <c r="D395" s="97"/>
      <c r="E395" s="97"/>
      <c r="F395" s="97"/>
      <c r="G395" s="97"/>
      <c r="H395" s="97"/>
      <c r="I395" s="97"/>
      <c r="J395" s="97"/>
      <c r="K395" s="97"/>
    </row>
    <row r="396" spans="2:11">
      <c r="B396" s="96"/>
      <c r="C396" s="97"/>
      <c r="D396" s="97"/>
      <c r="E396" s="97"/>
      <c r="F396" s="97"/>
      <c r="G396" s="97"/>
      <c r="H396" s="97"/>
      <c r="I396" s="97"/>
      <c r="J396" s="97"/>
      <c r="K396" s="97"/>
    </row>
    <row r="397" spans="2:11">
      <c r="B397" s="96"/>
      <c r="C397" s="97"/>
      <c r="D397" s="97"/>
      <c r="E397" s="97"/>
      <c r="F397" s="97"/>
      <c r="G397" s="97"/>
      <c r="H397" s="97"/>
      <c r="I397" s="97"/>
      <c r="J397" s="97"/>
      <c r="K397" s="97"/>
    </row>
    <row r="398" spans="2:11">
      <c r="B398" s="96"/>
      <c r="C398" s="97"/>
      <c r="D398" s="97"/>
      <c r="E398" s="97"/>
      <c r="F398" s="97"/>
      <c r="G398" s="97"/>
      <c r="H398" s="97"/>
      <c r="I398" s="97"/>
      <c r="J398" s="97"/>
      <c r="K398" s="97"/>
    </row>
    <row r="399" spans="2:11">
      <c r="B399" s="96"/>
      <c r="C399" s="97"/>
      <c r="D399" s="97"/>
      <c r="E399" s="97"/>
      <c r="F399" s="97"/>
      <c r="G399" s="97"/>
      <c r="H399" s="97"/>
      <c r="I399" s="97"/>
      <c r="J399" s="97"/>
      <c r="K399" s="97"/>
    </row>
    <row r="400" spans="2:11">
      <c r="B400" s="96"/>
      <c r="C400" s="97"/>
      <c r="D400" s="97"/>
      <c r="E400" s="97"/>
      <c r="F400" s="97"/>
      <c r="G400" s="97"/>
      <c r="H400" s="97"/>
      <c r="I400" s="97"/>
      <c r="J400" s="97"/>
      <c r="K400" s="97"/>
    </row>
    <row r="401" spans="2:11">
      <c r="B401" s="97"/>
      <c r="C401" s="97"/>
      <c r="D401" s="97"/>
      <c r="E401" s="97"/>
      <c r="F401" s="97"/>
      <c r="G401" s="97"/>
      <c r="H401" s="97"/>
      <c r="I401" s="97"/>
      <c r="J401" s="97"/>
      <c r="K401" s="97"/>
    </row>
    <row r="402" spans="2:11">
      <c r="B402" s="97"/>
      <c r="C402" s="97"/>
      <c r="D402" s="97"/>
      <c r="E402" s="97"/>
      <c r="F402" s="97"/>
      <c r="G402" s="97"/>
      <c r="H402" s="97"/>
      <c r="I402" s="97"/>
      <c r="J402" s="97"/>
      <c r="K402" s="97"/>
    </row>
    <row r="403" spans="2:11">
      <c r="B403" s="97"/>
      <c r="C403" s="97"/>
      <c r="D403" s="97"/>
      <c r="E403" s="97"/>
      <c r="F403" s="97"/>
      <c r="G403" s="97"/>
      <c r="H403" s="97"/>
      <c r="I403" s="97"/>
      <c r="J403" s="97"/>
      <c r="K403" s="97"/>
    </row>
    <row r="404" spans="2:11">
      <c r="B404" s="97"/>
      <c r="C404" s="97"/>
      <c r="D404" s="97"/>
      <c r="E404" s="97"/>
      <c r="F404" s="97"/>
      <c r="G404" s="97"/>
      <c r="H404" s="97"/>
      <c r="I404" s="97"/>
      <c r="J404" s="97"/>
      <c r="K404" s="97"/>
    </row>
    <row r="405" spans="2:11">
      <c r="B405" s="97"/>
      <c r="C405" s="97"/>
      <c r="D405" s="97"/>
      <c r="E405" s="97"/>
      <c r="F405" s="97"/>
      <c r="G405" s="97"/>
      <c r="H405" s="97"/>
      <c r="I405" s="97"/>
      <c r="J405" s="97"/>
      <c r="K405" s="97"/>
    </row>
    <row r="406" spans="2:11">
      <c r="B406" s="97"/>
      <c r="C406" s="97"/>
      <c r="D406" s="97"/>
      <c r="E406" s="97"/>
      <c r="F406" s="97"/>
      <c r="G406" s="97"/>
      <c r="H406" s="97"/>
      <c r="I406" s="97"/>
      <c r="J406" s="97"/>
      <c r="K406" s="97"/>
    </row>
    <row r="407" spans="2:11">
      <c r="B407" s="97"/>
      <c r="C407" s="97"/>
      <c r="D407" s="97"/>
      <c r="E407" s="97"/>
      <c r="F407" s="97"/>
      <c r="G407" s="97"/>
      <c r="H407" s="97"/>
      <c r="I407" s="97"/>
      <c r="J407" s="97"/>
      <c r="K407" s="97"/>
    </row>
    <row r="408" spans="2:11">
      <c r="B408" s="97"/>
      <c r="C408" s="97"/>
      <c r="D408" s="97"/>
      <c r="E408" s="97"/>
      <c r="F408" s="97"/>
      <c r="G408" s="97"/>
      <c r="H408" s="97"/>
      <c r="I408" s="97"/>
      <c r="J408" s="97"/>
      <c r="K408" s="97"/>
    </row>
    <row r="409" spans="2:11">
      <c r="B409" s="97"/>
      <c r="C409" s="97"/>
      <c r="D409" s="97"/>
      <c r="E409" s="97"/>
      <c r="F409" s="97"/>
      <c r="G409" s="97"/>
      <c r="H409" s="97"/>
      <c r="I409" s="97"/>
      <c r="J409" s="97"/>
      <c r="K409" s="97"/>
    </row>
    <row r="410" spans="2:11">
      <c r="B410" s="97"/>
      <c r="C410" s="97"/>
      <c r="D410" s="97"/>
      <c r="E410" s="97"/>
      <c r="F410" s="97"/>
      <c r="G410" s="97"/>
      <c r="H410" s="97"/>
      <c r="I410" s="97"/>
      <c r="J410" s="97"/>
      <c r="K410" s="97"/>
    </row>
    <row r="411" spans="2:11">
      <c r="B411" s="97"/>
      <c r="C411" s="97"/>
      <c r="D411" s="97"/>
      <c r="E411" s="97"/>
      <c r="F411" s="97"/>
      <c r="G411" s="97"/>
      <c r="H411" s="97"/>
      <c r="I411" s="97"/>
      <c r="J411" s="97"/>
      <c r="K411" s="97"/>
    </row>
    <row r="412" spans="2:11">
      <c r="B412" s="97"/>
      <c r="C412" s="97"/>
      <c r="D412" s="97"/>
      <c r="E412" s="97"/>
      <c r="F412" s="97"/>
      <c r="G412" s="97"/>
      <c r="H412" s="97"/>
      <c r="I412" s="97"/>
      <c r="J412" s="97"/>
      <c r="K412" s="97"/>
    </row>
    <row r="413" spans="2:11">
      <c r="B413" s="97"/>
      <c r="C413" s="97"/>
      <c r="D413" s="97"/>
      <c r="E413" s="97"/>
      <c r="F413" s="97"/>
      <c r="G413" s="97"/>
      <c r="H413" s="97"/>
      <c r="I413" s="97"/>
      <c r="J413" s="97"/>
      <c r="K413" s="97"/>
    </row>
    <row r="414" spans="2:11">
      <c r="B414" s="97"/>
      <c r="C414" s="97"/>
      <c r="D414" s="97"/>
      <c r="E414" s="97"/>
      <c r="F414" s="97"/>
      <c r="G414" s="97"/>
      <c r="H414" s="97"/>
      <c r="I414" s="97"/>
      <c r="J414" s="97"/>
      <c r="K414" s="97"/>
    </row>
    <row r="415" spans="2:11">
      <c r="B415" s="97"/>
      <c r="C415" s="97"/>
      <c r="D415" s="97"/>
      <c r="E415" s="97"/>
      <c r="F415" s="97"/>
      <c r="G415" s="97"/>
      <c r="H415" s="97"/>
      <c r="I415" s="97"/>
      <c r="J415" s="97"/>
      <c r="K415" s="97"/>
    </row>
    <row r="416" spans="2:11">
      <c r="B416" s="97"/>
      <c r="C416" s="97"/>
      <c r="D416" s="97"/>
      <c r="E416" s="97"/>
      <c r="F416" s="97"/>
      <c r="G416" s="97"/>
      <c r="H416" s="97"/>
      <c r="I416" s="97"/>
      <c r="J416" s="97"/>
      <c r="K416" s="97"/>
    </row>
    <row r="417" spans="2:11">
      <c r="B417" s="97"/>
      <c r="C417" s="97"/>
      <c r="D417" s="97"/>
      <c r="E417" s="97"/>
      <c r="F417" s="97"/>
      <c r="G417" s="97"/>
      <c r="H417" s="97"/>
      <c r="I417" s="97"/>
      <c r="J417" s="97"/>
      <c r="K417" s="97"/>
    </row>
    <row r="418" spans="2:11">
      <c r="B418" s="97"/>
      <c r="C418" s="97"/>
      <c r="D418" s="97"/>
      <c r="E418" s="97"/>
      <c r="F418" s="97"/>
      <c r="G418" s="97"/>
      <c r="H418" s="97"/>
      <c r="I418" s="97"/>
      <c r="J418" s="97"/>
      <c r="K418" s="97"/>
    </row>
    <row r="419" spans="2:11">
      <c r="B419" s="97"/>
      <c r="C419" s="97"/>
      <c r="D419" s="97"/>
      <c r="E419" s="97"/>
      <c r="F419" s="97"/>
      <c r="G419" s="97"/>
      <c r="H419" s="97"/>
      <c r="I419" s="97"/>
      <c r="J419" s="97"/>
      <c r="K419" s="97"/>
    </row>
    <row r="420" spans="2:11">
      <c r="B420" s="97"/>
      <c r="C420" s="97"/>
      <c r="D420" s="97"/>
      <c r="E420" s="97"/>
      <c r="F420" s="97"/>
      <c r="G420" s="97"/>
      <c r="H420" s="97"/>
      <c r="I420" s="97"/>
      <c r="J420" s="97"/>
      <c r="K420" s="97"/>
    </row>
    <row r="421" spans="2:11">
      <c r="B421" s="97"/>
      <c r="C421" s="97"/>
      <c r="D421" s="97"/>
      <c r="E421" s="97"/>
      <c r="F421" s="97"/>
      <c r="G421" s="97"/>
      <c r="H421" s="97"/>
      <c r="I421" s="97"/>
      <c r="J421" s="97"/>
      <c r="K421" s="97"/>
    </row>
    <row r="422" spans="2:11"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2:11"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2:11"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2:11">
      <c r="B425" s="97"/>
      <c r="C425" s="97"/>
      <c r="D425" s="97"/>
      <c r="E425" s="97"/>
      <c r="F425" s="97"/>
      <c r="G425" s="97"/>
      <c r="H425" s="97"/>
      <c r="I425" s="97"/>
      <c r="J425" s="97"/>
      <c r="K425" s="97"/>
    </row>
    <row r="426" spans="2:11">
      <c r="B426" s="97"/>
      <c r="C426" s="97"/>
      <c r="D426" s="97"/>
      <c r="E426" s="97"/>
      <c r="F426" s="97"/>
      <c r="G426" s="97"/>
      <c r="H426" s="97"/>
      <c r="I426" s="97"/>
      <c r="J426" s="97"/>
      <c r="K426" s="97"/>
    </row>
    <row r="427" spans="2:11">
      <c r="B427" s="97"/>
      <c r="C427" s="97"/>
      <c r="D427" s="97"/>
      <c r="E427" s="97"/>
      <c r="F427" s="97"/>
      <c r="G427" s="97"/>
      <c r="H427" s="97"/>
      <c r="I427" s="97"/>
      <c r="J427" s="97"/>
      <c r="K427" s="97"/>
    </row>
    <row r="428" spans="2:11">
      <c r="B428" s="97"/>
      <c r="C428" s="97"/>
      <c r="D428" s="97"/>
      <c r="E428" s="97"/>
      <c r="F428" s="97"/>
      <c r="G428" s="97"/>
      <c r="H428" s="97"/>
      <c r="I428" s="97"/>
      <c r="J428" s="97"/>
      <c r="K428" s="97"/>
    </row>
    <row r="429" spans="2:11">
      <c r="B429" s="97"/>
      <c r="C429" s="97"/>
      <c r="D429" s="97"/>
      <c r="E429" s="97"/>
      <c r="F429" s="97"/>
      <c r="G429" s="97"/>
      <c r="H429" s="97"/>
      <c r="I429" s="97"/>
      <c r="J429" s="97"/>
      <c r="K429" s="97"/>
    </row>
    <row r="430" spans="2:11">
      <c r="B430" s="97"/>
      <c r="C430" s="97"/>
      <c r="D430" s="97"/>
      <c r="E430" s="97"/>
      <c r="F430" s="97"/>
      <c r="G430" s="97"/>
      <c r="H430" s="97"/>
      <c r="I430" s="97"/>
      <c r="J430" s="97"/>
      <c r="K430" s="97"/>
    </row>
    <row r="431" spans="2:11">
      <c r="B431" s="97"/>
      <c r="C431" s="97"/>
      <c r="D431" s="97"/>
      <c r="E431" s="97"/>
      <c r="F431" s="97"/>
      <c r="G431" s="97"/>
      <c r="H431" s="97"/>
      <c r="I431" s="97"/>
      <c r="J431" s="97"/>
      <c r="K431" s="97"/>
    </row>
    <row r="432" spans="2:11">
      <c r="B432" s="97"/>
      <c r="C432" s="97"/>
      <c r="D432" s="97"/>
      <c r="E432" s="97"/>
      <c r="F432" s="97"/>
      <c r="G432" s="97"/>
      <c r="H432" s="97"/>
      <c r="I432" s="97"/>
      <c r="J432" s="97"/>
      <c r="K432" s="97"/>
    </row>
    <row r="433" spans="2:11">
      <c r="B433" s="97"/>
      <c r="C433" s="97"/>
      <c r="D433" s="97"/>
      <c r="E433" s="97"/>
      <c r="F433" s="97"/>
      <c r="G433" s="97"/>
      <c r="H433" s="97"/>
      <c r="I433" s="97"/>
      <c r="J433" s="97"/>
      <c r="K433" s="97"/>
    </row>
    <row r="434" spans="2:11">
      <c r="B434" s="97"/>
      <c r="C434" s="97"/>
      <c r="D434" s="97"/>
      <c r="E434" s="97"/>
      <c r="F434" s="97"/>
      <c r="G434" s="97"/>
      <c r="H434" s="97"/>
      <c r="I434" s="97"/>
      <c r="J434" s="97"/>
      <c r="K434" s="97"/>
    </row>
    <row r="435" spans="2:11">
      <c r="B435" s="97"/>
      <c r="C435" s="97"/>
      <c r="D435" s="97"/>
      <c r="E435" s="97"/>
      <c r="F435" s="97"/>
      <c r="G435" s="97"/>
      <c r="H435" s="97"/>
      <c r="I435" s="97"/>
      <c r="J435" s="97"/>
      <c r="K435" s="97"/>
    </row>
    <row r="436" spans="2:11">
      <c r="B436" s="97"/>
      <c r="C436" s="97"/>
      <c r="D436" s="97"/>
      <c r="E436" s="97"/>
      <c r="F436" s="97"/>
      <c r="G436" s="97"/>
      <c r="H436" s="97"/>
      <c r="I436" s="97"/>
      <c r="J436" s="97"/>
      <c r="K436" s="97"/>
    </row>
    <row r="437" spans="2:11">
      <c r="B437" s="97"/>
      <c r="C437" s="97"/>
      <c r="D437" s="97"/>
      <c r="E437" s="97"/>
      <c r="F437" s="97"/>
      <c r="G437" s="97"/>
      <c r="H437" s="97"/>
      <c r="I437" s="97"/>
      <c r="J437" s="97"/>
      <c r="K437" s="97"/>
    </row>
    <row r="438" spans="2:11">
      <c r="B438" s="97"/>
      <c r="C438" s="97"/>
      <c r="D438" s="97"/>
      <c r="E438" s="97"/>
      <c r="F438" s="97"/>
      <c r="G438" s="97"/>
      <c r="H438" s="97"/>
      <c r="I438" s="97"/>
      <c r="J438" s="97"/>
      <c r="K438" s="97"/>
    </row>
    <row r="439" spans="2:11">
      <c r="B439" s="97"/>
      <c r="C439" s="97"/>
      <c r="D439" s="97"/>
      <c r="E439" s="97"/>
      <c r="F439" s="97"/>
      <c r="G439" s="97"/>
      <c r="H439" s="97"/>
      <c r="I439" s="97"/>
      <c r="J439" s="97"/>
      <c r="K439" s="97"/>
    </row>
    <row r="440" spans="2:11">
      <c r="B440" s="97"/>
      <c r="C440" s="97"/>
      <c r="D440" s="97"/>
      <c r="E440" s="97"/>
      <c r="F440" s="97"/>
      <c r="G440" s="97"/>
      <c r="H440" s="97"/>
      <c r="I440" s="97"/>
      <c r="J440" s="97"/>
      <c r="K440" s="97"/>
    </row>
    <row r="441" spans="2:11">
      <c r="B441" s="97"/>
      <c r="C441" s="97"/>
      <c r="D441" s="97"/>
      <c r="E441" s="97"/>
      <c r="F441" s="97"/>
      <c r="G441" s="97"/>
      <c r="H441" s="97"/>
      <c r="I441" s="97"/>
      <c r="J441" s="97"/>
      <c r="K441" s="97"/>
    </row>
    <row r="442" spans="2:11">
      <c r="B442" s="97"/>
      <c r="C442" s="97"/>
      <c r="D442" s="97"/>
      <c r="E442" s="97"/>
      <c r="F442" s="97"/>
      <c r="G442" s="97"/>
      <c r="H442" s="97"/>
      <c r="I442" s="97"/>
      <c r="J442" s="97"/>
      <c r="K442" s="97"/>
    </row>
    <row r="443" spans="2:11">
      <c r="B443" s="97"/>
      <c r="C443" s="97"/>
      <c r="D443" s="97"/>
      <c r="E443" s="97"/>
      <c r="F443" s="97"/>
      <c r="G443" s="97"/>
      <c r="H443" s="97"/>
      <c r="I443" s="97"/>
      <c r="J443" s="97"/>
      <c r="K443" s="97"/>
    </row>
    <row r="444" spans="2:11">
      <c r="B444" s="97"/>
      <c r="C444" s="97"/>
      <c r="D444" s="97"/>
      <c r="E444" s="97"/>
      <c r="F444" s="97"/>
      <c r="G444" s="97"/>
      <c r="H444" s="97"/>
      <c r="I444" s="97"/>
      <c r="J444" s="97"/>
      <c r="K444" s="97"/>
    </row>
    <row r="445" spans="2:11">
      <c r="B445" s="97"/>
      <c r="C445" s="97"/>
      <c r="D445" s="97"/>
      <c r="E445" s="97"/>
      <c r="F445" s="97"/>
      <c r="G445" s="97"/>
      <c r="H445" s="97"/>
      <c r="I445" s="97"/>
      <c r="J445" s="97"/>
      <c r="K445" s="97"/>
    </row>
    <row r="446" spans="2:11">
      <c r="B446" s="97"/>
      <c r="C446" s="97"/>
      <c r="D446" s="97"/>
      <c r="E446" s="97"/>
      <c r="F446" s="97"/>
      <c r="G446" s="97"/>
      <c r="H446" s="97"/>
      <c r="I446" s="97"/>
      <c r="J446" s="97"/>
      <c r="K446" s="97"/>
    </row>
    <row r="447" spans="2:11">
      <c r="B447" s="97"/>
      <c r="C447" s="97"/>
      <c r="D447" s="97"/>
      <c r="E447" s="97"/>
      <c r="F447" s="97"/>
      <c r="G447" s="97"/>
      <c r="H447" s="97"/>
      <c r="I447" s="97"/>
      <c r="J447" s="97"/>
      <c r="K447" s="97"/>
    </row>
    <row r="448" spans="2:11">
      <c r="B448" s="97"/>
      <c r="C448" s="97"/>
      <c r="D448" s="97"/>
      <c r="E448" s="97"/>
      <c r="F448" s="97"/>
      <c r="G448" s="97"/>
      <c r="H448" s="97"/>
      <c r="I448" s="97"/>
      <c r="J448" s="97"/>
      <c r="K448" s="97"/>
    </row>
    <row r="449" spans="2:11">
      <c r="B449" s="97"/>
      <c r="C449" s="97"/>
      <c r="D449" s="97"/>
      <c r="E449" s="97"/>
      <c r="F449" s="97"/>
      <c r="G449" s="97"/>
      <c r="H449" s="97"/>
      <c r="I449" s="97"/>
      <c r="J449" s="97"/>
      <c r="K449" s="97"/>
    </row>
    <row r="450" spans="2:11">
      <c r="B450" s="97"/>
      <c r="C450" s="97"/>
      <c r="D450" s="97"/>
      <c r="E450" s="97"/>
      <c r="F450" s="97"/>
      <c r="G450" s="97"/>
      <c r="H450" s="97"/>
      <c r="I450" s="97"/>
      <c r="J450" s="97"/>
      <c r="K450" s="97"/>
    </row>
    <row r="451" spans="2:11">
      <c r="B451" s="97"/>
      <c r="C451" s="97"/>
      <c r="D451" s="97"/>
      <c r="E451" s="97"/>
      <c r="F451" s="97"/>
      <c r="G451" s="97"/>
      <c r="H451" s="97"/>
      <c r="I451" s="97"/>
      <c r="J451" s="97"/>
      <c r="K451" s="97"/>
    </row>
    <row r="452" spans="2:11">
      <c r="B452" s="97"/>
      <c r="C452" s="97"/>
      <c r="D452" s="97"/>
      <c r="E452" s="97"/>
      <c r="F452" s="97"/>
      <c r="G452" s="97"/>
      <c r="H452" s="97"/>
      <c r="I452" s="97"/>
      <c r="J452" s="97"/>
      <c r="K452" s="97"/>
    </row>
    <row r="453" spans="2:11">
      <c r="B453" s="97"/>
      <c r="C453" s="97"/>
      <c r="D453" s="97"/>
      <c r="E453" s="97"/>
      <c r="F453" s="97"/>
      <c r="G453" s="97"/>
      <c r="H453" s="97"/>
      <c r="I453" s="97"/>
      <c r="J453" s="97"/>
      <c r="K453" s="97"/>
    </row>
    <row r="454" spans="2:11">
      <c r="B454" s="97"/>
      <c r="C454" s="97"/>
      <c r="D454" s="97"/>
      <c r="E454" s="97"/>
      <c r="F454" s="97"/>
      <c r="G454" s="97"/>
      <c r="H454" s="97"/>
      <c r="I454" s="97"/>
      <c r="J454" s="97"/>
      <c r="K454" s="97"/>
    </row>
    <row r="455" spans="2:11">
      <c r="B455" s="97"/>
      <c r="C455" s="97"/>
      <c r="D455" s="97"/>
      <c r="E455" s="97"/>
      <c r="F455" s="97"/>
      <c r="G455" s="97"/>
      <c r="H455" s="97"/>
      <c r="I455" s="97"/>
      <c r="J455" s="97"/>
      <c r="K455" s="97"/>
    </row>
    <row r="456" spans="2:11">
      <c r="B456" s="97"/>
      <c r="C456" s="97"/>
      <c r="D456" s="97"/>
      <c r="E456" s="97"/>
      <c r="F456" s="97"/>
      <c r="G456" s="97"/>
      <c r="H456" s="97"/>
      <c r="I456" s="97"/>
      <c r="J456" s="97"/>
      <c r="K456" s="97"/>
    </row>
    <row r="457" spans="2:11">
      <c r="B457" s="97"/>
      <c r="C457" s="97"/>
      <c r="D457" s="97"/>
      <c r="E457" s="97"/>
      <c r="F457" s="97"/>
      <c r="G457" s="97"/>
      <c r="H457" s="97"/>
      <c r="I457" s="97"/>
      <c r="J457" s="97"/>
      <c r="K457" s="97"/>
    </row>
    <row r="458" spans="2:11">
      <c r="B458" s="97"/>
      <c r="C458" s="97"/>
      <c r="D458" s="97"/>
      <c r="E458" s="97"/>
      <c r="F458" s="97"/>
      <c r="G458" s="97"/>
      <c r="H458" s="97"/>
      <c r="I458" s="97"/>
      <c r="J458" s="97"/>
      <c r="K458" s="97"/>
    </row>
    <row r="459" spans="2:11">
      <c r="B459" s="97"/>
      <c r="C459" s="97"/>
      <c r="D459" s="97"/>
      <c r="E459" s="97"/>
      <c r="F459" s="97"/>
      <c r="G459" s="97"/>
      <c r="H459" s="97"/>
      <c r="I459" s="97"/>
      <c r="J459" s="97"/>
      <c r="K459" s="97"/>
    </row>
    <row r="460" spans="2:11">
      <c r="B460" s="97"/>
      <c r="C460" s="97"/>
      <c r="D460" s="97"/>
      <c r="E460" s="97"/>
      <c r="F460" s="97"/>
      <c r="G460" s="97"/>
      <c r="H460" s="97"/>
      <c r="I460" s="97"/>
      <c r="J460" s="97"/>
      <c r="K460" s="97"/>
    </row>
    <row r="461" spans="2:11">
      <c r="B461" s="97"/>
      <c r="C461" s="97"/>
      <c r="D461" s="97"/>
      <c r="E461" s="97"/>
      <c r="F461" s="97"/>
      <c r="G461" s="97"/>
      <c r="H461" s="97"/>
      <c r="I461" s="97"/>
      <c r="J461" s="97"/>
      <c r="K461" s="97"/>
    </row>
    <row r="462" spans="2:11">
      <c r="B462" s="97"/>
      <c r="C462" s="97"/>
      <c r="D462" s="97"/>
      <c r="E462" s="97"/>
      <c r="F462" s="97"/>
      <c r="G462" s="97"/>
      <c r="H462" s="97"/>
      <c r="I462" s="97"/>
      <c r="J462" s="97"/>
      <c r="K462" s="97"/>
    </row>
    <row r="463" spans="2:11">
      <c r="B463" s="97"/>
      <c r="C463" s="97"/>
      <c r="D463" s="97"/>
      <c r="E463" s="97"/>
      <c r="F463" s="97"/>
      <c r="G463" s="97"/>
      <c r="H463" s="97"/>
      <c r="I463" s="97"/>
      <c r="J463" s="97"/>
      <c r="K463" s="97"/>
    </row>
    <row r="464" spans="2:11">
      <c r="B464" s="97"/>
      <c r="C464" s="97"/>
      <c r="D464" s="97"/>
      <c r="E464" s="97"/>
      <c r="F464" s="97"/>
      <c r="G464" s="97"/>
      <c r="H464" s="97"/>
      <c r="I464" s="97"/>
      <c r="J464" s="97"/>
      <c r="K464" s="97"/>
    </row>
    <row r="465" spans="2:11">
      <c r="B465" s="97"/>
      <c r="C465" s="97"/>
      <c r="D465" s="97"/>
      <c r="E465" s="97"/>
      <c r="F465" s="97"/>
      <c r="G465" s="97"/>
      <c r="H465" s="97"/>
      <c r="I465" s="97"/>
      <c r="J465" s="97"/>
      <c r="K465" s="97"/>
    </row>
    <row r="466" spans="2:11">
      <c r="B466" s="97"/>
      <c r="C466" s="97"/>
      <c r="D466" s="97"/>
      <c r="E466" s="97"/>
      <c r="F466" s="97"/>
      <c r="G466" s="97"/>
      <c r="H466" s="97"/>
      <c r="I466" s="97"/>
      <c r="J466" s="97"/>
      <c r="K466" s="97"/>
    </row>
    <row r="467" spans="2:11">
      <c r="B467" s="97"/>
      <c r="C467" s="97"/>
      <c r="D467" s="97"/>
      <c r="E467" s="97"/>
      <c r="F467" s="97"/>
      <c r="G467" s="97"/>
      <c r="H467" s="97"/>
      <c r="I467" s="97"/>
      <c r="J467" s="97"/>
      <c r="K467" s="97"/>
    </row>
    <row r="468" spans="2:11">
      <c r="B468" s="97"/>
      <c r="C468" s="97"/>
      <c r="D468" s="97"/>
      <c r="E468" s="97"/>
      <c r="F468" s="97"/>
      <c r="G468" s="97"/>
      <c r="H468" s="97"/>
      <c r="I468" s="97"/>
      <c r="J468" s="97"/>
      <c r="K468" s="97"/>
    </row>
    <row r="469" spans="2:11">
      <c r="B469" s="97"/>
      <c r="C469" s="97"/>
      <c r="D469" s="97"/>
      <c r="E469" s="97"/>
      <c r="F469" s="97"/>
      <c r="G469" s="97"/>
      <c r="H469" s="97"/>
      <c r="I469" s="97"/>
      <c r="J469" s="97"/>
      <c r="K469" s="97"/>
    </row>
    <row r="470" spans="2:11">
      <c r="B470" s="97"/>
      <c r="C470" s="97"/>
      <c r="D470" s="97"/>
      <c r="E470" s="97"/>
      <c r="F470" s="97"/>
      <c r="G470" s="97"/>
      <c r="H470" s="97"/>
      <c r="I470" s="97"/>
      <c r="J470" s="97"/>
      <c r="K470" s="97"/>
    </row>
    <row r="471" spans="2:11">
      <c r="B471" s="97"/>
      <c r="C471" s="97"/>
      <c r="D471" s="97"/>
      <c r="E471" s="97"/>
      <c r="F471" s="97"/>
      <c r="G471" s="97"/>
      <c r="H471" s="97"/>
      <c r="I471" s="97"/>
      <c r="J471" s="97"/>
      <c r="K471" s="97"/>
    </row>
    <row r="472" spans="2:11">
      <c r="B472" s="97"/>
      <c r="C472" s="97"/>
      <c r="D472" s="97"/>
      <c r="E472" s="97"/>
      <c r="F472" s="97"/>
      <c r="G472" s="97"/>
      <c r="H472" s="97"/>
      <c r="I472" s="97"/>
      <c r="J472" s="97"/>
      <c r="K472" s="97"/>
    </row>
    <row r="473" spans="2:11">
      <c r="B473" s="97"/>
      <c r="C473" s="97"/>
      <c r="D473" s="97"/>
      <c r="E473" s="97"/>
      <c r="F473" s="97"/>
      <c r="G473" s="97"/>
      <c r="H473" s="97"/>
      <c r="I473" s="97"/>
      <c r="J473" s="97"/>
      <c r="K473" s="97"/>
    </row>
    <row r="474" spans="2:11">
      <c r="B474" s="97"/>
      <c r="C474" s="97"/>
      <c r="D474" s="97"/>
      <c r="E474" s="97"/>
      <c r="F474" s="97"/>
      <c r="G474" s="97"/>
      <c r="H474" s="97"/>
      <c r="I474" s="97"/>
      <c r="J474" s="97"/>
      <c r="K474" s="97"/>
    </row>
    <row r="475" spans="2:11">
      <c r="B475" s="97"/>
      <c r="C475" s="97"/>
      <c r="D475" s="97"/>
      <c r="E475" s="97"/>
      <c r="F475" s="97"/>
      <c r="G475" s="97"/>
      <c r="H475" s="97"/>
      <c r="I475" s="97"/>
      <c r="J475" s="97"/>
      <c r="K475" s="97"/>
    </row>
    <row r="476" spans="2:11">
      <c r="B476" s="97"/>
      <c r="C476" s="97"/>
      <c r="D476" s="97"/>
      <c r="E476" s="97"/>
      <c r="F476" s="97"/>
      <c r="G476" s="97"/>
      <c r="H476" s="97"/>
      <c r="I476" s="97"/>
      <c r="J476" s="97"/>
      <c r="K476" s="97"/>
    </row>
    <row r="477" spans="2:11">
      <c r="B477" s="97"/>
      <c r="C477" s="97"/>
      <c r="D477" s="97"/>
      <c r="E477" s="97"/>
      <c r="F477" s="97"/>
      <c r="G477" s="97"/>
      <c r="H477" s="97"/>
      <c r="I477" s="97"/>
      <c r="J477" s="97"/>
      <c r="K477" s="97"/>
    </row>
    <row r="478" spans="2:11">
      <c r="B478" s="97"/>
      <c r="C478" s="97"/>
      <c r="D478" s="97"/>
      <c r="E478" s="97"/>
      <c r="F478" s="97"/>
      <c r="G478" s="97"/>
      <c r="H478" s="97"/>
      <c r="I478" s="97"/>
      <c r="J478" s="97"/>
      <c r="K478" s="97"/>
    </row>
    <row r="479" spans="2:11">
      <c r="B479" s="97"/>
      <c r="C479" s="97"/>
      <c r="D479" s="97"/>
      <c r="E479" s="97"/>
      <c r="F479" s="97"/>
      <c r="G479" s="97"/>
      <c r="H479" s="97"/>
      <c r="I479" s="97"/>
      <c r="J479" s="97"/>
      <c r="K479" s="97"/>
    </row>
    <row r="480" spans="2:11">
      <c r="B480" s="97"/>
      <c r="C480" s="97"/>
      <c r="D480" s="97"/>
      <c r="E480" s="97"/>
      <c r="F480" s="97"/>
      <c r="G480" s="97"/>
      <c r="H480" s="97"/>
      <c r="I480" s="97"/>
      <c r="J480" s="97"/>
      <c r="K480" s="97"/>
    </row>
    <row r="481" spans="2:11">
      <c r="B481" s="97"/>
      <c r="C481" s="97"/>
      <c r="D481" s="97"/>
      <c r="E481" s="97"/>
      <c r="F481" s="97"/>
      <c r="G481" s="97"/>
      <c r="H481" s="97"/>
      <c r="I481" s="97"/>
      <c r="J481" s="97"/>
      <c r="K481" s="97"/>
    </row>
    <row r="482" spans="2:11">
      <c r="B482" s="97"/>
      <c r="C482" s="97"/>
      <c r="D482" s="97"/>
      <c r="E482" s="97"/>
      <c r="F482" s="97"/>
      <c r="G482" s="97"/>
      <c r="H482" s="97"/>
      <c r="I482" s="97"/>
      <c r="J482" s="97"/>
      <c r="K482" s="97"/>
    </row>
    <row r="483" spans="2:11">
      <c r="B483" s="97"/>
      <c r="C483" s="97"/>
      <c r="D483" s="97"/>
      <c r="E483" s="97"/>
      <c r="F483" s="97"/>
      <c r="G483" s="97"/>
      <c r="H483" s="97"/>
      <c r="I483" s="97"/>
      <c r="J483" s="97"/>
      <c r="K483" s="97"/>
    </row>
    <row r="484" spans="2:11">
      <c r="B484" s="97"/>
      <c r="C484" s="97"/>
      <c r="D484" s="97"/>
      <c r="E484" s="97"/>
      <c r="F484" s="97"/>
      <c r="G484" s="97"/>
      <c r="H484" s="97"/>
      <c r="I484" s="97"/>
      <c r="J484" s="97"/>
      <c r="K484" s="97"/>
    </row>
    <row r="485" spans="2:11">
      <c r="B485" s="97"/>
      <c r="C485" s="97"/>
      <c r="D485" s="97"/>
      <c r="E485" s="97"/>
      <c r="F485" s="97"/>
      <c r="G485" s="97"/>
      <c r="H485" s="97"/>
      <c r="I485" s="97"/>
      <c r="J485" s="97"/>
      <c r="K485" s="97"/>
    </row>
    <row r="486" spans="2:11">
      <c r="B486" s="97"/>
      <c r="C486" s="97"/>
      <c r="D486" s="97"/>
      <c r="E486" s="97"/>
      <c r="F486" s="97"/>
      <c r="G486" s="97"/>
      <c r="H486" s="97"/>
      <c r="I486" s="97"/>
      <c r="J486" s="97"/>
      <c r="K486" s="97"/>
    </row>
    <row r="487" spans="2:11">
      <c r="B487" s="97"/>
      <c r="C487" s="97"/>
      <c r="D487" s="97"/>
      <c r="E487" s="97"/>
      <c r="F487" s="97"/>
      <c r="G487" s="97"/>
      <c r="H487" s="97"/>
      <c r="I487" s="97"/>
      <c r="J487" s="97"/>
      <c r="K487" s="97"/>
    </row>
    <row r="488" spans="2:11">
      <c r="B488" s="97"/>
      <c r="C488" s="97"/>
      <c r="D488" s="97"/>
      <c r="E488" s="97"/>
      <c r="F488" s="97"/>
      <c r="G488" s="97"/>
      <c r="H488" s="97"/>
      <c r="I488" s="97"/>
      <c r="J488" s="97"/>
      <c r="K488" s="97"/>
    </row>
    <row r="489" spans="2:11">
      <c r="B489" s="97"/>
      <c r="C489" s="97"/>
      <c r="D489" s="97"/>
      <c r="E489" s="97"/>
      <c r="F489" s="97"/>
      <c r="G489" s="97"/>
      <c r="H489" s="97"/>
      <c r="I489" s="97"/>
      <c r="J489" s="97"/>
      <c r="K489" s="97"/>
    </row>
    <row r="490" spans="2:11">
      <c r="B490" s="97"/>
      <c r="C490" s="97"/>
      <c r="D490" s="97"/>
      <c r="E490" s="97"/>
      <c r="F490" s="97"/>
      <c r="G490" s="97"/>
      <c r="H490" s="97"/>
      <c r="I490" s="97"/>
      <c r="J490" s="97"/>
      <c r="K490" s="97"/>
    </row>
    <row r="491" spans="2:11">
      <c r="B491" s="97"/>
      <c r="C491" s="97"/>
      <c r="D491" s="97"/>
      <c r="E491" s="97"/>
      <c r="F491" s="97"/>
      <c r="G491" s="97"/>
      <c r="H491" s="97"/>
      <c r="I491" s="97"/>
      <c r="J491" s="97"/>
      <c r="K491" s="97"/>
    </row>
    <row r="492" spans="2:11">
      <c r="B492" s="97"/>
      <c r="C492" s="97"/>
      <c r="D492" s="97"/>
      <c r="E492" s="97"/>
      <c r="F492" s="97"/>
      <c r="G492" s="97"/>
      <c r="H492" s="97"/>
      <c r="I492" s="97"/>
      <c r="J492" s="97"/>
      <c r="K492" s="97"/>
    </row>
    <row r="493" spans="2:11">
      <c r="B493" s="97"/>
      <c r="C493" s="97"/>
      <c r="D493" s="97"/>
      <c r="E493" s="97"/>
      <c r="F493" s="97"/>
      <c r="G493" s="97"/>
      <c r="H493" s="97"/>
      <c r="I493" s="97"/>
      <c r="J493" s="97"/>
      <c r="K493" s="97"/>
    </row>
    <row r="494" spans="2:11">
      <c r="B494" s="97"/>
      <c r="C494" s="97"/>
      <c r="D494" s="97"/>
      <c r="E494" s="97"/>
      <c r="F494" s="97"/>
      <c r="G494" s="97"/>
      <c r="H494" s="97"/>
      <c r="I494" s="97"/>
      <c r="J494" s="97"/>
      <c r="K494" s="97"/>
    </row>
    <row r="495" spans="2:11">
      <c r="B495" s="97"/>
      <c r="C495" s="97"/>
      <c r="D495" s="97"/>
      <c r="E495" s="97"/>
      <c r="F495" s="97"/>
      <c r="G495" s="97"/>
      <c r="H495" s="97"/>
      <c r="I495" s="97"/>
      <c r="J495" s="97"/>
      <c r="K495" s="97"/>
    </row>
    <row r="496" spans="2:11">
      <c r="B496" s="97"/>
      <c r="C496" s="97"/>
      <c r="D496" s="97"/>
      <c r="E496" s="97"/>
      <c r="F496" s="97"/>
      <c r="G496" s="97"/>
      <c r="H496" s="97"/>
      <c r="I496" s="97"/>
      <c r="J496" s="97"/>
      <c r="K496" s="97"/>
    </row>
    <row r="497" spans="2:11">
      <c r="B497" s="97"/>
      <c r="C497" s="97"/>
      <c r="D497" s="97"/>
      <c r="E497" s="97"/>
      <c r="F497" s="97"/>
      <c r="G497" s="97"/>
      <c r="H497" s="97"/>
      <c r="I497" s="97"/>
      <c r="J497" s="97"/>
      <c r="K497" s="97"/>
    </row>
    <row r="498" spans="2:11">
      <c r="B498" s="97"/>
      <c r="C498" s="97"/>
      <c r="D498" s="97"/>
      <c r="E498" s="97"/>
      <c r="F498" s="97"/>
      <c r="G498" s="97"/>
      <c r="H498" s="97"/>
      <c r="I498" s="97"/>
      <c r="J498" s="97"/>
      <c r="K498" s="97"/>
    </row>
    <row r="499" spans="2:11">
      <c r="B499" s="97"/>
      <c r="C499" s="97"/>
      <c r="D499" s="97"/>
      <c r="E499" s="97"/>
      <c r="F499" s="97"/>
      <c r="G499" s="97"/>
      <c r="H499" s="97"/>
      <c r="I499" s="97"/>
      <c r="J499" s="97"/>
      <c r="K499" s="97"/>
    </row>
    <row r="500" spans="2:11">
      <c r="B500" s="97"/>
      <c r="C500" s="97"/>
      <c r="D500" s="97"/>
      <c r="E500" s="97"/>
      <c r="F500" s="97"/>
      <c r="G500" s="97"/>
      <c r="H500" s="97"/>
      <c r="I500" s="97"/>
      <c r="J500" s="97"/>
      <c r="K500" s="97"/>
    </row>
    <row r="501" spans="2:11">
      <c r="B501" s="97"/>
      <c r="C501" s="97"/>
      <c r="D501" s="97"/>
      <c r="E501" s="97"/>
      <c r="F501" s="97"/>
      <c r="G501" s="97"/>
      <c r="H501" s="97"/>
      <c r="I501" s="97"/>
      <c r="J501" s="97"/>
      <c r="K501" s="97"/>
    </row>
    <row r="502" spans="2:11">
      <c r="B502" s="97"/>
      <c r="C502" s="97"/>
      <c r="D502" s="97"/>
      <c r="E502" s="97"/>
      <c r="F502" s="97"/>
      <c r="G502" s="97"/>
      <c r="H502" s="97"/>
      <c r="I502" s="97"/>
      <c r="J502" s="97"/>
      <c r="K502" s="97"/>
    </row>
    <row r="503" spans="2:11">
      <c r="B503" s="97"/>
      <c r="C503" s="97"/>
      <c r="D503" s="97"/>
      <c r="E503" s="97"/>
      <c r="F503" s="97"/>
      <c r="G503" s="97"/>
      <c r="H503" s="97"/>
      <c r="I503" s="97"/>
      <c r="J503" s="97"/>
      <c r="K503" s="97"/>
    </row>
    <row r="504" spans="2:11">
      <c r="B504" s="97"/>
      <c r="C504" s="97"/>
      <c r="D504" s="97"/>
      <c r="E504" s="97"/>
      <c r="F504" s="97"/>
      <c r="G504" s="97"/>
      <c r="H504" s="97"/>
      <c r="I504" s="97"/>
      <c r="J504" s="97"/>
      <c r="K504" s="97"/>
    </row>
    <row r="505" spans="2:11">
      <c r="B505" s="97"/>
      <c r="C505" s="97"/>
      <c r="D505" s="97"/>
      <c r="E505" s="97"/>
      <c r="F505" s="97"/>
      <c r="G505" s="97"/>
      <c r="H505" s="97"/>
      <c r="I505" s="97"/>
      <c r="J505" s="97"/>
      <c r="K505" s="97"/>
    </row>
    <row r="506" spans="2:11">
      <c r="B506" s="97"/>
      <c r="C506" s="97"/>
      <c r="D506" s="97"/>
      <c r="E506" s="97"/>
      <c r="F506" s="97"/>
      <c r="G506" s="97"/>
      <c r="H506" s="97"/>
      <c r="I506" s="97"/>
      <c r="J506" s="97"/>
      <c r="K506" s="97"/>
    </row>
    <row r="507" spans="2:11">
      <c r="B507" s="97"/>
      <c r="C507" s="97"/>
      <c r="D507" s="97"/>
      <c r="E507" s="97"/>
      <c r="F507" s="97"/>
      <c r="G507" s="97"/>
      <c r="H507" s="97"/>
      <c r="I507" s="97"/>
      <c r="J507" s="97"/>
      <c r="K507" s="97"/>
    </row>
    <row r="508" spans="2:11">
      <c r="B508" s="97"/>
      <c r="C508" s="97"/>
      <c r="D508" s="97"/>
      <c r="E508" s="97"/>
      <c r="F508" s="97"/>
      <c r="G508" s="97"/>
      <c r="H508" s="97"/>
      <c r="I508" s="97"/>
      <c r="J508" s="97"/>
      <c r="K508" s="97"/>
    </row>
    <row r="509" spans="2:11">
      <c r="B509" s="97"/>
      <c r="C509" s="97"/>
      <c r="D509" s="97"/>
      <c r="E509" s="97"/>
      <c r="F509" s="97"/>
      <c r="G509" s="97"/>
      <c r="H509" s="97"/>
      <c r="I509" s="97"/>
      <c r="J509" s="97"/>
      <c r="K509" s="97"/>
    </row>
    <row r="510" spans="2:11">
      <c r="B510" s="97"/>
      <c r="C510" s="97"/>
      <c r="D510" s="97"/>
      <c r="E510" s="97"/>
      <c r="F510" s="97"/>
      <c r="G510" s="97"/>
      <c r="H510" s="97"/>
      <c r="I510" s="97"/>
      <c r="J510" s="97"/>
      <c r="K510" s="97"/>
    </row>
    <row r="511" spans="2:11">
      <c r="B511" s="97"/>
      <c r="C511" s="97"/>
      <c r="D511" s="97"/>
      <c r="E511" s="97"/>
      <c r="F511" s="97"/>
      <c r="G511" s="97"/>
      <c r="H511" s="97"/>
      <c r="I511" s="97"/>
      <c r="J511" s="97"/>
      <c r="K511" s="97"/>
    </row>
    <row r="512" spans="2:11">
      <c r="B512" s="97"/>
      <c r="C512" s="97"/>
      <c r="D512" s="97"/>
      <c r="E512" s="97"/>
      <c r="F512" s="97"/>
      <c r="G512" s="97"/>
      <c r="H512" s="97"/>
      <c r="I512" s="97"/>
      <c r="J512" s="97"/>
      <c r="K512" s="97"/>
    </row>
    <row r="513" spans="2:11">
      <c r="B513" s="97"/>
      <c r="C513" s="97"/>
      <c r="D513" s="97"/>
      <c r="E513" s="97"/>
      <c r="F513" s="97"/>
      <c r="G513" s="97"/>
      <c r="H513" s="97"/>
      <c r="I513" s="97"/>
      <c r="J513" s="97"/>
      <c r="K513" s="97"/>
    </row>
    <row r="514" spans="2:11">
      <c r="B514" s="97"/>
      <c r="C514" s="97"/>
      <c r="D514" s="97"/>
      <c r="E514" s="97"/>
      <c r="F514" s="97"/>
      <c r="G514" s="97"/>
      <c r="H514" s="97"/>
      <c r="I514" s="97"/>
      <c r="J514" s="97"/>
      <c r="K514" s="97"/>
    </row>
    <row r="515" spans="2:11">
      <c r="B515" s="97"/>
      <c r="C515" s="97"/>
      <c r="D515" s="97"/>
      <c r="E515" s="97"/>
      <c r="F515" s="97"/>
      <c r="G515" s="97"/>
      <c r="H515" s="97"/>
      <c r="I515" s="97"/>
      <c r="J515" s="97"/>
      <c r="K515" s="97"/>
    </row>
    <row r="516" spans="2:11">
      <c r="B516" s="97"/>
      <c r="C516" s="97"/>
      <c r="D516" s="97"/>
      <c r="E516" s="97"/>
      <c r="F516" s="97"/>
      <c r="G516" s="97"/>
      <c r="H516" s="97"/>
      <c r="I516" s="97"/>
      <c r="J516" s="97"/>
      <c r="K516" s="97"/>
    </row>
    <row r="517" spans="2:11">
      <c r="B517" s="97"/>
      <c r="C517" s="97"/>
      <c r="D517" s="97"/>
      <c r="E517" s="97"/>
      <c r="F517" s="97"/>
      <c r="G517" s="97"/>
      <c r="H517" s="97"/>
      <c r="I517" s="97"/>
      <c r="J517" s="97"/>
      <c r="K517" s="97"/>
    </row>
    <row r="518" spans="2:11">
      <c r="B518" s="97"/>
      <c r="C518" s="97"/>
      <c r="D518" s="97"/>
      <c r="E518" s="97"/>
      <c r="F518" s="97"/>
      <c r="G518" s="97"/>
      <c r="H518" s="97"/>
      <c r="I518" s="97"/>
      <c r="J518" s="97"/>
      <c r="K518" s="97"/>
    </row>
    <row r="519" spans="2:11">
      <c r="B519" s="97"/>
      <c r="C519" s="97"/>
      <c r="D519" s="97"/>
      <c r="E519" s="97"/>
      <c r="F519" s="97"/>
      <c r="G519" s="97"/>
      <c r="H519" s="97"/>
      <c r="I519" s="97"/>
      <c r="J519" s="97"/>
      <c r="K519" s="97"/>
    </row>
    <row r="520" spans="2:11">
      <c r="B520" s="97"/>
      <c r="C520" s="97"/>
      <c r="D520" s="97"/>
      <c r="E520" s="97"/>
      <c r="F520" s="97"/>
      <c r="G520" s="97"/>
      <c r="H520" s="97"/>
      <c r="I520" s="97"/>
      <c r="J520" s="97"/>
      <c r="K520" s="97"/>
    </row>
    <row r="521" spans="2:11">
      <c r="B521" s="97"/>
      <c r="C521" s="97"/>
      <c r="D521" s="97"/>
      <c r="E521" s="97"/>
      <c r="F521" s="97"/>
      <c r="G521" s="97"/>
      <c r="H521" s="97"/>
      <c r="I521" s="97"/>
      <c r="J521" s="97"/>
      <c r="K521" s="97"/>
    </row>
    <row r="522" spans="2:11">
      <c r="B522" s="97"/>
      <c r="C522" s="97"/>
      <c r="D522" s="97"/>
      <c r="E522" s="97"/>
      <c r="F522" s="97"/>
      <c r="G522" s="97"/>
      <c r="H522" s="97"/>
      <c r="I522" s="97"/>
      <c r="J522" s="97"/>
      <c r="K522" s="97"/>
    </row>
    <row r="523" spans="2:11">
      <c r="B523" s="97"/>
      <c r="C523" s="97"/>
      <c r="D523" s="97"/>
      <c r="E523" s="97"/>
      <c r="F523" s="97"/>
      <c r="G523" s="97"/>
      <c r="H523" s="97"/>
      <c r="I523" s="97"/>
      <c r="J523" s="97"/>
      <c r="K523" s="97"/>
    </row>
    <row r="524" spans="2:11">
      <c r="B524" s="97"/>
      <c r="C524" s="97"/>
      <c r="D524" s="97"/>
      <c r="E524" s="97"/>
      <c r="F524" s="97"/>
      <c r="G524" s="97"/>
      <c r="H524" s="97"/>
      <c r="I524" s="97"/>
      <c r="J524" s="97"/>
      <c r="K524" s="97"/>
    </row>
    <row r="525" spans="2:11">
      <c r="B525" s="97"/>
      <c r="C525" s="97"/>
      <c r="D525" s="97"/>
      <c r="E525" s="97"/>
      <c r="F525" s="97"/>
      <c r="G525" s="97"/>
      <c r="H525" s="97"/>
      <c r="I525" s="97"/>
      <c r="J525" s="97"/>
      <c r="K525" s="97"/>
    </row>
    <row r="526" spans="2:11">
      <c r="B526" s="97"/>
      <c r="C526" s="97"/>
      <c r="D526" s="97"/>
      <c r="E526" s="97"/>
      <c r="F526" s="97"/>
      <c r="G526" s="97"/>
      <c r="H526" s="97"/>
      <c r="I526" s="97"/>
      <c r="J526" s="97"/>
      <c r="K526" s="97"/>
    </row>
    <row r="527" spans="2:11">
      <c r="B527" s="97"/>
      <c r="C527" s="97"/>
      <c r="D527" s="97"/>
      <c r="E527" s="97"/>
      <c r="F527" s="97"/>
      <c r="G527" s="97"/>
      <c r="H527" s="97"/>
      <c r="I527" s="97"/>
      <c r="J527" s="97"/>
      <c r="K527" s="97"/>
    </row>
    <row r="528" spans="2:11">
      <c r="B528" s="97"/>
      <c r="C528" s="97"/>
      <c r="D528" s="97"/>
      <c r="E528" s="97"/>
      <c r="F528" s="97"/>
      <c r="G528" s="97"/>
      <c r="H528" s="97"/>
      <c r="I528" s="97"/>
      <c r="J528" s="97"/>
      <c r="K528" s="97"/>
    </row>
    <row r="529" spans="2:11">
      <c r="B529" s="97"/>
      <c r="C529" s="97"/>
      <c r="D529" s="97"/>
      <c r="E529" s="97"/>
      <c r="F529" s="97"/>
      <c r="G529" s="97"/>
      <c r="H529" s="97"/>
      <c r="I529" s="97"/>
      <c r="J529" s="97"/>
      <c r="K529" s="97"/>
    </row>
    <row r="530" spans="2:11">
      <c r="B530" s="97"/>
      <c r="C530" s="97"/>
      <c r="D530" s="97"/>
      <c r="E530" s="97"/>
      <c r="F530" s="97"/>
      <c r="G530" s="97"/>
      <c r="H530" s="97"/>
      <c r="I530" s="97"/>
      <c r="J530" s="97"/>
      <c r="K530" s="97"/>
    </row>
    <row r="531" spans="2:11">
      <c r="B531" s="97"/>
      <c r="C531" s="97"/>
      <c r="D531" s="97"/>
      <c r="E531" s="97"/>
      <c r="F531" s="97"/>
      <c r="G531" s="97"/>
      <c r="H531" s="97"/>
      <c r="I531" s="97"/>
      <c r="J531" s="97"/>
      <c r="K531" s="97"/>
    </row>
    <row r="532" spans="2:11">
      <c r="B532" s="97"/>
      <c r="C532" s="97"/>
      <c r="D532" s="97"/>
      <c r="E532" s="97"/>
      <c r="F532" s="97"/>
      <c r="G532" s="97"/>
      <c r="H532" s="97"/>
      <c r="I532" s="97"/>
      <c r="J532" s="97"/>
      <c r="K532" s="97"/>
    </row>
    <row r="533" spans="2:11">
      <c r="B533" s="97"/>
      <c r="C533" s="97"/>
      <c r="D533" s="97"/>
      <c r="E533" s="97"/>
      <c r="F533" s="97"/>
      <c r="G533" s="97"/>
      <c r="H533" s="97"/>
      <c r="I533" s="97"/>
      <c r="J533" s="97"/>
      <c r="K533" s="97"/>
    </row>
    <row r="534" spans="2:11">
      <c r="B534" s="97"/>
      <c r="C534" s="97"/>
      <c r="D534" s="97"/>
      <c r="E534" s="97"/>
      <c r="F534" s="97"/>
      <c r="G534" s="97"/>
      <c r="H534" s="97"/>
      <c r="I534" s="97"/>
      <c r="J534" s="97"/>
      <c r="K534" s="97"/>
    </row>
    <row r="535" spans="2:11">
      <c r="B535" s="97"/>
      <c r="C535" s="97"/>
      <c r="D535" s="97"/>
      <c r="E535" s="97"/>
      <c r="F535" s="97"/>
      <c r="G535" s="97"/>
      <c r="H535" s="97"/>
      <c r="I535" s="97"/>
      <c r="J535" s="97"/>
      <c r="K535" s="97"/>
    </row>
    <row r="536" spans="2:11">
      <c r="B536" s="97"/>
      <c r="C536" s="97"/>
      <c r="D536" s="97"/>
      <c r="E536" s="97"/>
      <c r="F536" s="97"/>
      <c r="G536" s="97"/>
      <c r="H536" s="97"/>
      <c r="I536" s="97"/>
      <c r="J536" s="97"/>
      <c r="K536" s="97"/>
    </row>
    <row r="537" spans="2:11">
      <c r="B537" s="97"/>
      <c r="C537" s="97"/>
      <c r="D537" s="97"/>
      <c r="E537" s="97"/>
      <c r="F537" s="97"/>
      <c r="G537" s="97"/>
      <c r="H537" s="97"/>
      <c r="I537" s="97"/>
      <c r="J537" s="97"/>
      <c r="K537" s="97"/>
    </row>
    <row r="538" spans="2:11">
      <c r="B538" s="97"/>
      <c r="C538" s="97"/>
      <c r="D538" s="97"/>
      <c r="E538" s="97"/>
      <c r="F538" s="97"/>
      <c r="G538" s="97"/>
      <c r="H538" s="97"/>
      <c r="I538" s="97"/>
      <c r="J538" s="97"/>
      <c r="K538" s="97"/>
    </row>
    <row r="539" spans="2:11">
      <c r="B539" s="97"/>
      <c r="C539" s="97"/>
      <c r="D539" s="97"/>
      <c r="E539" s="97"/>
      <c r="F539" s="97"/>
      <c r="G539" s="97"/>
      <c r="H539" s="97"/>
      <c r="I539" s="97"/>
      <c r="J539" s="97"/>
      <c r="K539" s="97"/>
    </row>
    <row r="540" spans="2:11">
      <c r="B540" s="97"/>
      <c r="C540" s="97"/>
      <c r="D540" s="97"/>
      <c r="E540" s="97"/>
      <c r="F540" s="97"/>
      <c r="G540" s="97"/>
      <c r="H540" s="97"/>
      <c r="I540" s="97"/>
      <c r="J540" s="97"/>
      <c r="K540" s="97"/>
    </row>
    <row r="541" spans="2:11">
      <c r="B541" s="97"/>
      <c r="C541" s="97"/>
      <c r="D541" s="97"/>
      <c r="E541" s="97"/>
      <c r="F541" s="97"/>
      <c r="G541" s="97"/>
      <c r="H541" s="97"/>
      <c r="I541" s="97"/>
      <c r="J541" s="97"/>
      <c r="K541" s="97"/>
    </row>
    <row r="542" spans="2:11">
      <c r="B542" s="97"/>
      <c r="C542" s="97"/>
      <c r="D542" s="97"/>
      <c r="E542" s="97"/>
      <c r="F542" s="97"/>
      <c r="G542" s="97"/>
      <c r="H542" s="97"/>
      <c r="I542" s="97"/>
      <c r="J542" s="97"/>
      <c r="K542" s="97"/>
    </row>
    <row r="543" spans="2:11">
      <c r="B543" s="97"/>
      <c r="C543" s="97"/>
      <c r="D543" s="97"/>
      <c r="E543" s="97"/>
      <c r="F543" s="97"/>
      <c r="G543" s="97"/>
      <c r="H543" s="97"/>
      <c r="I543" s="97"/>
      <c r="J543" s="97"/>
      <c r="K543" s="97"/>
    </row>
    <row r="544" spans="2:11">
      <c r="B544" s="97"/>
      <c r="C544" s="97"/>
      <c r="D544" s="97"/>
      <c r="E544" s="97"/>
      <c r="F544" s="97"/>
      <c r="G544" s="97"/>
      <c r="H544" s="97"/>
      <c r="I544" s="97"/>
      <c r="J544" s="97"/>
      <c r="K544" s="97"/>
    </row>
    <row r="545" spans="2:11">
      <c r="B545" s="97"/>
      <c r="C545" s="97"/>
      <c r="D545" s="97"/>
      <c r="E545" s="97"/>
      <c r="F545" s="97"/>
      <c r="G545" s="97"/>
      <c r="H545" s="97"/>
      <c r="I545" s="97"/>
      <c r="J545" s="97"/>
      <c r="K545" s="97"/>
    </row>
    <row r="546" spans="2:11">
      <c r="B546" s="97"/>
      <c r="C546" s="97"/>
      <c r="D546" s="97"/>
      <c r="E546" s="97"/>
      <c r="F546" s="97"/>
      <c r="G546" s="97"/>
      <c r="H546" s="97"/>
      <c r="I546" s="97"/>
      <c r="J546" s="97"/>
      <c r="K546" s="97"/>
    </row>
    <row r="547" spans="2:11">
      <c r="B547" s="97"/>
      <c r="C547" s="97"/>
      <c r="D547" s="97"/>
      <c r="E547" s="97"/>
      <c r="F547" s="97"/>
      <c r="G547" s="97"/>
      <c r="H547" s="97"/>
      <c r="I547" s="97"/>
      <c r="J547" s="97"/>
      <c r="K547" s="97"/>
    </row>
    <row r="548" spans="2:11">
      <c r="B548" s="97"/>
      <c r="C548" s="97"/>
      <c r="D548" s="97"/>
      <c r="E548" s="97"/>
      <c r="F548" s="97"/>
      <c r="G548" s="97"/>
      <c r="H548" s="97"/>
      <c r="I548" s="97"/>
      <c r="J548" s="97"/>
      <c r="K548" s="97"/>
    </row>
    <row r="549" spans="2:11">
      <c r="B549" s="97"/>
      <c r="C549" s="97"/>
      <c r="D549" s="97"/>
      <c r="E549" s="97"/>
      <c r="F549" s="97"/>
      <c r="G549" s="97"/>
      <c r="H549" s="97"/>
      <c r="I549" s="97"/>
      <c r="J549" s="97"/>
      <c r="K549" s="97"/>
    </row>
    <row r="550" spans="2:11">
      <c r="B550" s="97"/>
      <c r="C550" s="97"/>
      <c r="D550" s="97"/>
      <c r="E550" s="97"/>
      <c r="F550" s="97"/>
      <c r="G550" s="97"/>
      <c r="H550" s="97"/>
      <c r="I550" s="97"/>
      <c r="J550" s="97"/>
      <c r="K550" s="97"/>
    </row>
    <row r="551" spans="2:11">
      <c r="B551" s="97"/>
      <c r="C551" s="97"/>
      <c r="D551" s="97"/>
      <c r="E551" s="97"/>
      <c r="F551" s="97"/>
      <c r="G551" s="97"/>
      <c r="H551" s="97"/>
      <c r="I551" s="97"/>
      <c r="J551" s="97"/>
      <c r="K551" s="97"/>
    </row>
    <row r="552" spans="2:11">
      <c r="B552" s="97"/>
      <c r="C552" s="97"/>
      <c r="D552" s="97"/>
      <c r="E552" s="97"/>
      <c r="F552" s="97"/>
      <c r="G552" s="97"/>
      <c r="H552" s="97"/>
      <c r="I552" s="97"/>
      <c r="J552" s="97"/>
      <c r="K552" s="97"/>
    </row>
    <row r="553" spans="2:11">
      <c r="B553" s="97"/>
      <c r="C553" s="97"/>
      <c r="D553" s="97"/>
      <c r="E553" s="97"/>
      <c r="F553" s="97"/>
      <c r="G553" s="97"/>
      <c r="H553" s="97"/>
      <c r="I553" s="97"/>
      <c r="J553" s="97"/>
      <c r="K553" s="97"/>
    </row>
    <row r="554" spans="2:11">
      <c r="B554" s="97"/>
      <c r="C554" s="97"/>
      <c r="D554" s="97"/>
      <c r="E554" s="97"/>
      <c r="F554" s="97"/>
      <c r="G554" s="97"/>
      <c r="H554" s="97"/>
      <c r="I554" s="97"/>
      <c r="J554" s="97"/>
      <c r="K554" s="97"/>
    </row>
    <row r="555" spans="2:11">
      <c r="B555" s="97"/>
      <c r="C555" s="97"/>
      <c r="D555" s="97"/>
      <c r="E555" s="97"/>
      <c r="F555" s="97"/>
      <c r="G555" s="97"/>
      <c r="H555" s="97"/>
      <c r="I555" s="97"/>
      <c r="J555" s="97"/>
      <c r="K555" s="97"/>
    </row>
    <row r="556" spans="2:11">
      <c r="B556" s="97"/>
      <c r="C556" s="97"/>
      <c r="D556" s="97"/>
      <c r="E556" s="97"/>
      <c r="F556" s="97"/>
      <c r="G556" s="97"/>
      <c r="H556" s="97"/>
      <c r="I556" s="97"/>
      <c r="J556" s="97"/>
      <c r="K556" s="97"/>
    </row>
    <row r="557" spans="2:11">
      <c r="B557" s="97"/>
      <c r="C557" s="97"/>
      <c r="D557" s="97"/>
      <c r="E557" s="97"/>
      <c r="F557" s="97"/>
      <c r="G557" s="97"/>
      <c r="H557" s="97"/>
      <c r="I557" s="97"/>
      <c r="J557" s="97"/>
      <c r="K557" s="97"/>
    </row>
    <row r="558" spans="2:11">
      <c r="B558" s="97"/>
      <c r="C558" s="97"/>
      <c r="D558" s="97"/>
      <c r="E558" s="97"/>
      <c r="F558" s="97"/>
      <c r="G558" s="97"/>
      <c r="H558" s="97"/>
      <c r="I558" s="97"/>
      <c r="J558" s="97"/>
      <c r="K558" s="97"/>
    </row>
    <row r="559" spans="2:11">
      <c r="B559" s="97"/>
      <c r="C559" s="97"/>
      <c r="D559" s="97"/>
      <c r="E559" s="97"/>
      <c r="F559" s="97"/>
      <c r="G559" s="97"/>
      <c r="H559" s="97"/>
      <c r="I559" s="97"/>
      <c r="J559" s="97"/>
      <c r="K559" s="97"/>
    </row>
    <row r="560" spans="2:11">
      <c r="B560" s="97"/>
      <c r="C560" s="97"/>
      <c r="D560" s="97"/>
      <c r="E560" s="97"/>
      <c r="F560" s="97"/>
      <c r="G560" s="97"/>
      <c r="H560" s="97"/>
      <c r="I560" s="97"/>
      <c r="J560" s="97"/>
      <c r="K560" s="97"/>
    </row>
    <row r="561" spans="2:11">
      <c r="B561" s="97"/>
      <c r="C561" s="97"/>
      <c r="D561" s="97"/>
      <c r="E561" s="97"/>
      <c r="F561" s="97"/>
      <c r="G561" s="97"/>
      <c r="H561" s="97"/>
      <c r="I561" s="97"/>
      <c r="J561" s="97"/>
      <c r="K561" s="97"/>
    </row>
    <row r="562" spans="2:11">
      <c r="B562" s="97"/>
      <c r="C562" s="97"/>
      <c r="D562" s="97"/>
      <c r="E562" s="97"/>
      <c r="F562" s="97"/>
      <c r="G562" s="97"/>
      <c r="H562" s="97"/>
      <c r="I562" s="97"/>
      <c r="J562" s="97"/>
      <c r="K562" s="97"/>
    </row>
    <row r="563" spans="2:11">
      <c r="B563" s="97"/>
      <c r="C563" s="97"/>
      <c r="D563" s="97"/>
      <c r="E563" s="97"/>
      <c r="F563" s="97"/>
      <c r="G563" s="97"/>
      <c r="H563" s="97"/>
      <c r="I563" s="97"/>
      <c r="J563" s="97"/>
      <c r="K563" s="97"/>
    </row>
    <row r="564" spans="2:11">
      <c r="B564" s="97"/>
      <c r="C564" s="97"/>
      <c r="D564" s="97"/>
      <c r="E564" s="97"/>
      <c r="F564" s="97"/>
      <c r="G564" s="97"/>
      <c r="H564" s="97"/>
      <c r="I564" s="97"/>
      <c r="J564" s="97"/>
      <c r="K564" s="97"/>
    </row>
    <row r="565" spans="2:11">
      <c r="B565" s="97"/>
      <c r="C565" s="96"/>
      <c r="D565" s="96"/>
      <c r="E565" s="97"/>
      <c r="F565" s="97"/>
      <c r="G565" s="97"/>
      <c r="H565" s="97"/>
      <c r="I565" s="97"/>
      <c r="J565" s="97"/>
      <c r="K565" s="97"/>
    </row>
    <row r="566" spans="2:11">
      <c r="B566" s="97"/>
      <c r="C566" s="96"/>
      <c r="D566" s="96"/>
      <c r="E566" s="97"/>
      <c r="F566" s="97"/>
      <c r="G566" s="97"/>
      <c r="H566" s="97"/>
      <c r="I566" s="97"/>
      <c r="J566" s="97"/>
      <c r="K566" s="97"/>
    </row>
    <row r="567" spans="2:11">
      <c r="B567" s="97"/>
      <c r="C567" s="96"/>
      <c r="D567" s="96"/>
      <c r="E567" s="97"/>
      <c r="F567" s="97"/>
      <c r="G567" s="97"/>
      <c r="H567" s="97"/>
      <c r="I567" s="97"/>
      <c r="J567" s="97"/>
      <c r="K567" s="97"/>
    </row>
    <row r="568" spans="2:11">
      <c r="B568" s="97"/>
      <c r="C568" s="96"/>
      <c r="D568" s="96"/>
      <c r="E568" s="97"/>
      <c r="F568" s="97"/>
      <c r="G568" s="97"/>
      <c r="H568" s="97"/>
      <c r="I568" s="97"/>
      <c r="J568" s="97"/>
      <c r="K568" s="97"/>
    </row>
    <row r="569" spans="2:11">
      <c r="B569" s="97"/>
      <c r="C569" s="96"/>
      <c r="D569" s="96"/>
      <c r="E569" s="97"/>
      <c r="F569" s="97"/>
      <c r="G569" s="97"/>
      <c r="H569" s="97"/>
      <c r="I569" s="97"/>
      <c r="J569" s="97"/>
      <c r="K569" s="97"/>
    </row>
    <row r="570" spans="2:11">
      <c r="B570" s="97"/>
      <c r="C570" s="96"/>
      <c r="D570" s="96"/>
      <c r="E570" s="97"/>
      <c r="F570" s="97"/>
      <c r="G570" s="97"/>
      <c r="H570" s="97"/>
      <c r="I570" s="97"/>
      <c r="J570" s="97"/>
      <c r="K570" s="97"/>
    </row>
    <row r="571" spans="2:11">
      <c r="B571" s="97"/>
      <c r="C571" s="96"/>
      <c r="D571" s="96"/>
      <c r="E571" s="97"/>
      <c r="F571" s="97"/>
      <c r="G571" s="97"/>
      <c r="H571" s="97"/>
      <c r="I571" s="97"/>
      <c r="J571" s="97"/>
      <c r="K571" s="97"/>
    </row>
    <row r="572" spans="2:11">
      <c r="B572" s="97"/>
      <c r="C572" s="96"/>
      <c r="D572" s="96"/>
      <c r="E572" s="97"/>
      <c r="F572" s="97"/>
      <c r="G572" s="97"/>
      <c r="H572" s="97"/>
      <c r="I572" s="97"/>
      <c r="J572" s="97"/>
      <c r="K572" s="97"/>
    </row>
    <row r="573" spans="2:11">
      <c r="B573" s="97"/>
      <c r="C573" s="96"/>
      <c r="D573" s="96"/>
      <c r="E573" s="97"/>
      <c r="F573" s="97"/>
      <c r="G573" s="97"/>
      <c r="H573" s="97"/>
      <c r="I573" s="97"/>
      <c r="J573" s="97"/>
      <c r="K573" s="97"/>
    </row>
    <row r="574" spans="2:11">
      <c r="B574" s="97"/>
      <c r="C574" s="96"/>
      <c r="D574" s="96"/>
      <c r="E574" s="97"/>
      <c r="F574" s="97"/>
      <c r="G574" s="97"/>
      <c r="H574" s="97"/>
      <c r="I574" s="97"/>
      <c r="J574" s="97"/>
      <c r="K574" s="97"/>
    </row>
    <row r="575" spans="2:11">
      <c r="B575" s="97"/>
      <c r="C575" s="96"/>
      <c r="D575" s="96"/>
      <c r="E575" s="97"/>
      <c r="F575" s="97"/>
      <c r="G575" s="97"/>
      <c r="H575" s="97"/>
      <c r="I575" s="97"/>
      <c r="J575" s="97"/>
      <c r="K575" s="97"/>
    </row>
    <row r="576" spans="2:11">
      <c r="B576" s="97"/>
      <c r="C576" s="96"/>
      <c r="D576" s="96"/>
      <c r="E576" s="97"/>
      <c r="F576" s="97"/>
      <c r="G576" s="97"/>
      <c r="H576" s="97"/>
      <c r="I576" s="97"/>
      <c r="J576" s="97"/>
      <c r="K576" s="97"/>
    </row>
    <row r="577" spans="2:11">
      <c r="B577" s="97"/>
      <c r="C577" s="97"/>
      <c r="D577" s="97"/>
      <c r="E577" s="97"/>
      <c r="F577" s="97"/>
      <c r="G577" s="97"/>
      <c r="H577" s="97"/>
      <c r="I577" s="97"/>
      <c r="J577" s="97"/>
      <c r="K577" s="97"/>
    </row>
    <row r="578" spans="2:11">
      <c r="B578" s="97"/>
      <c r="C578" s="97"/>
      <c r="D578" s="97"/>
      <c r="E578" s="97"/>
      <c r="F578" s="97"/>
      <c r="G578" s="97"/>
      <c r="H578" s="97"/>
      <c r="I578" s="97"/>
      <c r="J578" s="97"/>
      <c r="K578" s="97"/>
    </row>
    <row r="579" spans="2:11">
      <c r="B579" s="97"/>
      <c r="C579" s="97"/>
      <c r="D579" s="97"/>
      <c r="E579" s="97"/>
      <c r="F579" s="97"/>
      <c r="G579" s="97"/>
      <c r="H579" s="97"/>
      <c r="I579" s="97"/>
      <c r="J579" s="97"/>
      <c r="K579" s="97"/>
    </row>
    <row r="580" spans="2:11">
      <c r="B580" s="97"/>
      <c r="C580" s="97"/>
      <c r="D580" s="97"/>
      <c r="E580" s="97"/>
      <c r="F580" s="97"/>
      <c r="G580" s="97"/>
      <c r="H580" s="97"/>
      <c r="I580" s="97"/>
      <c r="J580" s="97"/>
      <c r="K580" s="97"/>
    </row>
    <row r="581" spans="2:11">
      <c r="B581" s="97"/>
      <c r="C581" s="97"/>
      <c r="D581" s="97"/>
      <c r="E581" s="97"/>
      <c r="F581" s="97"/>
      <c r="G581" s="97"/>
      <c r="H581" s="97"/>
      <c r="I581" s="97"/>
      <c r="J581" s="97"/>
      <c r="K581" s="97"/>
    </row>
    <row r="582" spans="2:11">
      <c r="B582" s="97"/>
      <c r="C582" s="97"/>
      <c r="D582" s="97"/>
      <c r="E582" s="97"/>
      <c r="F582" s="97"/>
      <c r="G582" s="97"/>
      <c r="H582" s="97"/>
      <c r="I582" s="97"/>
      <c r="J582" s="97"/>
      <c r="K582" s="97"/>
    </row>
    <row r="583" spans="2:11">
      <c r="B583" s="97"/>
      <c r="C583" s="97"/>
      <c r="D583" s="97"/>
      <c r="E583" s="97"/>
      <c r="F583" s="97"/>
      <c r="G583" s="97"/>
      <c r="H583" s="97"/>
      <c r="I583" s="97"/>
      <c r="J583" s="97"/>
      <c r="K583" s="97"/>
    </row>
    <row r="584" spans="2:11">
      <c r="B584" s="97"/>
      <c r="C584" s="97"/>
      <c r="D584" s="97"/>
      <c r="E584" s="97"/>
      <c r="F584" s="97"/>
      <c r="G584" s="97"/>
      <c r="H584" s="97"/>
      <c r="I584" s="97"/>
      <c r="J584" s="97"/>
      <c r="K584" s="97"/>
    </row>
    <row r="585" spans="2:11">
      <c r="B585" s="97"/>
      <c r="C585" s="97"/>
      <c r="D585" s="97"/>
      <c r="E585" s="97"/>
      <c r="F585" s="97"/>
      <c r="G585" s="97"/>
      <c r="H585" s="97"/>
      <c r="I585" s="97"/>
      <c r="J585" s="97"/>
      <c r="K585" s="97"/>
    </row>
    <row r="586" spans="2:11">
      <c r="B586" s="97"/>
      <c r="C586" s="97"/>
      <c r="D586" s="97"/>
      <c r="E586" s="97"/>
      <c r="F586" s="97"/>
      <c r="G586" s="97"/>
      <c r="H586" s="97"/>
      <c r="I586" s="97"/>
      <c r="J586" s="97"/>
      <c r="K586" s="97"/>
    </row>
    <row r="587" spans="2:11">
      <c r="B587" s="97"/>
      <c r="C587" s="97"/>
      <c r="D587" s="97"/>
      <c r="E587" s="97"/>
      <c r="F587" s="97"/>
      <c r="G587" s="97"/>
      <c r="H587" s="97"/>
      <c r="I587" s="97"/>
      <c r="J587" s="97"/>
      <c r="K587" s="97"/>
    </row>
    <row r="588" spans="2:11">
      <c r="B588" s="97"/>
      <c r="C588" s="97"/>
      <c r="D588" s="97"/>
      <c r="E588" s="97"/>
      <c r="F588" s="97"/>
      <c r="G588" s="97"/>
      <c r="H588" s="97"/>
      <c r="I588" s="97"/>
      <c r="J588" s="97"/>
      <c r="K588" s="97"/>
    </row>
    <row r="589" spans="2:11">
      <c r="B589" s="97"/>
      <c r="C589" s="97"/>
      <c r="D589" s="97"/>
      <c r="E589" s="97"/>
      <c r="F589" s="97"/>
      <c r="G589" s="97"/>
      <c r="H589" s="97"/>
      <c r="I589" s="97"/>
      <c r="J589" s="97"/>
      <c r="K589" s="97"/>
    </row>
    <row r="590" spans="2:11">
      <c r="B590" s="97"/>
      <c r="C590" s="97"/>
      <c r="D590" s="97"/>
      <c r="E590" s="97"/>
      <c r="F590" s="97"/>
      <c r="G590" s="97"/>
      <c r="H590" s="97"/>
      <c r="I590" s="97"/>
      <c r="J590" s="97"/>
      <c r="K590" s="97"/>
    </row>
    <row r="591" spans="2:11">
      <c r="B591" s="97"/>
      <c r="C591" s="97"/>
      <c r="D591" s="97"/>
      <c r="E591" s="97"/>
      <c r="F591" s="97"/>
      <c r="G591" s="97"/>
      <c r="H591" s="97"/>
      <c r="I591" s="97"/>
      <c r="J591" s="97"/>
      <c r="K591" s="97"/>
    </row>
    <row r="592" spans="2:11">
      <c r="B592" s="97"/>
      <c r="C592" s="97"/>
      <c r="D592" s="97"/>
      <c r="E592" s="97"/>
      <c r="F592" s="97"/>
      <c r="G592" s="97"/>
      <c r="H592" s="97"/>
      <c r="I592" s="97"/>
      <c r="J592" s="97"/>
      <c r="K592" s="97"/>
    </row>
    <row r="593" spans="2:11">
      <c r="B593" s="97"/>
      <c r="C593" s="97"/>
      <c r="D593" s="97"/>
      <c r="E593" s="97"/>
      <c r="F593" s="97"/>
      <c r="G593" s="97"/>
      <c r="H593" s="97"/>
      <c r="I593" s="97"/>
      <c r="J593" s="97"/>
      <c r="K593" s="97"/>
    </row>
    <row r="594" spans="2:11">
      <c r="B594" s="97"/>
      <c r="C594" s="97"/>
      <c r="D594" s="97"/>
      <c r="E594" s="97"/>
      <c r="F594" s="97"/>
      <c r="G594" s="97"/>
      <c r="H594" s="97"/>
      <c r="I594" s="97"/>
      <c r="J594" s="97"/>
      <c r="K594" s="97"/>
    </row>
    <row r="595" spans="2:11">
      <c r="B595" s="97"/>
      <c r="C595" s="97"/>
      <c r="D595" s="97"/>
      <c r="E595" s="97"/>
      <c r="F595" s="97"/>
      <c r="G595" s="97"/>
      <c r="H595" s="97"/>
      <c r="I595" s="97"/>
      <c r="J595" s="97"/>
      <c r="K595" s="97"/>
    </row>
    <row r="596" spans="2:11">
      <c r="B596" s="97"/>
      <c r="C596" s="97"/>
      <c r="D596" s="97"/>
      <c r="E596" s="97"/>
      <c r="F596" s="97"/>
      <c r="G596" s="97"/>
      <c r="H596" s="97"/>
      <c r="I596" s="97"/>
      <c r="J596" s="97"/>
      <c r="K596" s="97"/>
    </row>
    <row r="597" spans="2:11">
      <c r="B597" s="97"/>
      <c r="C597" s="97"/>
      <c r="D597" s="97"/>
      <c r="E597" s="97"/>
      <c r="F597" s="97"/>
      <c r="G597" s="97"/>
      <c r="H597" s="97"/>
      <c r="I597" s="97"/>
      <c r="J597" s="97"/>
      <c r="K597" s="97"/>
    </row>
    <row r="598" spans="2:11">
      <c r="B598" s="97"/>
      <c r="C598" s="97"/>
      <c r="D598" s="97"/>
      <c r="E598" s="97"/>
      <c r="F598" s="97"/>
      <c r="G598" s="97"/>
      <c r="H598" s="97"/>
      <c r="I598" s="97"/>
      <c r="J598" s="97"/>
      <c r="K598" s="97"/>
    </row>
    <row r="599" spans="2:11">
      <c r="B599" s="97"/>
      <c r="C599" s="97"/>
      <c r="D599" s="97"/>
      <c r="E599" s="97"/>
      <c r="F599" s="97"/>
      <c r="G599" s="97"/>
      <c r="H599" s="97"/>
      <c r="I599" s="97"/>
      <c r="J599" s="97"/>
      <c r="K599" s="97"/>
    </row>
    <row r="600" spans="2:11">
      <c r="B600" s="97"/>
      <c r="C600" s="97"/>
      <c r="D600" s="97"/>
      <c r="E600" s="97"/>
      <c r="F600" s="97"/>
      <c r="G600" s="97"/>
      <c r="H600" s="97"/>
      <c r="I600" s="97"/>
      <c r="J600" s="97"/>
      <c r="K600" s="97"/>
    </row>
    <row r="601" spans="2:11">
      <c r="B601" s="97"/>
      <c r="C601" s="97"/>
      <c r="D601" s="97"/>
      <c r="E601" s="97"/>
      <c r="F601" s="97"/>
      <c r="G601" s="97"/>
      <c r="H601" s="97"/>
      <c r="I601" s="97"/>
      <c r="J601" s="97"/>
      <c r="K601" s="97"/>
    </row>
    <row r="602" spans="2:11">
      <c r="B602" s="97"/>
      <c r="C602" s="97"/>
      <c r="D602" s="97"/>
      <c r="E602" s="97"/>
      <c r="F602" s="97"/>
      <c r="G602" s="97"/>
      <c r="H602" s="97"/>
      <c r="I602" s="97"/>
      <c r="J602" s="97"/>
      <c r="K602" s="97"/>
    </row>
    <row r="603" spans="2:11">
      <c r="B603" s="97"/>
      <c r="C603" s="97"/>
      <c r="D603" s="97"/>
      <c r="E603" s="97"/>
      <c r="F603" s="97"/>
      <c r="G603" s="97"/>
      <c r="H603" s="97"/>
      <c r="I603" s="97"/>
      <c r="J603" s="97"/>
      <c r="K603" s="97"/>
    </row>
    <row r="604" spans="2:11">
      <c r="B604" s="97"/>
      <c r="C604" s="97"/>
      <c r="D604" s="97"/>
      <c r="E604" s="97"/>
      <c r="F604" s="97"/>
      <c r="G604" s="97"/>
      <c r="H604" s="97"/>
      <c r="I604" s="97"/>
      <c r="J604" s="97"/>
      <c r="K604" s="97"/>
    </row>
    <row r="605" spans="2:11">
      <c r="B605" s="97"/>
      <c r="C605" s="97"/>
      <c r="D605" s="97"/>
      <c r="E605" s="97"/>
      <c r="F605" s="97"/>
      <c r="G605" s="97"/>
      <c r="H605" s="97"/>
      <c r="I605" s="97"/>
      <c r="J605" s="97"/>
      <c r="K605" s="97"/>
    </row>
    <row r="606" spans="2:11">
      <c r="B606" s="97"/>
      <c r="C606" s="97"/>
      <c r="D606" s="97"/>
      <c r="E606" s="97"/>
      <c r="F606" s="97"/>
      <c r="G606" s="97"/>
      <c r="H606" s="97"/>
      <c r="I606" s="97"/>
      <c r="J606" s="97"/>
      <c r="K606" s="97"/>
    </row>
    <row r="607" spans="2:11">
      <c r="B607" s="97"/>
      <c r="C607" s="97"/>
      <c r="D607" s="97"/>
      <c r="E607" s="97"/>
      <c r="F607" s="97"/>
      <c r="G607" s="97"/>
      <c r="H607" s="97"/>
      <c r="I607" s="97"/>
      <c r="J607" s="97"/>
      <c r="K607" s="97"/>
    </row>
    <row r="608" spans="2:11">
      <c r="B608" s="97"/>
      <c r="C608" s="97"/>
      <c r="D608" s="97"/>
      <c r="E608" s="97"/>
      <c r="F608" s="97"/>
      <c r="G608" s="97"/>
      <c r="H608" s="97"/>
      <c r="I608" s="97"/>
      <c r="J608" s="97"/>
      <c r="K608" s="97"/>
    </row>
    <row r="609" spans="2:11">
      <c r="B609" s="97"/>
      <c r="C609" s="97"/>
      <c r="D609" s="97"/>
      <c r="E609" s="97"/>
      <c r="F609" s="97"/>
      <c r="G609" s="97"/>
      <c r="H609" s="97"/>
      <c r="I609" s="97"/>
      <c r="J609" s="97"/>
      <c r="K609" s="97"/>
    </row>
    <row r="610" spans="2:11">
      <c r="B610" s="97"/>
      <c r="C610" s="97"/>
      <c r="D610" s="97"/>
      <c r="E610" s="97"/>
      <c r="F610" s="97"/>
      <c r="G610" s="97"/>
      <c r="H610" s="97"/>
      <c r="I610" s="97"/>
      <c r="J610" s="97"/>
      <c r="K610" s="97"/>
    </row>
    <row r="611" spans="2:11">
      <c r="B611" s="97"/>
      <c r="C611" s="97"/>
      <c r="D611" s="97"/>
      <c r="E611" s="97"/>
      <c r="F611" s="97"/>
      <c r="G611" s="97"/>
      <c r="H611" s="97"/>
      <c r="I611" s="97"/>
      <c r="J611" s="97"/>
      <c r="K611" s="97"/>
    </row>
    <row r="612" spans="2:11">
      <c r="B612" s="97"/>
      <c r="C612" s="97"/>
      <c r="D612" s="97"/>
      <c r="E612" s="97"/>
      <c r="F612" s="97"/>
      <c r="G612" s="97"/>
      <c r="H612" s="97"/>
      <c r="I612" s="97"/>
      <c r="J612" s="97"/>
      <c r="K612" s="97"/>
    </row>
    <row r="613" spans="2:11">
      <c r="B613" s="97"/>
      <c r="C613" s="97"/>
      <c r="D613" s="97"/>
      <c r="E613" s="97"/>
      <c r="F613" s="97"/>
      <c r="G613" s="97"/>
      <c r="H613" s="97"/>
      <c r="I613" s="97"/>
      <c r="J613" s="97"/>
      <c r="K613" s="97"/>
    </row>
    <row r="614" spans="2:11">
      <c r="B614" s="97"/>
      <c r="C614" s="97"/>
      <c r="D614" s="97"/>
      <c r="E614" s="97"/>
      <c r="F614" s="97"/>
      <c r="G614" s="97"/>
      <c r="H614" s="97"/>
      <c r="I614" s="97"/>
      <c r="J614" s="97"/>
      <c r="K614" s="97"/>
    </row>
    <row r="615" spans="2:11">
      <c r="B615" s="97"/>
      <c r="C615" s="97"/>
      <c r="D615" s="97"/>
      <c r="E615" s="97"/>
      <c r="F615" s="97"/>
      <c r="G615" s="97"/>
      <c r="H615" s="97"/>
      <c r="I615" s="97"/>
      <c r="J615" s="97"/>
      <c r="K615" s="97"/>
    </row>
    <row r="616" spans="2:11">
      <c r="B616" s="97"/>
      <c r="C616" s="97"/>
      <c r="D616" s="97"/>
      <c r="E616" s="97"/>
      <c r="F616" s="97"/>
      <c r="G616" s="97"/>
      <c r="H616" s="97"/>
      <c r="I616" s="97"/>
      <c r="J616" s="97"/>
      <c r="K616" s="97"/>
    </row>
    <row r="617" spans="2:11">
      <c r="B617" s="97"/>
      <c r="C617" s="97"/>
      <c r="D617" s="97"/>
      <c r="E617" s="97"/>
      <c r="F617" s="97"/>
      <c r="G617" s="97"/>
      <c r="H617" s="97"/>
      <c r="I617" s="97"/>
      <c r="J617" s="97"/>
      <c r="K617" s="97"/>
    </row>
    <row r="618" spans="2:11">
      <c r="B618" s="97"/>
      <c r="C618" s="97"/>
      <c r="D618" s="97"/>
      <c r="E618" s="97"/>
      <c r="F618" s="97"/>
      <c r="G618" s="97"/>
      <c r="H618" s="97"/>
      <c r="I618" s="97"/>
      <c r="J618" s="97"/>
      <c r="K618" s="97"/>
    </row>
    <row r="619" spans="2:11">
      <c r="B619" s="97"/>
      <c r="C619" s="97"/>
      <c r="D619" s="97"/>
      <c r="E619" s="97"/>
      <c r="F619" s="97"/>
      <c r="G619" s="97"/>
      <c r="H619" s="97"/>
      <c r="I619" s="97"/>
      <c r="J619" s="97"/>
      <c r="K619" s="97"/>
    </row>
    <row r="620" spans="2:11">
      <c r="B620" s="97"/>
      <c r="C620" s="97"/>
      <c r="D620" s="97"/>
      <c r="E620" s="97"/>
      <c r="F620" s="97"/>
      <c r="G620" s="97"/>
      <c r="H620" s="97"/>
      <c r="I620" s="97"/>
      <c r="J620" s="97"/>
      <c r="K620" s="97"/>
    </row>
    <row r="621" spans="2:11">
      <c r="B621" s="97"/>
      <c r="C621" s="97"/>
      <c r="D621" s="97"/>
      <c r="E621" s="97"/>
      <c r="F621" s="97"/>
      <c r="G621" s="97"/>
      <c r="H621" s="97"/>
      <c r="I621" s="97"/>
      <c r="J621" s="97"/>
      <c r="K621" s="97"/>
    </row>
    <row r="622" spans="2:11">
      <c r="B622" s="97"/>
      <c r="C622" s="97"/>
      <c r="D622" s="97"/>
      <c r="E622" s="97"/>
      <c r="F622" s="97"/>
      <c r="G622" s="97"/>
      <c r="H622" s="97"/>
      <c r="I622" s="97"/>
      <c r="J622" s="97"/>
      <c r="K622" s="97"/>
    </row>
    <row r="623" spans="2:11">
      <c r="B623" s="97"/>
      <c r="C623" s="97"/>
      <c r="D623" s="97"/>
      <c r="E623" s="97"/>
      <c r="F623" s="97"/>
      <c r="G623" s="97"/>
      <c r="H623" s="97"/>
      <c r="I623" s="97"/>
      <c r="J623" s="97"/>
      <c r="K623" s="97"/>
    </row>
    <row r="624" spans="2:11">
      <c r="B624" s="97"/>
      <c r="C624" s="97"/>
      <c r="D624" s="97"/>
      <c r="E624" s="97"/>
      <c r="F624" s="97"/>
      <c r="G624" s="97"/>
      <c r="H624" s="97"/>
      <c r="I624" s="97"/>
      <c r="J624" s="97"/>
      <c r="K624" s="97"/>
    </row>
    <row r="625" spans="2:11">
      <c r="B625" s="97"/>
      <c r="C625" s="97"/>
      <c r="D625" s="97"/>
      <c r="E625" s="97"/>
      <c r="F625" s="97"/>
      <c r="G625" s="97"/>
      <c r="H625" s="97"/>
      <c r="I625" s="97"/>
      <c r="J625" s="97"/>
      <c r="K625" s="97"/>
    </row>
    <row r="626" spans="2:11">
      <c r="B626" s="97"/>
      <c r="C626" s="97"/>
      <c r="D626" s="97"/>
      <c r="E626" s="97"/>
      <c r="F626" s="97"/>
      <c r="G626" s="97"/>
      <c r="H626" s="97"/>
      <c r="I626" s="97"/>
      <c r="J626" s="97"/>
      <c r="K626" s="97"/>
    </row>
    <row r="627" spans="2:11">
      <c r="B627" s="97"/>
      <c r="C627" s="97"/>
      <c r="D627" s="97"/>
      <c r="E627" s="97"/>
      <c r="F627" s="97"/>
      <c r="G627" s="97"/>
      <c r="H627" s="97"/>
      <c r="I627" s="97"/>
      <c r="J627" s="97"/>
      <c r="K627" s="97"/>
    </row>
    <row r="628" spans="2:11">
      <c r="B628" s="97"/>
      <c r="C628" s="97"/>
      <c r="D628" s="97"/>
      <c r="E628" s="97"/>
      <c r="F628" s="97"/>
      <c r="G628" s="97"/>
      <c r="H628" s="97"/>
      <c r="I628" s="97"/>
      <c r="J628" s="97"/>
      <c r="K628" s="97"/>
    </row>
    <row r="629" spans="2:11">
      <c r="B629" s="97"/>
      <c r="C629" s="97"/>
      <c r="D629" s="97"/>
      <c r="E629" s="97"/>
      <c r="F629" s="97"/>
      <c r="G629" s="97"/>
      <c r="H629" s="97"/>
      <c r="I629" s="97"/>
      <c r="J629" s="97"/>
      <c r="K629" s="97"/>
    </row>
    <row r="630" spans="2:11">
      <c r="B630" s="97"/>
      <c r="C630" s="97"/>
      <c r="D630" s="97"/>
      <c r="E630" s="97"/>
      <c r="F630" s="97"/>
      <c r="G630" s="97"/>
      <c r="H630" s="97"/>
      <c r="I630" s="97"/>
      <c r="J630" s="97"/>
      <c r="K630" s="97"/>
    </row>
    <row r="631" spans="2:11">
      <c r="B631" s="97"/>
      <c r="C631" s="97"/>
      <c r="D631" s="97"/>
      <c r="E631" s="97"/>
      <c r="F631" s="97"/>
      <c r="G631" s="97"/>
      <c r="H631" s="97"/>
      <c r="I631" s="97"/>
      <c r="J631" s="97"/>
      <c r="K631" s="97"/>
    </row>
    <row r="632" spans="2:11">
      <c r="B632" s="97"/>
      <c r="C632" s="97"/>
      <c r="D632" s="97"/>
      <c r="E632" s="97"/>
      <c r="F632" s="97"/>
      <c r="G632" s="97"/>
      <c r="H632" s="97"/>
      <c r="I632" s="97"/>
      <c r="J632" s="97"/>
      <c r="K632" s="97"/>
    </row>
    <row r="633" spans="2:11">
      <c r="B633" s="97"/>
      <c r="C633" s="97"/>
      <c r="D633" s="97"/>
      <c r="E633" s="97"/>
      <c r="F633" s="97"/>
      <c r="G633" s="97"/>
      <c r="H633" s="97"/>
      <c r="I633" s="97"/>
      <c r="J633" s="97"/>
      <c r="K633" s="97"/>
    </row>
    <row r="634" spans="2:11">
      <c r="B634" s="97"/>
      <c r="C634" s="97"/>
      <c r="D634" s="97"/>
      <c r="E634" s="97"/>
      <c r="F634" s="97"/>
      <c r="G634" s="97"/>
      <c r="H634" s="97"/>
      <c r="I634" s="97"/>
      <c r="J634" s="97"/>
      <c r="K634" s="97"/>
    </row>
    <row r="635" spans="2:11">
      <c r="B635" s="97"/>
      <c r="C635" s="97"/>
      <c r="D635" s="97"/>
      <c r="E635" s="97"/>
      <c r="F635" s="97"/>
      <c r="G635" s="97"/>
      <c r="H635" s="97"/>
      <c r="I635" s="97"/>
      <c r="J635" s="97"/>
      <c r="K635" s="97"/>
    </row>
    <row r="636" spans="2:11">
      <c r="B636" s="97"/>
      <c r="C636" s="97"/>
      <c r="D636" s="97"/>
      <c r="E636" s="97"/>
      <c r="F636" s="97"/>
      <c r="G636" s="97"/>
      <c r="H636" s="97"/>
      <c r="I636" s="97"/>
      <c r="J636" s="97"/>
      <c r="K636" s="97"/>
    </row>
    <row r="637" spans="2:11">
      <c r="B637" s="97"/>
      <c r="C637" s="97"/>
      <c r="D637" s="97"/>
      <c r="E637" s="97"/>
      <c r="F637" s="97"/>
      <c r="G637" s="97"/>
      <c r="H637" s="97"/>
      <c r="I637" s="97"/>
      <c r="J637" s="97"/>
      <c r="K637" s="97"/>
    </row>
    <row r="638" spans="2:11">
      <c r="B638" s="97"/>
      <c r="C638" s="97"/>
      <c r="D638" s="97"/>
      <c r="E638" s="97"/>
      <c r="F638" s="97"/>
      <c r="G638" s="97"/>
      <c r="H638" s="97"/>
      <c r="I638" s="97"/>
      <c r="J638" s="97"/>
      <c r="K638" s="97"/>
    </row>
    <row r="639" spans="2:11">
      <c r="B639" s="97"/>
      <c r="C639" s="97"/>
      <c r="D639" s="97"/>
      <c r="E639" s="97"/>
      <c r="F639" s="97"/>
      <c r="G639" s="97"/>
      <c r="H639" s="97"/>
      <c r="I639" s="97"/>
      <c r="J639" s="97"/>
      <c r="K639" s="97"/>
    </row>
    <row r="640" spans="2:11">
      <c r="B640" s="97"/>
      <c r="C640" s="97"/>
      <c r="D640" s="97"/>
      <c r="E640" s="97"/>
      <c r="F640" s="97"/>
      <c r="G640" s="97"/>
      <c r="H640" s="97"/>
      <c r="I640" s="97"/>
      <c r="J640" s="97"/>
      <c r="K640" s="97"/>
    </row>
    <row r="641" spans="2:11">
      <c r="B641" s="97"/>
      <c r="C641" s="97"/>
      <c r="D641" s="97"/>
      <c r="E641" s="97"/>
      <c r="F641" s="97"/>
      <c r="G641" s="97"/>
      <c r="H641" s="97"/>
      <c r="I641" s="97"/>
      <c r="J641" s="97"/>
      <c r="K641" s="97"/>
    </row>
    <row r="642" spans="2:11">
      <c r="B642" s="97"/>
      <c r="C642" s="97"/>
      <c r="D642" s="97"/>
      <c r="E642" s="97"/>
      <c r="F642" s="97"/>
      <c r="G642" s="97"/>
      <c r="H642" s="97"/>
      <c r="I642" s="97"/>
      <c r="J642" s="97"/>
      <c r="K642" s="97"/>
    </row>
    <row r="643" spans="2:11">
      <c r="B643" s="97"/>
      <c r="C643" s="97"/>
      <c r="D643" s="97"/>
      <c r="E643" s="97"/>
      <c r="F643" s="97"/>
      <c r="G643" s="97"/>
      <c r="H643" s="97"/>
      <c r="I643" s="97"/>
      <c r="J643" s="97"/>
      <c r="K643" s="97"/>
    </row>
    <row r="644" spans="2:11">
      <c r="B644" s="97"/>
      <c r="C644" s="97"/>
      <c r="D644" s="97"/>
      <c r="E644" s="97"/>
      <c r="F644" s="97"/>
      <c r="G644" s="97"/>
      <c r="H644" s="97"/>
      <c r="I644" s="97"/>
      <c r="J644" s="97"/>
      <c r="K644" s="97"/>
    </row>
    <row r="645" spans="2:11">
      <c r="B645" s="97"/>
      <c r="C645" s="97"/>
      <c r="D645" s="97"/>
      <c r="E645" s="97"/>
      <c r="F645" s="97"/>
      <c r="G645" s="97"/>
      <c r="H645" s="97"/>
      <c r="I645" s="97"/>
      <c r="J645" s="97"/>
      <c r="K645" s="97"/>
    </row>
    <row r="646" spans="2:11">
      <c r="B646" s="97"/>
      <c r="C646" s="97"/>
      <c r="D646" s="97"/>
      <c r="E646" s="97"/>
      <c r="F646" s="97"/>
      <c r="G646" s="97"/>
      <c r="H646" s="97"/>
      <c r="I646" s="97"/>
      <c r="J646" s="97"/>
      <c r="K646" s="97"/>
    </row>
    <row r="647" spans="2:11">
      <c r="B647" s="97"/>
      <c r="C647" s="97"/>
      <c r="D647" s="97"/>
      <c r="E647" s="97"/>
      <c r="F647" s="97"/>
      <c r="G647" s="97"/>
      <c r="H647" s="97"/>
      <c r="I647" s="97"/>
      <c r="J647" s="97"/>
      <c r="K647" s="97"/>
    </row>
    <row r="648" spans="2:11">
      <c r="B648" s="97"/>
      <c r="C648" s="97"/>
      <c r="D648" s="97"/>
      <c r="E648" s="97"/>
      <c r="F648" s="97"/>
      <c r="G648" s="97"/>
      <c r="H648" s="97"/>
      <c r="I648" s="97"/>
      <c r="J648" s="97"/>
      <c r="K648" s="97"/>
    </row>
    <row r="649" spans="2:11">
      <c r="B649" s="97"/>
      <c r="C649" s="97"/>
      <c r="D649" s="97"/>
      <c r="E649" s="97"/>
      <c r="F649" s="97"/>
      <c r="G649" s="97"/>
      <c r="H649" s="97"/>
      <c r="I649" s="97"/>
      <c r="J649" s="97"/>
      <c r="K649" s="97"/>
    </row>
    <row r="650" spans="2:11">
      <c r="B650" s="97"/>
      <c r="C650" s="97"/>
      <c r="D650" s="97"/>
      <c r="E650" s="97"/>
      <c r="F650" s="97"/>
      <c r="G650" s="97"/>
      <c r="H650" s="97"/>
      <c r="I650" s="97"/>
      <c r="J650" s="97"/>
      <c r="K650" s="97"/>
    </row>
    <row r="651" spans="2:11">
      <c r="B651" s="97"/>
      <c r="C651" s="97"/>
      <c r="D651" s="97"/>
      <c r="E651" s="97"/>
      <c r="F651" s="97"/>
      <c r="G651" s="97"/>
      <c r="H651" s="97"/>
      <c r="I651" s="97"/>
      <c r="J651" s="97"/>
      <c r="K651" s="97"/>
    </row>
    <row r="652" spans="2:11">
      <c r="B652" s="97"/>
      <c r="C652" s="97"/>
      <c r="D652" s="97"/>
      <c r="E652" s="97"/>
      <c r="F652" s="97"/>
      <c r="G652" s="97"/>
      <c r="H652" s="97"/>
      <c r="I652" s="97"/>
      <c r="J652" s="97"/>
      <c r="K652" s="97"/>
    </row>
    <row r="653" spans="2:11">
      <c r="B653" s="97"/>
      <c r="C653" s="97"/>
      <c r="D653" s="97"/>
      <c r="E653" s="97"/>
      <c r="F653" s="97"/>
      <c r="G653" s="97"/>
      <c r="H653" s="97"/>
      <c r="I653" s="97"/>
      <c r="J653" s="97"/>
      <c r="K653" s="97"/>
    </row>
    <row r="654" spans="2:11">
      <c r="B654" s="97"/>
      <c r="C654" s="97"/>
      <c r="D654" s="97"/>
      <c r="E654" s="97"/>
      <c r="F654" s="97"/>
      <c r="G654" s="97"/>
      <c r="H654" s="97"/>
      <c r="I654" s="97"/>
      <c r="J654" s="97"/>
      <c r="K654" s="97"/>
    </row>
    <row r="655" spans="2:11">
      <c r="B655" s="97"/>
      <c r="C655" s="97"/>
      <c r="D655" s="97"/>
      <c r="E655" s="97"/>
      <c r="F655" s="97"/>
      <c r="G655" s="97"/>
      <c r="H655" s="97"/>
      <c r="I655" s="97"/>
      <c r="J655" s="97"/>
      <c r="K655" s="97"/>
    </row>
    <row r="656" spans="2:11">
      <c r="B656" s="97"/>
      <c r="C656" s="97"/>
      <c r="D656" s="97"/>
      <c r="E656" s="97"/>
      <c r="F656" s="97"/>
      <c r="G656" s="97"/>
      <c r="H656" s="97"/>
      <c r="I656" s="97"/>
      <c r="J656" s="97"/>
      <c r="K656" s="97"/>
    </row>
    <row r="657" spans="2:11">
      <c r="B657" s="97"/>
      <c r="C657" s="97"/>
      <c r="D657" s="97"/>
      <c r="E657" s="97"/>
      <c r="F657" s="97"/>
      <c r="G657" s="97"/>
      <c r="H657" s="97"/>
      <c r="I657" s="97"/>
      <c r="J657" s="97"/>
      <c r="K657" s="97"/>
    </row>
    <row r="658" spans="2:11">
      <c r="B658" s="97"/>
      <c r="C658" s="97"/>
      <c r="D658" s="97"/>
      <c r="E658" s="97"/>
      <c r="F658" s="97"/>
      <c r="G658" s="97"/>
      <c r="H658" s="97"/>
      <c r="I658" s="97"/>
      <c r="J658" s="97"/>
      <c r="K658" s="97"/>
    </row>
    <row r="659" spans="2:11">
      <c r="B659" s="97"/>
      <c r="C659" s="97"/>
      <c r="D659" s="97"/>
      <c r="E659" s="97"/>
      <c r="F659" s="97"/>
      <c r="G659" s="97"/>
      <c r="H659" s="97"/>
      <c r="I659" s="97"/>
      <c r="J659" s="97"/>
      <c r="K659" s="97"/>
    </row>
    <row r="660" spans="2:11">
      <c r="B660" s="97"/>
      <c r="C660" s="97"/>
      <c r="D660" s="97"/>
      <c r="E660" s="97"/>
      <c r="F660" s="97"/>
      <c r="G660" s="97"/>
      <c r="H660" s="97"/>
      <c r="I660" s="97"/>
      <c r="J660" s="97"/>
      <c r="K660" s="97"/>
    </row>
    <row r="661" spans="2:11">
      <c r="B661" s="97"/>
      <c r="C661" s="97"/>
      <c r="D661" s="97"/>
      <c r="E661" s="97"/>
      <c r="F661" s="97"/>
      <c r="G661" s="97"/>
      <c r="H661" s="97"/>
      <c r="I661" s="97"/>
      <c r="J661" s="97"/>
      <c r="K661" s="97"/>
    </row>
    <row r="662" spans="2:11">
      <c r="B662" s="97"/>
      <c r="C662" s="97"/>
      <c r="D662" s="97"/>
      <c r="E662" s="97"/>
      <c r="F662" s="97"/>
      <c r="G662" s="97"/>
      <c r="H662" s="97"/>
      <c r="I662" s="97"/>
      <c r="J662" s="97"/>
      <c r="K662" s="97"/>
    </row>
    <row r="663" spans="2:11">
      <c r="B663" s="97"/>
      <c r="C663" s="97"/>
      <c r="D663" s="97"/>
      <c r="E663" s="97"/>
      <c r="F663" s="97"/>
      <c r="G663" s="97"/>
      <c r="H663" s="97"/>
      <c r="I663" s="97"/>
      <c r="J663" s="97"/>
      <c r="K663" s="97"/>
    </row>
    <row r="664" spans="2:11">
      <c r="B664" s="97"/>
      <c r="C664" s="97"/>
      <c r="D664" s="97"/>
      <c r="E664" s="97"/>
      <c r="F664" s="97"/>
      <c r="G664" s="97"/>
      <c r="H664" s="97"/>
      <c r="I664" s="97"/>
      <c r="J664" s="97"/>
      <c r="K664" s="97"/>
    </row>
    <row r="665" spans="2:11">
      <c r="B665" s="97"/>
      <c r="C665" s="97"/>
      <c r="D665" s="97"/>
      <c r="E665" s="97"/>
      <c r="F665" s="97"/>
      <c r="G665" s="97"/>
      <c r="H665" s="97"/>
      <c r="I665" s="97"/>
      <c r="J665" s="97"/>
      <c r="K665" s="97"/>
    </row>
    <row r="666" spans="2:11">
      <c r="B666" s="97"/>
      <c r="C666" s="97"/>
      <c r="D666" s="97"/>
      <c r="E666" s="97"/>
      <c r="F666" s="97"/>
      <c r="G666" s="97"/>
      <c r="H666" s="97"/>
      <c r="I666" s="97"/>
      <c r="J666" s="97"/>
      <c r="K666" s="97"/>
    </row>
    <row r="667" spans="2:11">
      <c r="B667" s="97"/>
      <c r="C667" s="97"/>
      <c r="D667" s="97"/>
      <c r="E667" s="97"/>
      <c r="F667" s="97"/>
      <c r="G667" s="97"/>
      <c r="H667" s="97"/>
      <c r="I667" s="97"/>
      <c r="J667" s="97"/>
      <c r="K667" s="97"/>
    </row>
    <row r="668" spans="2:11">
      <c r="B668" s="97"/>
      <c r="C668" s="97"/>
      <c r="D668" s="97"/>
      <c r="E668" s="97"/>
      <c r="F668" s="97"/>
      <c r="G668" s="97"/>
      <c r="H668" s="97"/>
      <c r="I668" s="97"/>
      <c r="J668" s="97"/>
      <c r="K668" s="97"/>
    </row>
    <row r="669" spans="2:11">
      <c r="B669" s="97"/>
      <c r="C669" s="97"/>
      <c r="D669" s="97"/>
      <c r="E669" s="97"/>
      <c r="F669" s="97"/>
      <c r="G669" s="97"/>
      <c r="H669" s="97"/>
      <c r="I669" s="97"/>
      <c r="J669" s="97"/>
      <c r="K669" s="97"/>
    </row>
    <row r="670" spans="2:11">
      <c r="B670" s="97"/>
      <c r="C670" s="97"/>
      <c r="D670" s="97"/>
      <c r="E670" s="97"/>
      <c r="F670" s="97"/>
      <c r="G670" s="97"/>
      <c r="H670" s="97"/>
      <c r="I670" s="97"/>
      <c r="J670" s="97"/>
      <c r="K670" s="97"/>
    </row>
    <row r="671" spans="2:11">
      <c r="B671" s="97"/>
      <c r="C671" s="97"/>
      <c r="D671" s="97"/>
      <c r="E671" s="97"/>
      <c r="F671" s="97"/>
      <c r="G671" s="97"/>
      <c r="H671" s="97"/>
      <c r="I671" s="97"/>
      <c r="J671" s="97"/>
      <c r="K671" s="97"/>
    </row>
    <row r="672" spans="2:11">
      <c r="B672" s="97"/>
      <c r="C672" s="97"/>
      <c r="D672" s="97"/>
      <c r="E672" s="97"/>
      <c r="F672" s="97"/>
      <c r="G672" s="97"/>
      <c r="H672" s="97"/>
      <c r="I672" s="97"/>
      <c r="J672" s="97"/>
      <c r="K672" s="97"/>
    </row>
    <row r="673" spans="2:11">
      <c r="B673" s="97"/>
      <c r="C673" s="97"/>
      <c r="D673" s="97"/>
      <c r="E673" s="97"/>
      <c r="F673" s="97"/>
      <c r="G673" s="97"/>
      <c r="H673" s="97"/>
      <c r="I673" s="97"/>
      <c r="J673" s="97"/>
      <c r="K673" s="97"/>
    </row>
    <row r="674" spans="2:11">
      <c r="B674" s="97"/>
      <c r="C674" s="97"/>
      <c r="D674" s="97"/>
      <c r="E674" s="97"/>
      <c r="F674" s="97"/>
      <c r="G674" s="97"/>
      <c r="H674" s="97"/>
      <c r="I674" s="97"/>
      <c r="J674" s="97"/>
      <c r="K674" s="97"/>
    </row>
    <row r="675" spans="2:11">
      <c r="B675" s="97"/>
      <c r="C675" s="97"/>
      <c r="D675" s="97"/>
      <c r="E675" s="97"/>
      <c r="F675" s="97"/>
      <c r="G675" s="97"/>
      <c r="H675" s="97"/>
      <c r="I675" s="97"/>
      <c r="J675" s="97"/>
      <c r="K675" s="97"/>
    </row>
    <row r="676" spans="2:11">
      <c r="B676" s="97"/>
      <c r="C676" s="97"/>
      <c r="D676" s="97"/>
      <c r="E676" s="97"/>
      <c r="F676" s="97"/>
      <c r="G676" s="97"/>
      <c r="H676" s="97"/>
      <c r="I676" s="97"/>
      <c r="J676" s="97"/>
      <c r="K676" s="97"/>
    </row>
    <row r="677" spans="2:11">
      <c r="B677" s="97"/>
      <c r="C677" s="97"/>
      <c r="D677" s="97"/>
      <c r="E677" s="97"/>
      <c r="F677" s="97"/>
      <c r="G677" s="97"/>
      <c r="H677" s="97"/>
      <c r="I677" s="97"/>
      <c r="J677" s="97"/>
      <c r="K677" s="97"/>
    </row>
    <row r="678" spans="2:11">
      <c r="B678" s="97"/>
      <c r="C678" s="97"/>
      <c r="D678" s="97"/>
      <c r="E678" s="97"/>
      <c r="F678" s="97"/>
      <c r="G678" s="97"/>
      <c r="H678" s="97"/>
      <c r="I678" s="97"/>
      <c r="J678" s="97"/>
      <c r="K678" s="97"/>
    </row>
    <row r="679" spans="2:11">
      <c r="B679" s="97"/>
      <c r="C679" s="97"/>
      <c r="D679" s="97"/>
      <c r="E679" s="97"/>
      <c r="F679" s="97"/>
      <c r="G679" s="97"/>
      <c r="H679" s="97"/>
      <c r="I679" s="97"/>
      <c r="J679" s="97"/>
      <c r="K679" s="97"/>
    </row>
    <row r="680" spans="2:11">
      <c r="B680" s="97"/>
      <c r="C680" s="97"/>
      <c r="D680" s="97"/>
      <c r="E680" s="97"/>
      <c r="F680" s="97"/>
      <c r="G680" s="97"/>
      <c r="H680" s="97"/>
      <c r="I680" s="97"/>
      <c r="J680" s="97"/>
      <c r="K680" s="97"/>
    </row>
    <row r="681" spans="2:11">
      <c r="B681" s="97"/>
      <c r="C681" s="97"/>
      <c r="D681" s="97"/>
      <c r="E681" s="97"/>
      <c r="F681" s="97"/>
      <c r="G681" s="97"/>
      <c r="H681" s="97"/>
      <c r="I681" s="97"/>
      <c r="J681" s="97"/>
      <c r="K681" s="97"/>
    </row>
    <row r="682" spans="2:11">
      <c r="B682" s="97"/>
      <c r="C682" s="97"/>
      <c r="D682" s="97"/>
      <c r="E682" s="97"/>
      <c r="F682" s="97"/>
      <c r="G682" s="97"/>
      <c r="H682" s="97"/>
      <c r="I682" s="97"/>
      <c r="J682" s="97"/>
      <c r="K682" s="97"/>
    </row>
    <row r="683" spans="2:11">
      <c r="B683" s="97"/>
      <c r="C683" s="97"/>
      <c r="D683" s="97"/>
      <c r="E683" s="97"/>
      <c r="F683" s="97"/>
      <c r="G683" s="97"/>
      <c r="H683" s="97"/>
      <c r="I683" s="97"/>
      <c r="J683" s="97"/>
      <c r="K683" s="97"/>
    </row>
    <row r="684" spans="2:11">
      <c r="B684" s="97"/>
      <c r="C684" s="97"/>
      <c r="D684" s="97"/>
      <c r="E684" s="97"/>
      <c r="F684" s="97"/>
      <c r="G684" s="97"/>
      <c r="H684" s="97"/>
      <c r="I684" s="97"/>
      <c r="J684" s="97"/>
      <c r="K684" s="97"/>
    </row>
    <row r="685" spans="2:11">
      <c r="B685" s="97"/>
      <c r="C685" s="97"/>
      <c r="D685" s="97"/>
      <c r="E685" s="97"/>
      <c r="F685" s="97"/>
      <c r="G685" s="97"/>
      <c r="H685" s="97"/>
      <c r="I685" s="97"/>
      <c r="J685" s="97"/>
      <c r="K685" s="97"/>
    </row>
    <row r="686" spans="2:11">
      <c r="B686" s="97"/>
      <c r="C686" s="97"/>
      <c r="D686" s="97"/>
      <c r="E686" s="97"/>
      <c r="F686" s="97"/>
      <c r="G686" s="97"/>
      <c r="H686" s="97"/>
      <c r="I686" s="97"/>
      <c r="J686" s="97"/>
      <c r="K686" s="97"/>
    </row>
    <row r="687" spans="2:11">
      <c r="B687" s="97"/>
      <c r="C687" s="97"/>
      <c r="D687" s="97"/>
      <c r="E687" s="97"/>
      <c r="F687" s="97"/>
      <c r="G687" s="97"/>
      <c r="H687" s="97"/>
      <c r="I687" s="97"/>
      <c r="J687" s="97"/>
      <c r="K687" s="97"/>
    </row>
    <row r="688" spans="2:11">
      <c r="B688" s="97"/>
      <c r="C688" s="97"/>
      <c r="D688" s="97"/>
      <c r="E688" s="97"/>
      <c r="F688" s="97"/>
      <c r="G688" s="97"/>
      <c r="H688" s="97"/>
      <c r="I688" s="97"/>
      <c r="J688" s="97"/>
      <c r="K688" s="97"/>
    </row>
    <row r="689" spans="2:11">
      <c r="B689" s="97"/>
      <c r="C689" s="97"/>
      <c r="D689" s="97"/>
      <c r="E689" s="97"/>
      <c r="F689" s="97"/>
      <c r="G689" s="97"/>
      <c r="H689" s="97"/>
      <c r="I689" s="97"/>
      <c r="J689" s="97"/>
      <c r="K689" s="97"/>
    </row>
    <row r="690" spans="2:11">
      <c r="B690" s="97"/>
      <c r="C690" s="97"/>
      <c r="D690" s="97"/>
      <c r="E690" s="97"/>
      <c r="F690" s="97"/>
      <c r="G690" s="97"/>
      <c r="H690" s="97"/>
      <c r="I690" s="97"/>
      <c r="J690" s="97"/>
      <c r="K690" s="97"/>
    </row>
    <row r="691" spans="2:11">
      <c r="B691" s="97"/>
      <c r="C691" s="97"/>
      <c r="D691" s="97"/>
      <c r="E691" s="97"/>
      <c r="F691" s="97"/>
      <c r="G691" s="97"/>
      <c r="H691" s="97"/>
      <c r="I691" s="97"/>
      <c r="J691" s="97"/>
      <c r="K691" s="97"/>
    </row>
    <row r="692" spans="2:11">
      <c r="B692" s="97"/>
      <c r="C692" s="97"/>
      <c r="D692" s="97"/>
      <c r="E692" s="97"/>
      <c r="F692" s="97"/>
      <c r="G692" s="97"/>
      <c r="H692" s="97"/>
      <c r="I692" s="97"/>
      <c r="J692" s="97"/>
      <c r="K692" s="97"/>
    </row>
    <row r="693" spans="2:11">
      <c r="B693" s="97"/>
      <c r="C693" s="97"/>
      <c r="D693" s="97"/>
      <c r="E693" s="97"/>
      <c r="F693" s="97"/>
      <c r="G693" s="97"/>
      <c r="H693" s="97"/>
      <c r="I693" s="97"/>
      <c r="J693" s="97"/>
      <c r="K693" s="97"/>
    </row>
    <row r="694" spans="2:11">
      <c r="B694" s="97"/>
      <c r="C694" s="97"/>
      <c r="D694" s="97"/>
      <c r="E694" s="97"/>
      <c r="F694" s="97"/>
      <c r="G694" s="97"/>
      <c r="H694" s="97"/>
      <c r="I694" s="97"/>
      <c r="J694" s="97"/>
      <c r="K694" s="97"/>
    </row>
    <row r="695" spans="2:11">
      <c r="B695" s="97"/>
      <c r="C695" s="97"/>
      <c r="D695" s="97"/>
      <c r="E695" s="97"/>
      <c r="F695" s="97"/>
      <c r="G695" s="97"/>
      <c r="H695" s="97"/>
      <c r="I695" s="97"/>
      <c r="J695" s="97"/>
      <c r="K695" s="97"/>
    </row>
    <row r="696" spans="2:11">
      <c r="B696" s="97"/>
      <c r="C696" s="97"/>
      <c r="D696" s="97"/>
      <c r="E696" s="97"/>
      <c r="F696" s="97"/>
      <c r="G696" s="97"/>
      <c r="H696" s="97"/>
      <c r="I696" s="97"/>
      <c r="J696" s="97"/>
      <c r="K696" s="97"/>
    </row>
    <row r="697" spans="2:11">
      <c r="B697" s="97"/>
      <c r="C697" s="97"/>
      <c r="D697" s="97"/>
      <c r="E697" s="97"/>
      <c r="F697" s="97"/>
      <c r="G697" s="97"/>
      <c r="H697" s="97"/>
      <c r="I697" s="97"/>
      <c r="J697" s="97"/>
      <c r="K697" s="97"/>
    </row>
    <row r="698" spans="2:11">
      <c r="B698" s="97"/>
      <c r="C698" s="97"/>
      <c r="D698" s="97"/>
      <c r="E698" s="97"/>
      <c r="F698" s="97"/>
      <c r="G698" s="97"/>
      <c r="H698" s="97"/>
      <c r="I698" s="97"/>
      <c r="J698" s="97"/>
      <c r="K698" s="97"/>
    </row>
    <row r="699" spans="2:11">
      <c r="B699" s="97"/>
      <c r="C699" s="97"/>
      <c r="D699" s="97"/>
      <c r="E699" s="97"/>
      <c r="F699" s="97"/>
      <c r="G699" s="97"/>
      <c r="H699" s="97"/>
      <c r="I699" s="97"/>
      <c r="J699" s="97"/>
      <c r="K699" s="97"/>
    </row>
    <row r="700" spans="2:11">
      <c r="B700" s="97"/>
      <c r="C700" s="97"/>
      <c r="D700" s="97"/>
      <c r="E700" s="97"/>
      <c r="F700" s="97"/>
      <c r="G700" s="97"/>
      <c r="H700" s="97"/>
      <c r="I700" s="97"/>
      <c r="J700" s="97"/>
      <c r="K700" s="97"/>
    </row>
    <row r="701" spans="2:11">
      <c r="B701" s="97"/>
      <c r="C701" s="97"/>
      <c r="D701" s="97"/>
      <c r="E701" s="97"/>
      <c r="F701" s="97"/>
      <c r="G701" s="97"/>
      <c r="H701" s="97"/>
      <c r="I701" s="97"/>
      <c r="J701" s="97"/>
      <c r="K701" s="97"/>
    </row>
    <row r="702" spans="2:11">
      <c r="B702" s="97"/>
      <c r="C702" s="97"/>
      <c r="D702" s="97"/>
      <c r="E702" s="97"/>
      <c r="F702" s="97"/>
      <c r="G702" s="97"/>
      <c r="H702" s="97"/>
      <c r="I702" s="97"/>
      <c r="J702" s="97"/>
      <c r="K702" s="97"/>
    </row>
    <row r="703" spans="2:11">
      <c r="B703" s="97"/>
      <c r="C703" s="97"/>
      <c r="D703" s="97"/>
      <c r="E703" s="97"/>
      <c r="F703" s="97"/>
      <c r="G703" s="97"/>
      <c r="H703" s="97"/>
      <c r="I703" s="97"/>
      <c r="J703" s="97"/>
      <c r="K703" s="97"/>
    </row>
    <row r="704" spans="2:11">
      <c r="B704" s="97"/>
      <c r="C704" s="97"/>
      <c r="D704" s="97"/>
      <c r="E704" s="97"/>
      <c r="F704" s="97"/>
      <c r="G704" s="97"/>
      <c r="H704" s="97"/>
      <c r="I704" s="97"/>
      <c r="J704" s="97"/>
      <c r="K704" s="97"/>
    </row>
    <row r="705" spans="2:11">
      <c r="B705" s="97"/>
      <c r="C705" s="97"/>
      <c r="D705" s="97"/>
      <c r="E705" s="97"/>
      <c r="F705" s="97"/>
      <c r="G705" s="97"/>
      <c r="H705" s="97"/>
      <c r="I705" s="97"/>
      <c r="J705" s="97"/>
      <c r="K705" s="97"/>
    </row>
    <row r="706" spans="2:11">
      <c r="B706" s="97"/>
      <c r="C706" s="97"/>
      <c r="D706" s="97"/>
      <c r="E706" s="97"/>
      <c r="F706" s="97"/>
      <c r="G706" s="97"/>
      <c r="H706" s="97"/>
      <c r="I706" s="97"/>
      <c r="J706" s="97"/>
      <c r="K706" s="97"/>
    </row>
    <row r="707" spans="2:11">
      <c r="B707" s="97"/>
      <c r="C707" s="97"/>
      <c r="D707" s="97"/>
      <c r="E707" s="97"/>
      <c r="F707" s="97"/>
      <c r="G707" s="97"/>
      <c r="H707" s="97"/>
      <c r="I707" s="97"/>
      <c r="J707" s="97"/>
      <c r="K707" s="97"/>
    </row>
    <row r="708" spans="2:11">
      <c r="B708" s="97"/>
      <c r="C708" s="97"/>
      <c r="D708" s="97"/>
      <c r="E708" s="97"/>
      <c r="F708" s="97"/>
      <c r="G708" s="97"/>
      <c r="H708" s="97"/>
      <c r="I708" s="97"/>
      <c r="J708" s="97"/>
      <c r="K708" s="97"/>
    </row>
    <row r="709" spans="2:11">
      <c r="B709" s="97"/>
      <c r="C709" s="97"/>
      <c r="D709" s="97"/>
      <c r="E709" s="97"/>
      <c r="F709" s="97"/>
      <c r="G709" s="97"/>
      <c r="H709" s="97"/>
      <c r="I709" s="97"/>
      <c r="J709" s="97"/>
      <c r="K709" s="97"/>
    </row>
    <row r="710" spans="2:11">
      <c r="B710" s="97"/>
      <c r="C710" s="97"/>
      <c r="D710" s="97"/>
      <c r="E710" s="97"/>
      <c r="F710" s="97"/>
      <c r="G710" s="97"/>
      <c r="H710" s="97"/>
      <c r="I710" s="97"/>
      <c r="J710" s="97"/>
      <c r="K710" s="97"/>
    </row>
    <row r="711" spans="2:11">
      <c r="B711" s="97"/>
      <c r="C711" s="97"/>
      <c r="D711" s="97"/>
      <c r="E711" s="97"/>
      <c r="F711" s="97"/>
      <c r="G711" s="97"/>
      <c r="H711" s="97"/>
      <c r="I711" s="97"/>
      <c r="J711" s="97"/>
      <c r="K711" s="97"/>
    </row>
    <row r="712" spans="2:11">
      <c r="B712" s="97"/>
      <c r="C712" s="97"/>
      <c r="D712" s="97"/>
      <c r="E712" s="97"/>
      <c r="F712" s="97"/>
      <c r="G712" s="97"/>
      <c r="H712" s="97"/>
      <c r="I712" s="97"/>
      <c r="J712" s="97"/>
      <c r="K712" s="97"/>
    </row>
    <row r="713" spans="2:11">
      <c r="B713" s="97"/>
      <c r="C713" s="97"/>
      <c r="D713" s="97"/>
      <c r="E713" s="97"/>
      <c r="F713" s="97"/>
      <c r="G713" s="97"/>
      <c r="H713" s="97"/>
      <c r="I713" s="97"/>
      <c r="J713" s="97"/>
      <c r="K713" s="97"/>
    </row>
    <row r="714" spans="2:11">
      <c r="B714" s="97"/>
      <c r="C714" s="97"/>
      <c r="D714" s="97"/>
      <c r="E714" s="97"/>
      <c r="F714" s="97"/>
      <c r="G714" s="97"/>
      <c r="H714" s="97"/>
      <c r="I714" s="97"/>
      <c r="J714" s="97"/>
      <c r="K714" s="97"/>
    </row>
    <row r="715" spans="2:11">
      <c r="B715" s="97"/>
      <c r="C715" s="97"/>
      <c r="D715" s="97"/>
      <c r="E715" s="97"/>
      <c r="F715" s="97"/>
      <c r="G715" s="97"/>
      <c r="H715" s="97"/>
      <c r="I715" s="97"/>
      <c r="J715" s="97"/>
      <c r="K715" s="97"/>
    </row>
    <row r="716" spans="2:11">
      <c r="B716" s="97"/>
      <c r="C716" s="97"/>
      <c r="D716" s="97"/>
      <c r="E716" s="97"/>
      <c r="F716" s="97"/>
      <c r="G716" s="97"/>
      <c r="H716" s="97"/>
      <c r="I716" s="97"/>
      <c r="J716" s="97"/>
      <c r="K716" s="97"/>
    </row>
    <row r="717" spans="2:11">
      <c r="B717" s="97"/>
      <c r="C717" s="97"/>
      <c r="D717" s="97"/>
      <c r="E717" s="97"/>
      <c r="F717" s="97"/>
      <c r="G717" s="97"/>
      <c r="H717" s="97"/>
      <c r="I717" s="97"/>
      <c r="J717" s="97"/>
      <c r="K717" s="97"/>
    </row>
    <row r="718" spans="2:11">
      <c r="B718" s="97"/>
      <c r="C718" s="97"/>
      <c r="D718" s="97"/>
      <c r="E718" s="97"/>
      <c r="F718" s="97"/>
      <c r="G718" s="97"/>
      <c r="H718" s="97"/>
      <c r="I718" s="97"/>
      <c r="J718" s="97"/>
      <c r="K718" s="97"/>
    </row>
    <row r="719" spans="2:11">
      <c r="B719" s="97"/>
      <c r="C719" s="97"/>
      <c r="D719" s="97"/>
      <c r="E719" s="97"/>
      <c r="F719" s="97"/>
      <c r="G719" s="97"/>
      <c r="H719" s="97"/>
      <c r="I719" s="97"/>
      <c r="J719" s="97"/>
      <c r="K719" s="97"/>
    </row>
    <row r="720" spans="2:11">
      <c r="B720" s="97"/>
      <c r="C720" s="97"/>
      <c r="D720" s="97"/>
      <c r="E720" s="97"/>
      <c r="F720" s="97"/>
      <c r="G720" s="97"/>
      <c r="H720" s="97"/>
      <c r="I720" s="97"/>
      <c r="J720" s="97"/>
      <c r="K720" s="97"/>
    </row>
    <row r="721" spans="2:11">
      <c r="B721" s="97"/>
      <c r="C721" s="97"/>
      <c r="D721" s="97"/>
      <c r="E721" s="97"/>
      <c r="F721" s="97"/>
      <c r="G721" s="97"/>
      <c r="H721" s="97"/>
      <c r="I721" s="97"/>
      <c r="J721" s="97"/>
      <c r="K721" s="97"/>
    </row>
    <row r="722" spans="2:11">
      <c r="B722" s="97"/>
      <c r="C722" s="97"/>
      <c r="D722" s="97"/>
      <c r="E722" s="97"/>
      <c r="F722" s="97"/>
      <c r="G722" s="97"/>
      <c r="H722" s="97"/>
      <c r="I722" s="97"/>
      <c r="J722" s="97"/>
      <c r="K722" s="97"/>
    </row>
    <row r="723" spans="2:11">
      <c r="B723" s="97"/>
      <c r="C723" s="97"/>
      <c r="D723" s="97"/>
      <c r="E723" s="97"/>
      <c r="F723" s="97"/>
      <c r="G723" s="97"/>
      <c r="H723" s="97"/>
      <c r="I723" s="97"/>
      <c r="J723" s="97"/>
      <c r="K723" s="97"/>
    </row>
    <row r="724" spans="2:11">
      <c r="B724" s="97"/>
      <c r="C724" s="97"/>
      <c r="D724" s="97"/>
      <c r="E724" s="97"/>
      <c r="F724" s="97"/>
      <c r="G724" s="97"/>
      <c r="H724" s="97"/>
      <c r="I724" s="97"/>
      <c r="J724" s="97"/>
      <c r="K724" s="97"/>
    </row>
    <row r="725" spans="2:11">
      <c r="B725" s="97"/>
      <c r="C725" s="97"/>
      <c r="D725" s="97"/>
      <c r="E725" s="97"/>
      <c r="F725" s="97"/>
      <c r="G725" s="97"/>
      <c r="H725" s="97"/>
      <c r="I725" s="97"/>
      <c r="J725" s="97"/>
      <c r="K725" s="97"/>
    </row>
    <row r="726" spans="2:11">
      <c r="B726" s="97"/>
      <c r="C726" s="97"/>
      <c r="D726" s="97"/>
      <c r="E726" s="97"/>
      <c r="F726" s="97"/>
      <c r="G726" s="97"/>
      <c r="H726" s="97"/>
      <c r="I726" s="97"/>
      <c r="J726" s="97"/>
      <c r="K726" s="97"/>
    </row>
    <row r="727" spans="2:11">
      <c r="B727" s="97"/>
      <c r="C727" s="97"/>
      <c r="D727" s="97"/>
      <c r="E727" s="97"/>
      <c r="F727" s="97"/>
      <c r="G727" s="97"/>
      <c r="H727" s="97"/>
      <c r="I727" s="97"/>
      <c r="J727" s="97"/>
      <c r="K727" s="97"/>
    </row>
    <row r="728" spans="2:11">
      <c r="B728" s="97"/>
      <c r="C728" s="97"/>
      <c r="D728" s="97"/>
      <c r="E728" s="97"/>
      <c r="F728" s="97"/>
      <c r="G728" s="97"/>
      <c r="H728" s="97"/>
      <c r="I728" s="97"/>
      <c r="J728" s="97"/>
      <c r="K728" s="97"/>
    </row>
    <row r="729" spans="2:11">
      <c r="B729" s="97"/>
      <c r="C729" s="97"/>
      <c r="D729" s="97"/>
      <c r="E729" s="97"/>
      <c r="F729" s="97"/>
      <c r="G729" s="97"/>
      <c r="H729" s="97"/>
      <c r="I729" s="97"/>
      <c r="J729" s="97"/>
      <c r="K729" s="97"/>
    </row>
    <row r="730" spans="2:11">
      <c r="B730" s="97"/>
      <c r="C730" s="97"/>
      <c r="D730" s="97"/>
      <c r="E730" s="97"/>
      <c r="F730" s="97"/>
      <c r="G730" s="97"/>
      <c r="H730" s="97"/>
      <c r="I730" s="97"/>
      <c r="J730" s="97"/>
      <c r="K730" s="97"/>
    </row>
    <row r="731" spans="2:11">
      <c r="B731" s="97"/>
      <c r="C731" s="97"/>
      <c r="D731" s="97"/>
      <c r="E731" s="97"/>
      <c r="F731" s="97"/>
      <c r="G731" s="97"/>
      <c r="H731" s="97"/>
      <c r="I731" s="97"/>
      <c r="J731" s="97"/>
      <c r="K731" s="97"/>
    </row>
    <row r="732" spans="2:11">
      <c r="B732" s="97"/>
      <c r="C732" s="97"/>
      <c r="D732" s="97"/>
      <c r="E732" s="97"/>
      <c r="F732" s="97"/>
      <c r="G732" s="97"/>
      <c r="H732" s="97"/>
      <c r="I732" s="97"/>
      <c r="J732" s="97"/>
      <c r="K732" s="97"/>
    </row>
    <row r="733" spans="2:11">
      <c r="B733" s="97"/>
      <c r="C733" s="97"/>
      <c r="D733" s="97"/>
      <c r="E733" s="97"/>
      <c r="F733" s="97"/>
      <c r="G733" s="97"/>
      <c r="H733" s="97"/>
      <c r="I733" s="97"/>
      <c r="J733" s="97"/>
      <c r="K733" s="97"/>
    </row>
    <row r="734" spans="2:11">
      <c r="B734" s="97"/>
      <c r="C734" s="97"/>
      <c r="D734" s="97"/>
      <c r="E734" s="97"/>
      <c r="F734" s="97"/>
      <c r="G734" s="97"/>
      <c r="H734" s="97"/>
      <c r="I734" s="97"/>
      <c r="J734" s="97"/>
      <c r="K734" s="97"/>
    </row>
    <row r="735" spans="2:11">
      <c r="B735" s="97"/>
      <c r="C735" s="97"/>
      <c r="D735" s="97"/>
      <c r="E735" s="97"/>
      <c r="F735" s="97"/>
      <c r="G735" s="97"/>
      <c r="H735" s="97"/>
      <c r="I735" s="97"/>
      <c r="J735" s="97"/>
      <c r="K735" s="97"/>
    </row>
    <row r="736" spans="2:11">
      <c r="B736" s="97"/>
      <c r="C736" s="97"/>
      <c r="D736" s="97"/>
      <c r="E736" s="97"/>
      <c r="F736" s="97"/>
      <c r="G736" s="97"/>
      <c r="H736" s="97"/>
      <c r="I736" s="97"/>
      <c r="J736" s="97"/>
      <c r="K736" s="97"/>
    </row>
    <row r="737" spans="2:11">
      <c r="B737" s="97"/>
      <c r="C737" s="97"/>
      <c r="D737" s="97"/>
      <c r="E737" s="97"/>
      <c r="F737" s="97"/>
      <c r="G737" s="97"/>
      <c r="H737" s="97"/>
      <c r="I737" s="97"/>
      <c r="J737" s="97"/>
      <c r="K737" s="97"/>
    </row>
    <row r="738" spans="2:11">
      <c r="B738" s="97"/>
      <c r="C738" s="97"/>
      <c r="D738" s="97"/>
      <c r="E738" s="97"/>
      <c r="F738" s="97"/>
      <c r="G738" s="97"/>
      <c r="H738" s="97"/>
      <c r="I738" s="97"/>
      <c r="J738" s="97"/>
      <c r="K738" s="97"/>
    </row>
    <row r="739" spans="2:11">
      <c r="B739" s="97"/>
      <c r="C739" s="97"/>
      <c r="D739" s="97"/>
      <c r="E739" s="97"/>
      <c r="F739" s="97"/>
      <c r="G739" s="97"/>
      <c r="H739" s="97"/>
      <c r="I739" s="97"/>
      <c r="J739" s="97"/>
      <c r="K739" s="97"/>
    </row>
    <row r="740" spans="2:11">
      <c r="B740" s="97"/>
      <c r="C740" s="97"/>
      <c r="D740" s="97"/>
      <c r="E740" s="97"/>
      <c r="F740" s="97"/>
      <c r="G740" s="97"/>
      <c r="H740" s="97"/>
      <c r="I740" s="97"/>
      <c r="J740" s="97"/>
      <c r="K740" s="97"/>
    </row>
    <row r="741" spans="2:11">
      <c r="B741" s="97"/>
      <c r="C741" s="97"/>
      <c r="D741" s="97"/>
      <c r="E741" s="97"/>
      <c r="F741" s="97"/>
      <c r="G741" s="97"/>
      <c r="H741" s="97"/>
      <c r="I741" s="97"/>
      <c r="J741" s="97"/>
      <c r="K741" s="97"/>
    </row>
    <row r="742" spans="2:11">
      <c r="B742" s="97"/>
      <c r="C742" s="97"/>
      <c r="D742" s="97"/>
      <c r="E742" s="97"/>
      <c r="F742" s="97"/>
      <c r="G742" s="97"/>
      <c r="H742" s="97"/>
      <c r="I742" s="97"/>
      <c r="J742" s="97"/>
      <c r="K742" s="97"/>
    </row>
    <row r="743" spans="2:11">
      <c r="B743" s="97"/>
      <c r="C743" s="97"/>
      <c r="D743" s="97"/>
      <c r="E743" s="97"/>
      <c r="F743" s="97"/>
      <c r="G743" s="97"/>
      <c r="H743" s="97"/>
      <c r="I743" s="97"/>
      <c r="J743" s="97"/>
      <c r="K743" s="97"/>
    </row>
    <row r="744" spans="2:11">
      <c r="B744" s="97"/>
      <c r="C744" s="97"/>
      <c r="D744" s="97"/>
      <c r="E744" s="97"/>
      <c r="F744" s="97"/>
      <c r="G744" s="97"/>
      <c r="H744" s="97"/>
      <c r="I744" s="97"/>
      <c r="J744" s="97"/>
      <c r="K744" s="97"/>
    </row>
    <row r="745" spans="2:11">
      <c r="B745" s="97"/>
      <c r="C745" s="97"/>
      <c r="D745" s="97"/>
      <c r="E745" s="97"/>
      <c r="F745" s="97"/>
      <c r="G745" s="97"/>
      <c r="H745" s="97"/>
      <c r="I745" s="97"/>
      <c r="J745" s="97"/>
      <c r="K745" s="97"/>
    </row>
    <row r="746" spans="2:11">
      <c r="B746" s="97"/>
      <c r="C746" s="97"/>
      <c r="D746" s="97"/>
      <c r="E746" s="97"/>
      <c r="F746" s="97"/>
      <c r="G746" s="97"/>
      <c r="H746" s="97"/>
      <c r="I746" s="97"/>
      <c r="J746" s="97"/>
      <c r="K746" s="97"/>
    </row>
    <row r="747" spans="2:11">
      <c r="B747" s="97"/>
      <c r="C747" s="97"/>
      <c r="D747" s="97"/>
      <c r="E747" s="97"/>
      <c r="F747" s="97"/>
      <c r="G747" s="97"/>
      <c r="H747" s="97"/>
      <c r="I747" s="97"/>
      <c r="J747" s="97"/>
      <c r="K747" s="97"/>
    </row>
    <row r="748" spans="2:11">
      <c r="B748" s="97"/>
      <c r="C748" s="97"/>
      <c r="D748" s="97"/>
      <c r="E748" s="97"/>
      <c r="F748" s="97"/>
      <c r="G748" s="97"/>
      <c r="H748" s="97"/>
      <c r="I748" s="97"/>
      <c r="J748" s="97"/>
      <c r="K748" s="97"/>
    </row>
    <row r="749" spans="2:11">
      <c r="B749" s="97"/>
      <c r="C749" s="97"/>
      <c r="D749" s="97"/>
      <c r="E749" s="97"/>
      <c r="F749" s="97"/>
      <c r="G749" s="97"/>
      <c r="H749" s="97"/>
      <c r="I749" s="97"/>
      <c r="J749" s="97"/>
      <c r="K749" s="97"/>
    </row>
    <row r="750" spans="2:11">
      <c r="B750" s="97"/>
      <c r="C750" s="97"/>
      <c r="D750" s="97"/>
      <c r="E750" s="97"/>
      <c r="F750" s="97"/>
      <c r="G750" s="97"/>
      <c r="H750" s="97"/>
      <c r="I750" s="97"/>
      <c r="J750" s="97"/>
      <c r="K750" s="97"/>
    </row>
    <row r="751" spans="2:11">
      <c r="B751" s="97"/>
      <c r="C751" s="97"/>
      <c r="D751" s="97"/>
      <c r="E751" s="97"/>
      <c r="F751" s="97"/>
      <c r="G751" s="97"/>
      <c r="H751" s="97"/>
      <c r="I751" s="97"/>
      <c r="J751" s="97"/>
      <c r="K751" s="97"/>
    </row>
    <row r="752" spans="2:11">
      <c r="B752" s="97"/>
      <c r="C752" s="97"/>
      <c r="D752" s="97"/>
      <c r="E752" s="97"/>
      <c r="F752" s="97"/>
      <c r="G752" s="97"/>
      <c r="H752" s="97"/>
      <c r="I752" s="97"/>
      <c r="J752" s="97"/>
      <c r="K752" s="97"/>
    </row>
    <row r="753" spans="2:11">
      <c r="B753" s="97"/>
      <c r="C753" s="97"/>
      <c r="D753" s="97"/>
      <c r="E753" s="97"/>
      <c r="F753" s="97"/>
      <c r="G753" s="97"/>
      <c r="H753" s="97"/>
      <c r="I753" s="97"/>
      <c r="J753" s="97"/>
      <c r="K753" s="97"/>
    </row>
    <row r="754" spans="2:11">
      <c r="B754" s="97"/>
      <c r="C754" s="97"/>
      <c r="D754" s="97"/>
      <c r="E754" s="97"/>
      <c r="F754" s="97"/>
      <c r="G754" s="97"/>
      <c r="H754" s="97"/>
      <c r="I754" s="97"/>
      <c r="J754" s="97"/>
      <c r="K754" s="97"/>
    </row>
    <row r="755" spans="2:11">
      <c r="B755" s="97"/>
      <c r="C755" s="97"/>
      <c r="D755" s="97"/>
      <c r="E755" s="97"/>
      <c r="F755" s="97"/>
      <c r="G755" s="97"/>
      <c r="H755" s="97"/>
      <c r="I755" s="97"/>
      <c r="J755" s="97"/>
      <c r="K755" s="97"/>
    </row>
    <row r="756" spans="2:11">
      <c r="B756" s="97"/>
      <c r="C756" s="97"/>
      <c r="D756" s="97"/>
      <c r="E756" s="97"/>
      <c r="F756" s="97"/>
      <c r="G756" s="97"/>
      <c r="H756" s="97"/>
      <c r="I756" s="97"/>
      <c r="J756" s="97"/>
      <c r="K756" s="97"/>
    </row>
    <row r="757" spans="2:11">
      <c r="B757" s="97"/>
      <c r="C757" s="97"/>
      <c r="D757" s="97"/>
      <c r="E757" s="97"/>
      <c r="F757" s="97"/>
      <c r="G757" s="97"/>
      <c r="H757" s="97"/>
      <c r="I757" s="97"/>
      <c r="J757" s="97"/>
      <c r="K757" s="97"/>
    </row>
    <row r="758" spans="2:11">
      <c r="B758" s="97"/>
      <c r="C758" s="97"/>
      <c r="D758" s="97"/>
      <c r="E758" s="97"/>
      <c r="F758" s="97"/>
      <c r="G758" s="97"/>
      <c r="H758" s="97"/>
      <c r="I758" s="97"/>
      <c r="J758" s="97"/>
      <c r="K758" s="97"/>
    </row>
    <row r="759" spans="2:11">
      <c r="B759" s="97"/>
      <c r="C759" s="97"/>
      <c r="D759" s="97"/>
      <c r="E759" s="97"/>
      <c r="F759" s="97"/>
      <c r="G759" s="97"/>
      <c r="H759" s="97"/>
      <c r="I759" s="97"/>
      <c r="J759" s="97"/>
      <c r="K759" s="97"/>
    </row>
    <row r="760" spans="2:11">
      <c r="B760" s="97"/>
      <c r="C760" s="97"/>
      <c r="D760" s="97"/>
      <c r="E760" s="97"/>
      <c r="F760" s="97"/>
      <c r="G760" s="97"/>
      <c r="H760" s="97"/>
      <c r="I760" s="97"/>
      <c r="J760" s="97"/>
      <c r="K760" s="97"/>
    </row>
    <row r="761" spans="2:11">
      <c r="B761" s="97"/>
      <c r="C761" s="97"/>
      <c r="D761" s="97"/>
      <c r="E761" s="97"/>
      <c r="F761" s="97"/>
      <c r="G761" s="97"/>
      <c r="H761" s="97"/>
      <c r="I761" s="97"/>
      <c r="J761" s="97"/>
      <c r="K761" s="97"/>
    </row>
    <row r="762" spans="2:11">
      <c r="B762" s="97"/>
      <c r="C762" s="97"/>
      <c r="D762" s="97"/>
      <c r="E762" s="97"/>
      <c r="F762" s="97"/>
      <c r="G762" s="97"/>
      <c r="H762" s="97"/>
      <c r="I762" s="97"/>
      <c r="J762" s="97"/>
      <c r="K762" s="97"/>
    </row>
    <row r="763" spans="2:11">
      <c r="B763" s="97"/>
      <c r="C763" s="97"/>
      <c r="D763" s="97"/>
      <c r="E763" s="97"/>
      <c r="F763" s="97"/>
      <c r="G763" s="97"/>
      <c r="H763" s="97"/>
      <c r="I763" s="97"/>
      <c r="J763" s="97"/>
      <c r="K763" s="97"/>
    </row>
    <row r="764" spans="2:11">
      <c r="B764" s="97"/>
      <c r="C764" s="97"/>
      <c r="D764" s="97"/>
      <c r="E764" s="97"/>
      <c r="F764" s="97"/>
      <c r="G764" s="97"/>
      <c r="H764" s="97"/>
      <c r="I764" s="97"/>
      <c r="J764" s="97"/>
      <c r="K764" s="97"/>
    </row>
    <row r="765" spans="2:11">
      <c r="B765" s="97"/>
      <c r="C765" s="97"/>
      <c r="D765" s="97"/>
      <c r="E765" s="97"/>
      <c r="F765" s="97"/>
      <c r="G765" s="97"/>
      <c r="H765" s="97"/>
      <c r="I765" s="97"/>
      <c r="J765" s="97"/>
      <c r="K765" s="97"/>
    </row>
    <row r="766" spans="2:11">
      <c r="B766" s="97"/>
      <c r="C766" s="97"/>
      <c r="D766" s="97"/>
      <c r="E766" s="97"/>
      <c r="F766" s="97"/>
      <c r="G766" s="97"/>
      <c r="H766" s="97"/>
      <c r="I766" s="97"/>
      <c r="J766" s="97"/>
      <c r="K766" s="97"/>
    </row>
    <row r="767" spans="2:11">
      <c r="B767" s="97"/>
      <c r="C767" s="97"/>
      <c r="D767" s="97"/>
      <c r="E767" s="97"/>
      <c r="F767" s="97"/>
      <c r="G767" s="97"/>
      <c r="H767" s="97"/>
      <c r="I767" s="97"/>
      <c r="J767" s="97"/>
      <c r="K767" s="97"/>
    </row>
    <row r="768" spans="2:11">
      <c r="B768" s="97"/>
      <c r="C768" s="97"/>
      <c r="D768" s="97"/>
      <c r="E768" s="97"/>
      <c r="F768" s="97"/>
      <c r="G768" s="97"/>
      <c r="H768" s="97"/>
      <c r="I768" s="97"/>
      <c r="J768" s="97"/>
      <c r="K768" s="97"/>
    </row>
    <row r="769" spans="2:11">
      <c r="B769" s="97"/>
      <c r="C769" s="97"/>
      <c r="D769" s="97"/>
      <c r="E769" s="97"/>
      <c r="F769" s="97"/>
      <c r="G769" s="97"/>
      <c r="H769" s="97"/>
      <c r="I769" s="97"/>
      <c r="J769" s="97"/>
      <c r="K769" s="97"/>
    </row>
    <row r="770" spans="2:11">
      <c r="B770" s="97"/>
      <c r="C770" s="97"/>
      <c r="D770" s="97"/>
      <c r="E770" s="97"/>
      <c r="F770" s="97"/>
      <c r="G770" s="97"/>
      <c r="H770" s="97"/>
      <c r="I770" s="97"/>
      <c r="J770" s="97"/>
      <c r="K770" s="97"/>
    </row>
    <row r="771" spans="2:11">
      <c r="B771" s="97"/>
      <c r="C771" s="97"/>
      <c r="D771" s="97"/>
      <c r="E771" s="97"/>
      <c r="F771" s="97"/>
      <c r="G771" s="97"/>
      <c r="H771" s="97"/>
      <c r="I771" s="97"/>
      <c r="J771" s="97"/>
      <c r="K771" s="97"/>
    </row>
    <row r="772" spans="2:11">
      <c r="B772" s="97"/>
      <c r="C772" s="97"/>
      <c r="D772" s="97"/>
      <c r="E772" s="97"/>
      <c r="F772" s="97"/>
      <c r="G772" s="97"/>
      <c r="H772" s="97"/>
      <c r="I772" s="97"/>
      <c r="J772" s="97"/>
      <c r="K772" s="97"/>
    </row>
    <row r="773" spans="2:11">
      <c r="B773" s="97"/>
      <c r="C773" s="97"/>
      <c r="D773" s="97"/>
      <c r="E773" s="97"/>
      <c r="F773" s="97"/>
      <c r="G773" s="97"/>
      <c r="H773" s="97"/>
      <c r="I773" s="97"/>
      <c r="J773" s="97"/>
      <c r="K773" s="97"/>
    </row>
    <row r="774" spans="2:11">
      <c r="B774" s="97"/>
      <c r="C774" s="97"/>
      <c r="D774" s="97"/>
      <c r="E774" s="97"/>
      <c r="F774" s="97"/>
      <c r="G774" s="97"/>
      <c r="H774" s="97"/>
      <c r="I774" s="97"/>
      <c r="J774" s="97"/>
      <c r="K774" s="97"/>
    </row>
    <row r="775" spans="2:11">
      <c r="B775" s="97"/>
      <c r="C775" s="97"/>
      <c r="D775" s="97"/>
      <c r="E775" s="97"/>
      <c r="F775" s="97"/>
      <c r="G775" s="97"/>
      <c r="H775" s="97"/>
      <c r="I775" s="97"/>
      <c r="J775" s="97"/>
      <c r="K775" s="97"/>
    </row>
    <row r="776" spans="2:11">
      <c r="B776" s="97"/>
      <c r="C776" s="97"/>
      <c r="D776" s="97"/>
      <c r="E776" s="97"/>
      <c r="F776" s="97"/>
      <c r="G776" s="97"/>
      <c r="H776" s="97"/>
      <c r="I776" s="97"/>
      <c r="J776" s="97"/>
      <c r="K776" s="97"/>
    </row>
    <row r="777" spans="2:11">
      <c r="B777" s="97"/>
      <c r="C777" s="97"/>
      <c r="D777" s="97"/>
      <c r="E777" s="97"/>
      <c r="F777" s="97"/>
      <c r="G777" s="97"/>
      <c r="H777" s="97"/>
      <c r="I777" s="97"/>
      <c r="J777" s="97"/>
      <c r="K777" s="97"/>
    </row>
    <row r="778" spans="2:11">
      <c r="B778" s="97"/>
      <c r="C778" s="97"/>
      <c r="D778" s="97"/>
      <c r="E778" s="97"/>
      <c r="F778" s="97"/>
      <c r="G778" s="97"/>
      <c r="H778" s="97"/>
      <c r="I778" s="97"/>
      <c r="J778" s="97"/>
      <c r="K778" s="97"/>
    </row>
    <row r="779" spans="2:11">
      <c r="B779" s="97"/>
      <c r="C779" s="97"/>
      <c r="D779" s="97"/>
      <c r="E779" s="97"/>
      <c r="F779" s="97"/>
      <c r="G779" s="97"/>
      <c r="H779" s="97"/>
      <c r="I779" s="97"/>
      <c r="J779" s="97"/>
      <c r="K779" s="97"/>
    </row>
    <row r="780" spans="2:11">
      <c r="B780" s="97"/>
      <c r="C780" s="97"/>
      <c r="D780" s="97"/>
      <c r="E780" s="97"/>
      <c r="F780" s="97"/>
      <c r="G780" s="97"/>
      <c r="H780" s="97"/>
      <c r="I780" s="97"/>
      <c r="J780" s="97"/>
      <c r="K780" s="97"/>
    </row>
    <row r="781" spans="2:11">
      <c r="B781" s="97"/>
      <c r="C781" s="97"/>
      <c r="D781" s="97"/>
      <c r="E781" s="97"/>
      <c r="F781" s="97"/>
      <c r="G781" s="97"/>
      <c r="H781" s="97"/>
      <c r="I781" s="97"/>
      <c r="J781" s="97"/>
      <c r="K781" s="97"/>
    </row>
    <row r="782" spans="2:11">
      <c r="B782" s="97"/>
      <c r="C782" s="97"/>
      <c r="D782" s="97"/>
      <c r="E782" s="97"/>
      <c r="F782" s="97"/>
      <c r="G782" s="97"/>
      <c r="H782" s="97"/>
      <c r="I782" s="97"/>
      <c r="J782" s="97"/>
      <c r="K782" s="97"/>
    </row>
    <row r="783" spans="2:11">
      <c r="B783" s="97"/>
      <c r="C783" s="97"/>
      <c r="D783" s="97"/>
      <c r="E783" s="97"/>
      <c r="F783" s="97"/>
      <c r="G783" s="97"/>
      <c r="H783" s="97"/>
      <c r="I783" s="97"/>
      <c r="J783" s="97"/>
      <c r="K783" s="97"/>
    </row>
    <row r="784" spans="2:11">
      <c r="B784" s="97"/>
      <c r="C784" s="97"/>
      <c r="D784" s="97"/>
      <c r="E784" s="97"/>
      <c r="F784" s="97"/>
      <c r="G784" s="97"/>
      <c r="H784" s="97"/>
      <c r="I784" s="97"/>
      <c r="J784" s="97"/>
      <c r="K784" s="97"/>
    </row>
    <row r="785" spans="2:11">
      <c r="B785" s="97"/>
      <c r="C785" s="97"/>
      <c r="D785" s="97"/>
      <c r="E785" s="97"/>
      <c r="F785" s="97"/>
      <c r="G785" s="97"/>
      <c r="H785" s="97"/>
      <c r="I785" s="97"/>
      <c r="J785" s="97"/>
      <c r="K785" s="97"/>
    </row>
    <row r="786" spans="2:11">
      <c r="B786" s="97"/>
      <c r="C786" s="97"/>
      <c r="D786" s="97"/>
      <c r="E786" s="97"/>
      <c r="F786" s="97"/>
      <c r="G786" s="97"/>
      <c r="H786" s="97"/>
      <c r="I786" s="97"/>
      <c r="J786" s="97"/>
      <c r="K786" s="97"/>
    </row>
    <row r="787" spans="2:11">
      <c r="B787" s="97"/>
      <c r="C787" s="97"/>
      <c r="D787" s="97"/>
      <c r="E787" s="97"/>
      <c r="F787" s="97"/>
      <c r="G787" s="97"/>
      <c r="H787" s="97"/>
      <c r="I787" s="97"/>
      <c r="J787" s="97"/>
      <c r="K787" s="97"/>
    </row>
    <row r="788" spans="2:11">
      <c r="B788" s="97"/>
      <c r="C788" s="97"/>
      <c r="D788" s="97"/>
      <c r="E788" s="97"/>
      <c r="F788" s="97"/>
      <c r="G788" s="97"/>
      <c r="H788" s="97"/>
      <c r="I788" s="97"/>
      <c r="J788" s="97"/>
      <c r="K788" s="97"/>
    </row>
    <row r="789" spans="2:11">
      <c r="B789" s="97"/>
      <c r="C789" s="97"/>
      <c r="D789" s="97"/>
      <c r="E789" s="97"/>
      <c r="F789" s="97"/>
      <c r="G789" s="97"/>
      <c r="H789" s="97"/>
      <c r="I789" s="97"/>
      <c r="J789" s="97"/>
      <c r="K789" s="97"/>
    </row>
    <row r="790" spans="2:11">
      <c r="B790" s="97"/>
      <c r="C790" s="97"/>
      <c r="D790" s="97"/>
      <c r="E790" s="97"/>
      <c r="F790" s="97"/>
      <c r="G790" s="97"/>
      <c r="H790" s="97"/>
      <c r="I790" s="97"/>
      <c r="J790" s="97"/>
      <c r="K790" s="97"/>
    </row>
    <row r="791" spans="2:11">
      <c r="B791" s="97"/>
      <c r="C791" s="97"/>
      <c r="D791" s="97"/>
      <c r="E791" s="97"/>
      <c r="F791" s="97"/>
      <c r="G791" s="97"/>
      <c r="H791" s="97"/>
      <c r="I791" s="97"/>
      <c r="J791" s="97"/>
      <c r="K791" s="97"/>
    </row>
    <row r="792" spans="2:11">
      <c r="B792" s="97"/>
      <c r="C792" s="97"/>
      <c r="D792" s="97"/>
      <c r="E792" s="97"/>
      <c r="F792" s="97"/>
      <c r="G792" s="97"/>
      <c r="H792" s="97"/>
      <c r="I792" s="97"/>
      <c r="J792" s="97"/>
      <c r="K792" s="97"/>
    </row>
    <row r="793" spans="2:11">
      <c r="B793" s="97"/>
      <c r="C793" s="97"/>
      <c r="D793" s="97"/>
      <c r="E793" s="97"/>
      <c r="F793" s="97"/>
      <c r="G793" s="97"/>
      <c r="H793" s="97"/>
      <c r="I793" s="97"/>
      <c r="J793" s="97"/>
      <c r="K793" s="97"/>
    </row>
    <row r="794" spans="2:11">
      <c r="B794" s="97"/>
      <c r="C794" s="97"/>
      <c r="D794" s="97"/>
      <c r="E794" s="97"/>
      <c r="F794" s="97"/>
      <c r="G794" s="97"/>
      <c r="H794" s="97"/>
      <c r="I794" s="97"/>
      <c r="J794" s="97"/>
      <c r="K794" s="97"/>
    </row>
    <row r="795" spans="2:11">
      <c r="B795" s="97"/>
      <c r="C795" s="97"/>
      <c r="D795" s="97"/>
      <c r="E795" s="97"/>
      <c r="F795" s="97"/>
      <c r="G795" s="97"/>
      <c r="H795" s="97"/>
      <c r="I795" s="97"/>
      <c r="J795" s="97"/>
      <c r="K795" s="97"/>
    </row>
    <row r="796" spans="2:11">
      <c r="B796" s="97"/>
      <c r="C796" s="97"/>
      <c r="D796" s="97"/>
      <c r="E796" s="97"/>
      <c r="F796" s="97"/>
      <c r="G796" s="97"/>
      <c r="H796" s="97"/>
      <c r="I796" s="97"/>
      <c r="J796" s="97"/>
      <c r="K796" s="97"/>
    </row>
    <row r="797" spans="2:11">
      <c r="B797" s="97"/>
      <c r="C797" s="97"/>
      <c r="D797" s="97"/>
      <c r="E797" s="97"/>
      <c r="F797" s="97"/>
      <c r="G797" s="97"/>
      <c r="H797" s="97"/>
      <c r="I797" s="97"/>
      <c r="J797" s="97"/>
      <c r="K797" s="97"/>
    </row>
    <row r="798" spans="2:11">
      <c r="B798" s="97"/>
      <c r="C798" s="97"/>
      <c r="D798" s="97"/>
      <c r="E798" s="97"/>
      <c r="F798" s="97"/>
      <c r="G798" s="97"/>
      <c r="H798" s="97"/>
      <c r="I798" s="97"/>
      <c r="J798" s="97"/>
      <c r="K798" s="97"/>
    </row>
    <row r="799" spans="2:11">
      <c r="B799" s="97"/>
      <c r="C799" s="97"/>
      <c r="D799" s="97"/>
      <c r="E799" s="97"/>
      <c r="F799" s="97"/>
      <c r="G799" s="97"/>
      <c r="H799" s="97"/>
      <c r="I799" s="97"/>
      <c r="J799" s="97"/>
      <c r="K799" s="97"/>
    </row>
    <row r="800" spans="2:11">
      <c r="B800" s="97"/>
      <c r="C800" s="97"/>
      <c r="D800" s="97"/>
      <c r="E800" s="97"/>
      <c r="F800" s="97"/>
      <c r="G800" s="97"/>
      <c r="H800" s="97"/>
      <c r="I800" s="97"/>
      <c r="J800" s="97"/>
      <c r="K800" s="97"/>
    </row>
    <row r="801" spans="2:11">
      <c r="B801" s="97"/>
      <c r="C801" s="97"/>
      <c r="D801" s="97"/>
      <c r="E801" s="97"/>
      <c r="F801" s="97"/>
      <c r="G801" s="97"/>
      <c r="H801" s="97"/>
      <c r="I801" s="97"/>
      <c r="J801" s="97"/>
      <c r="K801" s="97"/>
    </row>
    <row r="802" spans="2:11">
      <c r="B802" s="97"/>
      <c r="C802" s="97"/>
      <c r="D802" s="97"/>
      <c r="E802" s="97"/>
      <c r="F802" s="97"/>
      <c r="G802" s="97"/>
      <c r="H802" s="97"/>
      <c r="I802" s="97"/>
      <c r="J802" s="97"/>
      <c r="K802" s="97"/>
    </row>
    <row r="803" spans="2:11">
      <c r="B803" s="97"/>
      <c r="C803" s="97"/>
      <c r="D803" s="97"/>
      <c r="E803" s="97"/>
      <c r="F803" s="97"/>
      <c r="G803" s="97"/>
      <c r="H803" s="97"/>
      <c r="I803" s="97"/>
      <c r="J803" s="97"/>
      <c r="K803" s="97"/>
    </row>
    <row r="804" spans="2:11">
      <c r="B804" s="97"/>
      <c r="C804" s="97"/>
      <c r="D804" s="97"/>
      <c r="E804" s="97"/>
      <c r="F804" s="97"/>
      <c r="G804" s="97"/>
      <c r="H804" s="97"/>
      <c r="I804" s="97"/>
      <c r="J804" s="97"/>
      <c r="K804" s="97"/>
    </row>
    <row r="805" spans="2:11">
      <c r="B805" s="97"/>
      <c r="C805" s="97"/>
      <c r="D805" s="97"/>
      <c r="E805" s="97"/>
      <c r="F805" s="97"/>
      <c r="G805" s="97"/>
      <c r="H805" s="97"/>
      <c r="I805" s="97"/>
      <c r="J805" s="97"/>
      <c r="K805" s="97"/>
    </row>
    <row r="806" spans="2:11">
      <c r="B806" s="97"/>
      <c r="C806" s="97"/>
      <c r="D806" s="97"/>
      <c r="E806" s="97"/>
      <c r="F806" s="97"/>
      <c r="G806" s="97"/>
      <c r="H806" s="97"/>
      <c r="I806" s="97"/>
      <c r="J806" s="97"/>
      <c r="K806" s="97"/>
    </row>
    <row r="807" spans="2:11">
      <c r="B807" s="97"/>
      <c r="C807" s="97"/>
      <c r="D807" s="97"/>
      <c r="E807" s="97"/>
      <c r="F807" s="97"/>
      <c r="G807" s="97"/>
      <c r="H807" s="97"/>
      <c r="I807" s="97"/>
      <c r="J807" s="97"/>
      <c r="K807" s="97"/>
    </row>
    <row r="808" spans="2:11">
      <c r="B808" s="97"/>
      <c r="C808" s="97"/>
      <c r="D808" s="97"/>
      <c r="E808" s="97"/>
      <c r="F808" s="97"/>
      <c r="G808" s="97"/>
      <c r="H808" s="97"/>
      <c r="I808" s="97"/>
      <c r="J808" s="97"/>
      <c r="K808" s="97"/>
    </row>
    <row r="809" spans="2:11">
      <c r="B809" s="97"/>
      <c r="C809" s="97"/>
      <c r="D809" s="97"/>
      <c r="E809" s="97"/>
      <c r="F809" s="97"/>
      <c r="G809" s="97"/>
      <c r="H809" s="97"/>
      <c r="I809" s="97"/>
      <c r="J809" s="97"/>
      <c r="K809" s="97"/>
    </row>
    <row r="810" spans="2:11">
      <c r="B810" s="97"/>
      <c r="C810" s="97"/>
      <c r="D810" s="97"/>
      <c r="E810" s="97"/>
      <c r="F810" s="97"/>
      <c r="G810" s="97"/>
      <c r="H810" s="97"/>
      <c r="I810" s="97"/>
      <c r="J810" s="97"/>
      <c r="K810" s="97"/>
    </row>
    <row r="811" spans="2:11">
      <c r="B811" s="97"/>
      <c r="C811" s="97"/>
      <c r="D811" s="97"/>
      <c r="E811" s="97"/>
      <c r="F811" s="97"/>
      <c r="G811" s="97"/>
      <c r="H811" s="97"/>
      <c r="I811" s="97"/>
      <c r="J811" s="97"/>
      <c r="K811" s="97"/>
    </row>
    <row r="812" spans="2:11">
      <c r="B812" s="97"/>
      <c r="C812" s="97"/>
      <c r="D812" s="97"/>
      <c r="E812" s="97"/>
      <c r="F812" s="97"/>
      <c r="G812" s="97"/>
      <c r="H812" s="97"/>
      <c r="I812" s="97"/>
      <c r="J812" s="97"/>
      <c r="K812" s="97"/>
    </row>
    <row r="813" spans="2:11">
      <c r="B813" s="97"/>
      <c r="C813" s="97"/>
      <c r="D813" s="97"/>
      <c r="E813" s="97"/>
      <c r="F813" s="97"/>
      <c r="G813" s="97"/>
      <c r="H813" s="97"/>
      <c r="I813" s="97"/>
      <c r="J813" s="97"/>
      <c r="K813" s="97"/>
    </row>
    <row r="814" spans="2:11">
      <c r="B814" s="97"/>
      <c r="C814" s="97"/>
      <c r="D814" s="97"/>
      <c r="E814" s="97"/>
      <c r="F814" s="97"/>
      <c r="G814" s="97"/>
      <c r="H814" s="97"/>
      <c r="I814" s="97"/>
      <c r="J814" s="97"/>
      <c r="K814" s="97"/>
    </row>
    <row r="815" spans="2:11">
      <c r="B815" s="97"/>
      <c r="C815" s="97"/>
      <c r="D815" s="97"/>
      <c r="E815" s="97"/>
      <c r="F815" s="97"/>
      <c r="G815" s="97"/>
      <c r="H815" s="97"/>
      <c r="I815" s="97"/>
      <c r="J815" s="97"/>
      <c r="K815" s="97"/>
    </row>
    <row r="816" spans="2:11">
      <c r="B816" s="97"/>
      <c r="C816" s="97"/>
      <c r="D816" s="97"/>
      <c r="E816" s="97"/>
      <c r="F816" s="97"/>
      <c r="G816" s="97"/>
      <c r="H816" s="97"/>
      <c r="I816" s="97"/>
      <c r="J816" s="97"/>
      <c r="K816" s="97"/>
    </row>
    <row r="817" spans="2:11">
      <c r="B817" s="97"/>
      <c r="C817" s="97"/>
      <c r="D817" s="97"/>
      <c r="E817" s="97"/>
      <c r="F817" s="97"/>
      <c r="G817" s="97"/>
      <c r="H817" s="97"/>
      <c r="I817" s="97"/>
      <c r="J817" s="97"/>
      <c r="K817" s="97"/>
    </row>
    <row r="818" spans="2:11">
      <c r="B818" s="97"/>
      <c r="C818" s="97"/>
      <c r="D818" s="97"/>
      <c r="E818" s="97"/>
      <c r="F818" s="97"/>
      <c r="G818" s="97"/>
      <c r="H818" s="97"/>
      <c r="I818" s="97"/>
      <c r="J818" s="97"/>
      <c r="K818" s="97"/>
    </row>
    <row r="819" spans="2:11">
      <c r="B819" s="97"/>
      <c r="C819" s="97"/>
      <c r="D819" s="97"/>
      <c r="E819" s="97"/>
      <c r="F819" s="97"/>
      <c r="G819" s="97"/>
      <c r="H819" s="97"/>
      <c r="I819" s="97"/>
      <c r="J819" s="97"/>
      <c r="K819" s="97"/>
    </row>
    <row r="820" spans="2:11">
      <c r="B820" s="97"/>
      <c r="C820" s="97"/>
      <c r="D820" s="97"/>
      <c r="E820" s="97"/>
      <c r="F820" s="97"/>
      <c r="G820" s="97"/>
      <c r="H820" s="97"/>
      <c r="I820" s="97"/>
      <c r="J820" s="97"/>
      <c r="K820" s="97"/>
    </row>
    <row r="821" spans="2:11">
      <c r="B821" s="97"/>
      <c r="C821" s="97"/>
      <c r="D821" s="97"/>
      <c r="E821" s="97"/>
      <c r="F821" s="97"/>
      <c r="G821" s="97"/>
      <c r="H821" s="97"/>
      <c r="I821" s="97"/>
      <c r="J821" s="97"/>
      <c r="K821" s="97"/>
    </row>
    <row r="822" spans="2:11">
      <c r="B822" s="97"/>
      <c r="C822" s="97"/>
      <c r="D822" s="97"/>
      <c r="E822" s="97"/>
      <c r="F822" s="97"/>
      <c r="G822" s="97"/>
      <c r="H822" s="97"/>
      <c r="I822" s="97"/>
      <c r="J822" s="97"/>
      <c r="K822" s="97"/>
    </row>
    <row r="823" spans="2:11">
      <c r="B823" s="97"/>
      <c r="C823" s="97"/>
      <c r="D823" s="97"/>
      <c r="E823" s="97"/>
      <c r="F823" s="97"/>
      <c r="G823" s="97"/>
      <c r="H823" s="97"/>
      <c r="I823" s="97"/>
      <c r="J823" s="97"/>
      <c r="K823" s="97"/>
    </row>
    <row r="824" spans="2:11">
      <c r="B824" s="97"/>
      <c r="C824" s="97"/>
      <c r="D824" s="97"/>
      <c r="E824" s="97"/>
      <c r="F824" s="97"/>
      <c r="G824" s="97"/>
      <c r="H824" s="97"/>
      <c r="I824" s="97"/>
      <c r="J824" s="97"/>
      <c r="K824" s="97"/>
    </row>
    <row r="825" spans="2:11">
      <c r="B825" s="97"/>
      <c r="C825" s="97"/>
      <c r="D825" s="97"/>
      <c r="E825" s="97"/>
      <c r="F825" s="97"/>
      <c r="G825" s="97"/>
      <c r="H825" s="97"/>
      <c r="I825" s="97"/>
      <c r="J825" s="97"/>
      <c r="K825" s="97"/>
    </row>
    <row r="826" spans="2:11">
      <c r="B826" s="97"/>
      <c r="C826" s="97"/>
      <c r="D826" s="97"/>
      <c r="E826" s="97"/>
      <c r="F826" s="97"/>
      <c r="G826" s="97"/>
      <c r="H826" s="97"/>
      <c r="I826" s="97"/>
      <c r="J826" s="97"/>
      <c r="K826" s="97"/>
    </row>
    <row r="827" spans="2:11">
      <c r="B827" s="97"/>
      <c r="C827" s="97"/>
      <c r="D827" s="97"/>
      <c r="E827" s="97"/>
      <c r="F827" s="97"/>
      <c r="G827" s="97"/>
      <c r="H827" s="97"/>
      <c r="I827" s="97"/>
      <c r="J827" s="97"/>
      <c r="K827" s="97"/>
    </row>
    <row r="828" spans="2:11">
      <c r="B828" s="97"/>
      <c r="C828" s="97"/>
      <c r="D828" s="97"/>
      <c r="E828" s="97"/>
      <c r="F828" s="97"/>
      <c r="G828" s="97"/>
      <c r="H828" s="97"/>
      <c r="I828" s="97"/>
      <c r="J828" s="97"/>
      <c r="K828" s="97"/>
    </row>
    <row r="829" spans="2:11">
      <c r="B829" s="97"/>
      <c r="C829" s="97"/>
      <c r="D829" s="97"/>
      <c r="E829" s="97"/>
      <c r="F829" s="97"/>
      <c r="G829" s="97"/>
      <c r="H829" s="97"/>
      <c r="I829" s="97"/>
      <c r="J829" s="97"/>
      <c r="K829" s="97"/>
    </row>
    <row r="830" spans="2:11">
      <c r="B830" s="97"/>
      <c r="C830" s="97"/>
      <c r="D830" s="97"/>
      <c r="E830" s="97"/>
      <c r="F830" s="97"/>
      <c r="G830" s="97"/>
      <c r="H830" s="97"/>
      <c r="I830" s="97"/>
      <c r="J830" s="97"/>
      <c r="K830" s="97"/>
    </row>
    <row r="831" spans="2:11">
      <c r="B831" s="97"/>
      <c r="C831" s="97"/>
      <c r="D831" s="97"/>
      <c r="E831" s="97"/>
      <c r="F831" s="97"/>
      <c r="G831" s="97"/>
      <c r="H831" s="97"/>
      <c r="I831" s="97"/>
      <c r="J831" s="97"/>
      <c r="K831" s="97"/>
    </row>
    <row r="832" spans="2:11">
      <c r="B832" s="97"/>
      <c r="C832" s="97"/>
      <c r="D832" s="97"/>
      <c r="E832" s="97"/>
      <c r="F832" s="97"/>
      <c r="G832" s="97"/>
      <c r="H832" s="97"/>
      <c r="I832" s="97"/>
      <c r="J832" s="97"/>
      <c r="K832" s="97"/>
    </row>
    <row r="833" spans="2:11">
      <c r="B833" s="97"/>
      <c r="C833" s="97"/>
      <c r="D833" s="97"/>
      <c r="E833" s="97"/>
      <c r="F833" s="97"/>
      <c r="G833" s="97"/>
      <c r="H833" s="97"/>
      <c r="I833" s="97"/>
      <c r="J833" s="97"/>
      <c r="K833" s="97"/>
    </row>
    <row r="834" spans="2:11">
      <c r="B834" s="97"/>
      <c r="C834" s="97"/>
      <c r="D834" s="97"/>
      <c r="E834" s="97"/>
      <c r="F834" s="97"/>
      <c r="G834" s="97"/>
      <c r="H834" s="97"/>
      <c r="I834" s="97"/>
      <c r="J834" s="97"/>
      <c r="K834" s="97"/>
    </row>
    <row r="835" spans="2:11">
      <c r="B835" s="97"/>
      <c r="C835" s="97"/>
      <c r="D835" s="97"/>
      <c r="E835" s="97"/>
      <c r="F835" s="97"/>
      <c r="G835" s="97"/>
      <c r="H835" s="97"/>
      <c r="I835" s="97"/>
      <c r="J835" s="97"/>
      <c r="K835" s="97"/>
    </row>
    <row r="836" spans="2:11">
      <c r="B836" s="97"/>
      <c r="C836" s="97"/>
      <c r="D836" s="97"/>
      <c r="E836" s="97"/>
      <c r="F836" s="97"/>
      <c r="G836" s="97"/>
      <c r="H836" s="97"/>
      <c r="I836" s="97"/>
      <c r="J836" s="97"/>
      <c r="K836" s="97"/>
    </row>
    <row r="837" spans="2:11">
      <c r="B837" s="97"/>
      <c r="C837" s="97"/>
      <c r="D837" s="97"/>
      <c r="E837" s="97"/>
      <c r="F837" s="97"/>
      <c r="G837" s="97"/>
      <c r="H837" s="97"/>
      <c r="I837" s="97"/>
      <c r="J837" s="97"/>
      <c r="K837" s="97"/>
    </row>
    <row r="838" spans="2:11">
      <c r="B838" s="97"/>
      <c r="C838" s="97"/>
      <c r="D838" s="97"/>
      <c r="E838" s="97"/>
      <c r="F838" s="97"/>
      <c r="G838" s="97"/>
      <c r="H838" s="97"/>
      <c r="I838" s="97"/>
      <c r="J838" s="97"/>
      <c r="K838" s="97"/>
    </row>
    <row r="839" spans="2:11">
      <c r="B839" s="97"/>
      <c r="C839" s="97"/>
      <c r="D839" s="97"/>
      <c r="E839" s="97"/>
      <c r="F839" s="97"/>
      <c r="G839" s="97"/>
      <c r="H839" s="97"/>
      <c r="I839" s="97"/>
      <c r="J839" s="97"/>
      <c r="K839" s="97"/>
    </row>
    <row r="840" spans="2:11">
      <c r="B840" s="97"/>
      <c r="C840" s="97"/>
      <c r="D840" s="97"/>
      <c r="E840" s="97"/>
      <c r="F840" s="97"/>
      <c r="G840" s="97"/>
      <c r="H840" s="97"/>
      <c r="I840" s="97"/>
      <c r="J840" s="97"/>
      <c r="K840" s="97"/>
    </row>
    <row r="841" spans="2:11">
      <c r="B841" s="97"/>
      <c r="C841" s="97"/>
      <c r="D841" s="97"/>
      <c r="E841" s="97"/>
      <c r="F841" s="97"/>
      <c r="G841" s="97"/>
      <c r="H841" s="97"/>
      <c r="I841" s="97"/>
      <c r="J841" s="97"/>
      <c r="K841" s="97"/>
    </row>
    <row r="842" spans="2:11">
      <c r="B842" s="97"/>
      <c r="C842" s="97"/>
      <c r="D842" s="97"/>
      <c r="E842" s="97"/>
      <c r="F842" s="97"/>
      <c r="G842" s="97"/>
      <c r="H842" s="97"/>
      <c r="I842" s="97"/>
      <c r="J842" s="97"/>
      <c r="K842" s="97"/>
    </row>
    <row r="843" spans="2:11">
      <c r="B843" s="97"/>
      <c r="C843" s="97"/>
      <c r="D843" s="97"/>
      <c r="E843" s="97"/>
      <c r="F843" s="97"/>
      <c r="G843" s="97"/>
      <c r="H843" s="97"/>
      <c r="I843" s="97"/>
      <c r="J843" s="97"/>
      <c r="K843" s="97"/>
    </row>
    <row r="844" spans="2:11">
      <c r="B844" s="97"/>
      <c r="C844" s="97"/>
      <c r="D844" s="97"/>
      <c r="E844" s="97"/>
      <c r="F844" s="97"/>
      <c r="G844" s="97"/>
      <c r="H844" s="97"/>
      <c r="I844" s="97"/>
      <c r="J844" s="97"/>
      <c r="K844" s="97"/>
    </row>
    <row r="845" spans="2:11">
      <c r="B845" s="97"/>
      <c r="C845" s="97"/>
      <c r="D845" s="97"/>
      <c r="E845" s="97"/>
      <c r="F845" s="97"/>
      <c r="G845" s="97"/>
      <c r="H845" s="97"/>
      <c r="I845" s="97"/>
      <c r="J845" s="97"/>
      <c r="K845" s="97"/>
    </row>
    <row r="846" spans="2:11">
      <c r="B846" s="97"/>
      <c r="C846" s="97"/>
      <c r="D846" s="97"/>
      <c r="E846" s="97"/>
      <c r="F846" s="97"/>
      <c r="G846" s="97"/>
      <c r="H846" s="97"/>
      <c r="I846" s="97"/>
      <c r="J846" s="97"/>
      <c r="K846" s="97"/>
    </row>
    <row r="847" spans="2:11">
      <c r="B847" s="97"/>
      <c r="C847" s="97"/>
      <c r="D847" s="97"/>
      <c r="E847" s="97"/>
      <c r="F847" s="97"/>
      <c r="G847" s="97"/>
      <c r="H847" s="97"/>
      <c r="I847" s="97"/>
      <c r="J847" s="97"/>
      <c r="K847" s="97"/>
    </row>
    <row r="848" spans="2:11">
      <c r="B848" s="97"/>
      <c r="C848" s="97"/>
      <c r="D848" s="97"/>
      <c r="E848" s="97"/>
      <c r="F848" s="97"/>
      <c r="G848" s="97"/>
      <c r="H848" s="97"/>
      <c r="I848" s="97"/>
      <c r="J848" s="97"/>
      <c r="K848" s="97"/>
    </row>
    <row r="849" spans="2:11">
      <c r="B849" s="97"/>
      <c r="C849" s="97"/>
      <c r="D849" s="97"/>
      <c r="E849" s="97"/>
      <c r="F849" s="97"/>
      <c r="G849" s="97"/>
      <c r="H849" s="97"/>
      <c r="I849" s="97"/>
      <c r="J849" s="97"/>
      <c r="K849" s="97"/>
    </row>
    <row r="850" spans="2:11">
      <c r="B850" s="97"/>
      <c r="C850" s="97"/>
      <c r="D850" s="97"/>
      <c r="E850" s="97"/>
      <c r="F850" s="97"/>
      <c r="G850" s="97"/>
      <c r="H850" s="97"/>
      <c r="I850" s="97"/>
      <c r="J850" s="97"/>
      <c r="K850" s="97"/>
    </row>
    <row r="851" spans="2:11">
      <c r="B851" s="97"/>
      <c r="C851" s="97"/>
      <c r="D851" s="97"/>
      <c r="E851" s="97"/>
      <c r="F851" s="97"/>
      <c r="G851" s="97"/>
      <c r="H851" s="97"/>
      <c r="I851" s="97"/>
      <c r="J851" s="97"/>
      <c r="K851" s="97"/>
    </row>
    <row r="852" spans="2:11">
      <c r="B852" s="97"/>
      <c r="C852" s="97"/>
      <c r="D852" s="97"/>
      <c r="E852" s="97"/>
      <c r="F852" s="97"/>
      <c r="G852" s="97"/>
      <c r="H852" s="97"/>
      <c r="I852" s="97"/>
      <c r="J852" s="97"/>
      <c r="K852" s="97"/>
    </row>
    <row r="853" spans="2:11">
      <c r="B853" s="97"/>
      <c r="C853" s="97"/>
      <c r="D853" s="97"/>
      <c r="E853" s="97"/>
      <c r="F853" s="97"/>
      <c r="G853" s="97"/>
      <c r="H853" s="97"/>
      <c r="I853" s="97"/>
      <c r="J853" s="97"/>
      <c r="K853" s="97"/>
    </row>
    <row r="854" spans="2:11">
      <c r="B854" s="97"/>
      <c r="C854" s="97"/>
      <c r="D854" s="97"/>
      <c r="E854" s="97"/>
      <c r="F854" s="97"/>
      <c r="G854" s="97"/>
      <c r="H854" s="97"/>
      <c r="I854" s="97"/>
      <c r="J854" s="97"/>
      <c r="K854" s="97"/>
    </row>
    <row r="855" spans="2:11">
      <c r="B855" s="97"/>
      <c r="C855" s="97"/>
      <c r="D855" s="97"/>
      <c r="E855" s="97"/>
      <c r="F855" s="97"/>
      <c r="G855" s="97"/>
      <c r="H855" s="97"/>
      <c r="I855" s="97"/>
      <c r="J855" s="97"/>
      <c r="K855" s="97"/>
    </row>
    <row r="856" spans="2:11">
      <c r="B856" s="97"/>
      <c r="C856" s="97"/>
      <c r="D856" s="97"/>
      <c r="E856" s="97"/>
      <c r="F856" s="97"/>
      <c r="G856" s="97"/>
      <c r="H856" s="97"/>
      <c r="I856" s="97"/>
      <c r="J856" s="97"/>
      <c r="K856" s="97"/>
    </row>
    <row r="857" spans="2:11">
      <c r="B857" s="97"/>
      <c r="C857" s="97"/>
      <c r="D857" s="97"/>
      <c r="E857" s="97"/>
      <c r="F857" s="97"/>
      <c r="G857" s="97"/>
      <c r="H857" s="97"/>
      <c r="I857" s="97"/>
      <c r="J857" s="97"/>
      <c r="K857" s="97"/>
    </row>
    <row r="858" spans="2:11">
      <c r="B858" s="97"/>
      <c r="C858" s="97"/>
      <c r="D858" s="97"/>
      <c r="E858" s="97"/>
      <c r="F858" s="97"/>
      <c r="G858" s="97"/>
      <c r="H858" s="97"/>
      <c r="I858" s="97"/>
      <c r="J858" s="97"/>
      <c r="K858" s="97"/>
    </row>
    <row r="859" spans="2:11">
      <c r="B859" s="97"/>
      <c r="C859" s="97"/>
      <c r="D859" s="97"/>
      <c r="E859" s="97"/>
      <c r="F859" s="97"/>
      <c r="G859" s="97"/>
      <c r="H859" s="97"/>
      <c r="I859" s="97"/>
      <c r="J859" s="97"/>
      <c r="K859" s="97"/>
    </row>
    <row r="860" spans="2:11">
      <c r="B860" s="97"/>
      <c r="C860" s="97"/>
      <c r="D860" s="97"/>
      <c r="E860" s="97"/>
      <c r="F860" s="97"/>
      <c r="G860" s="97"/>
      <c r="H860" s="97"/>
      <c r="I860" s="97"/>
      <c r="J860" s="97"/>
      <c r="K860" s="97"/>
    </row>
    <row r="861" spans="2:11">
      <c r="B861" s="97"/>
      <c r="C861" s="97"/>
      <c r="D861" s="97"/>
      <c r="E861" s="97"/>
      <c r="F861" s="97"/>
      <c r="G861" s="97"/>
      <c r="H861" s="97"/>
      <c r="I861" s="97"/>
      <c r="J861" s="97"/>
      <c r="K861" s="97"/>
    </row>
    <row r="862" spans="2:11">
      <c r="B862" s="97"/>
      <c r="C862" s="97"/>
      <c r="D862" s="97"/>
      <c r="E862" s="97"/>
      <c r="F862" s="97"/>
      <c r="G862" s="97"/>
      <c r="H862" s="97"/>
      <c r="I862" s="97"/>
      <c r="J862" s="97"/>
      <c r="K862" s="97"/>
    </row>
    <row r="863" spans="2:11">
      <c r="B863" s="97"/>
      <c r="C863" s="97"/>
      <c r="D863" s="97"/>
      <c r="E863" s="97"/>
      <c r="F863" s="97"/>
      <c r="G863" s="97"/>
      <c r="H863" s="97"/>
      <c r="I863" s="97"/>
      <c r="J863" s="97"/>
      <c r="K863" s="97"/>
    </row>
    <row r="864" spans="2:11">
      <c r="B864" s="97"/>
      <c r="C864" s="97"/>
      <c r="D864" s="97"/>
      <c r="E864" s="97"/>
      <c r="F864" s="97"/>
      <c r="G864" s="97"/>
      <c r="H864" s="97"/>
      <c r="I864" s="97"/>
      <c r="J864" s="97"/>
      <c r="K864" s="97"/>
    </row>
    <row r="865" spans="2:11">
      <c r="B865" s="97"/>
      <c r="C865" s="97"/>
      <c r="D865" s="97"/>
      <c r="E865" s="97"/>
      <c r="F865" s="97"/>
      <c r="G865" s="97"/>
      <c r="H865" s="97"/>
      <c r="I865" s="97"/>
      <c r="J865" s="97"/>
      <c r="K865" s="97"/>
    </row>
    <row r="866" spans="2:11">
      <c r="B866" s="97"/>
      <c r="C866" s="97"/>
      <c r="D866" s="97"/>
      <c r="E866" s="97"/>
      <c r="F866" s="97"/>
      <c r="G866" s="97"/>
      <c r="H866" s="97"/>
      <c r="I866" s="97"/>
      <c r="J866" s="97"/>
      <c r="K866" s="97"/>
    </row>
    <row r="867" spans="2:11">
      <c r="B867" s="97"/>
      <c r="C867" s="97"/>
      <c r="D867" s="97"/>
      <c r="E867" s="97"/>
      <c r="F867" s="97"/>
      <c r="G867" s="97"/>
      <c r="H867" s="97"/>
      <c r="I867" s="97"/>
      <c r="J867" s="97"/>
      <c r="K867" s="97"/>
    </row>
    <row r="868" spans="2:11">
      <c r="B868" s="97"/>
      <c r="C868" s="97"/>
      <c r="D868" s="97"/>
      <c r="E868" s="97"/>
      <c r="F868" s="97"/>
      <c r="G868" s="97"/>
      <c r="H868" s="97"/>
      <c r="I868" s="97"/>
      <c r="J868" s="97"/>
      <c r="K868" s="97"/>
    </row>
    <row r="869" spans="2:11">
      <c r="B869" s="97"/>
      <c r="C869" s="97"/>
      <c r="D869" s="97"/>
      <c r="E869" s="97"/>
      <c r="F869" s="97"/>
      <c r="G869" s="97"/>
      <c r="H869" s="97"/>
      <c r="I869" s="97"/>
      <c r="J869" s="97"/>
      <c r="K869" s="97"/>
    </row>
    <row r="870" spans="2:11">
      <c r="B870" s="97"/>
      <c r="C870" s="97"/>
      <c r="D870" s="97"/>
      <c r="E870" s="97"/>
      <c r="F870" s="97"/>
      <c r="G870" s="97"/>
      <c r="H870" s="97"/>
      <c r="I870" s="97"/>
      <c r="J870" s="97"/>
      <c r="K870" s="97"/>
    </row>
    <row r="871" spans="2:11">
      <c r="B871" s="97"/>
      <c r="C871" s="97"/>
      <c r="D871" s="97"/>
      <c r="E871" s="97"/>
      <c r="F871" s="97"/>
      <c r="G871" s="97"/>
      <c r="H871" s="97"/>
      <c r="I871" s="97"/>
      <c r="J871" s="97"/>
      <c r="K871" s="97"/>
    </row>
    <row r="872" spans="2:11">
      <c r="B872" s="97"/>
      <c r="C872" s="97"/>
      <c r="D872" s="97"/>
      <c r="E872" s="97"/>
      <c r="F872" s="97"/>
      <c r="G872" s="97"/>
      <c r="H872" s="97"/>
      <c r="I872" s="97"/>
      <c r="J872" s="97"/>
      <c r="K872" s="97"/>
    </row>
    <row r="873" spans="2:11">
      <c r="B873" s="97"/>
      <c r="C873" s="97"/>
      <c r="D873" s="97"/>
      <c r="E873" s="97"/>
      <c r="F873" s="97"/>
      <c r="G873" s="97"/>
      <c r="H873" s="97"/>
      <c r="I873" s="97"/>
      <c r="J873" s="97"/>
      <c r="K873" s="97"/>
    </row>
    <row r="874" spans="2:11">
      <c r="B874" s="97"/>
      <c r="C874" s="97"/>
      <c r="D874" s="97"/>
      <c r="E874" s="97"/>
      <c r="F874" s="97"/>
      <c r="G874" s="97"/>
      <c r="H874" s="97"/>
      <c r="I874" s="97"/>
      <c r="J874" s="97"/>
      <c r="K874" s="97"/>
    </row>
    <row r="875" spans="2:11">
      <c r="B875" s="97"/>
      <c r="C875" s="97"/>
      <c r="D875" s="97"/>
      <c r="E875" s="97"/>
      <c r="F875" s="97"/>
      <c r="G875" s="97"/>
      <c r="H875" s="97"/>
      <c r="I875" s="97"/>
      <c r="J875" s="97"/>
      <c r="K875" s="97"/>
    </row>
    <row r="876" spans="2:11">
      <c r="B876" s="97"/>
      <c r="C876" s="97"/>
      <c r="D876" s="97"/>
      <c r="E876" s="97"/>
      <c r="F876" s="97"/>
      <c r="G876" s="97"/>
      <c r="H876" s="97"/>
      <c r="I876" s="97"/>
      <c r="J876" s="97"/>
      <c r="K876" s="97"/>
    </row>
    <row r="877" spans="2:11">
      <c r="B877" s="97"/>
      <c r="C877" s="97"/>
      <c r="D877" s="97"/>
      <c r="E877" s="97"/>
      <c r="F877" s="97"/>
      <c r="G877" s="97"/>
      <c r="H877" s="97"/>
      <c r="I877" s="97"/>
      <c r="J877" s="97"/>
      <c r="K877" s="97"/>
    </row>
    <row r="878" spans="2:11">
      <c r="B878" s="97"/>
      <c r="C878" s="97"/>
      <c r="D878" s="97"/>
      <c r="E878" s="97"/>
      <c r="F878" s="97"/>
      <c r="G878" s="97"/>
      <c r="H878" s="97"/>
      <c r="I878" s="97"/>
      <c r="J878" s="97"/>
      <c r="K878" s="97"/>
    </row>
    <row r="879" spans="2:11">
      <c r="B879" s="97"/>
      <c r="C879" s="97"/>
      <c r="D879" s="97"/>
      <c r="E879" s="97"/>
      <c r="F879" s="97"/>
      <c r="G879" s="97"/>
      <c r="H879" s="97"/>
      <c r="I879" s="97"/>
      <c r="J879" s="97"/>
      <c r="K879" s="97"/>
    </row>
    <row r="880" spans="2:11">
      <c r="B880" s="97"/>
      <c r="C880" s="97"/>
      <c r="D880" s="97"/>
      <c r="E880" s="97"/>
      <c r="F880" s="97"/>
      <c r="G880" s="97"/>
      <c r="H880" s="97"/>
      <c r="I880" s="97"/>
      <c r="J880" s="97"/>
      <c r="K880" s="97"/>
    </row>
    <row r="881" spans="2:11">
      <c r="B881" s="97"/>
      <c r="C881" s="97"/>
      <c r="D881" s="97"/>
      <c r="E881" s="97"/>
      <c r="F881" s="97"/>
      <c r="G881" s="97"/>
      <c r="H881" s="97"/>
      <c r="I881" s="97"/>
      <c r="J881" s="97"/>
      <c r="K881" s="97"/>
    </row>
    <row r="882" spans="2:11">
      <c r="B882" s="97"/>
      <c r="C882" s="97"/>
      <c r="D882" s="97"/>
      <c r="E882" s="97"/>
      <c r="F882" s="97"/>
      <c r="G882" s="97"/>
      <c r="H882" s="97"/>
      <c r="I882" s="97"/>
      <c r="J882" s="97"/>
      <c r="K882" s="97"/>
    </row>
    <row r="883" spans="2:11">
      <c r="B883" s="97"/>
      <c r="C883" s="97"/>
      <c r="D883" s="97"/>
      <c r="E883" s="97"/>
      <c r="F883" s="97"/>
      <c r="G883" s="97"/>
      <c r="H883" s="97"/>
      <c r="I883" s="97"/>
      <c r="J883" s="97"/>
      <c r="K883" s="97"/>
    </row>
    <row r="884" spans="2:11">
      <c r="B884" s="97"/>
      <c r="C884" s="97"/>
      <c r="D884" s="97"/>
      <c r="E884" s="97"/>
      <c r="F884" s="97"/>
      <c r="G884" s="97"/>
      <c r="H884" s="97"/>
      <c r="I884" s="97"/>
      <c r="J884" s="97"/>
      <c r="K884" s="97"/>
    </row>
    <row r="885" spans="2:11">
      <c r="B885" s="97"/>
      <c r="C885" s="97"/>
      <c r="D885" s="97"/>
      <c r="E885" s="97"/>
      <c r="F885" s="97"/>
      <c r="G885" s="97"/>
      <c r="H885" s="97"/>
      <c r="I885" s="97"/>
      <c r="J885" s="97"/>
      <c r="K885" s="97"/>
    </row>
    <row r="886" spans="2:11">
      <c r="B886" s="97"/>
      <c r="C886" s="97"/>
      <c r="D886" s="97"/>
      <c r="E886" s="97"/>
      <c r="F886" s="97"/>
      <c r="G886" s="97"/>
      <c r="H886" s="97"/>
      <c r="I886" s="97"/>
      <c r="J886" s="97"/>
      <c r="K886" s="97"/>
    </row>
    <row r="887" spans="2:11">
      <c r="B887" s="97"/>
      <c r="C887" s="97"/>
      <c r="D887" s="97"/>
      <c r="E887" s="97"/>
      <c r="F887" s="97"/>
      <c r="G887" s="97"/>
      <c r="H887" s="97"/>
      <c r="I887" s="97"/>
      <c r="J887" s="97"/>
      <c r="K887" s="97"/>
    </row>
    <row r="888" spans="2:11">
      <c r="B888" s="97"/>
      <c r="C888" s="97"/>
      <c r="D888" s="97"/>
      <c r="E888" s="97"/>
      <c r="F888" s="97"/>
      <c r="G888" s="97"/>
      <c r="H888" s="97"/>
      <c r="I888" s="97"/>
      <c r="J888" s="97"/>
      <c r="K888" s="97"/>
    </row>
    <row r="889" spans="2:11">
      <c r="B889" s="97"/>
      <c r="C889" s="97"/>
      <c r="D889" s="97"/>
      <c r="E889" s="97"/>
      <c r="F889" s="97"/>
      <c r="G889" s="97"/>
      <c r="H889" s="97"/>
      <c r="I889" s="97"/>
      <c r="J889" s="97"/>
      <c r="K889" s="97"/>
    </row>
    <row r="890" spans="2:11">
      <c r="B890" s="97"/>
      <c r="C890" s="97"/>
      <c r="D890" s="97"/>
      <c r="E890" s="97"/>
      <c r="F890" s="97"/>
      <c r="G890" s="97"/>
      <c r="H890" s="97"/>
      <c r="I890" s="97"/>
      <c r="J890" s="97"/>
      <c r="K890" s="97"/>
    </row>
    <row r="891" spans="2:11">
      <c r="B891" s="97"/>
      <c r="C891" s="97"/>
      <c r="D891" s="97"/>
      <c r="E891" s="97"/>
      <c r="F891" s="97"/>
      <c r="G891" s="97"/>
      <c r="H891" s="97"/>
      <c r="I891" s="97"/>
      <c r="J891" s="97"/>
      <c r="K891" s="97"/>
    </row>
    <row r="892" spans="2:11">
      <c r="B892" s="97"/>
      <c r="C892" s="97"/>
      <c r="D892" s="97"/>
      <c r="E892" s="97"/>
      <c r="F892" s="97"/>
      <c r="G892" s="97"/>
      <c r="H892" s="97"/>
      <c r="I892" s="97"/>
      <c r="J892" s="97"/>
      <c r="K892" s="97"/>
    </row>
    <row r="893" spans="2:11">
      <c r="B893" s="97"/>
      <c r="C893" s="97"/>
      <c r="D893" s="97"/>
      <c r="E893" s="97"/>
      <c r="F893" s="97"/>
      <c r="G893" s="97"/>
      <c r="H893" s="97"/>
      <c r="I893" s="97"/>
      <c r="J893" s="97"/>
      <c r="K893" s="97"/>
    </row>
    <row r="894" spans="2:11">
      <c r="B894" s="97"/>
      <c r="C894" s="97"/>
      <c r="D894" s="97"/>
      <c r="E894" s="97"/>
      <c r="F894" s="97"/>
      <c r="G894" s="97"/>
      <c r="H894" s="97"/>
      <c r="I894" s="97"/>
      <c r="J894" s="97"/>
      <c r="K894" s="97"/>
    </row>
    <row r="895" spans="2:11">
      <c r="B895" s="97"/>
      <c r="C895" s="97"/>
      <c r="D895" s="97"/>
      <c r="E895" s="97"/>
      <c r="F895" s="97"/>
      <c r="G895" s="97"/>
      <c r="H895" s="97"/>
      <c r="I895" s="97"/>
      <c r="J895" s="97"/>
      <c r="K895" s="97"/>
    </row>
    <row r="896" spans="2:11">
      <c r="B896" s="97"/>
      <c r="C896" s="97"/>
      <c r="D896" s="97"/>
      <c r="E896" s="97"/>
      <c r="F896" s="97"/>
      <c r="G896" s="97"/>
      <c r="H896" s="97"/>
      <c r="I896" s="97"/>
      <c r="J896" s="97"/>
      <c r="K896" s="97"/>
    </row>
    <row r="897" spans="2:11">
      <c r="B897" s="97"/>
      <c r="C897" s="97"/>
      <c r="D897" s="97"/>
      <c r="E897" s="97"/>
      <c r="F897" s="97"/>
      <c r="G897" s="97"/>
      <c r="H897" s="97"/>
      <c r="I897" s="97"/>
      <c r="J897" s="97"/>
      <c r="K897" s="97"/>
    </row>
    <row r="898" spans="2:11">
      <c r="B898" s="97"/>
      <c r="C898" s="97"/>
      <c r="D898" s="97"/>
      <c r="E898" s="97"/>
      <c r="F898" s="97"/>
      <c r="G898" s="97"/>
      <c r="H898" s="97"/>
      <c r="I898" s="97"/>
      <c r="J898" s="97"/>
      <c r="K898" s="97"/>
    </row>
    <row r="899" spans="2:11">
      <c r="B899" s="97"/>
      <c r="C899" s="97"/>
      <c r="D899" s="97"/>
      <c r="E899" s="97"/>
      <c r="F899" s="97"/>
      <c r="G899" s="97"/>
      <c r="H899" s="97"/>
      <c r="I899" s="97"/>
      <c r="J899" s="97"/>
      <c r="K899" s="97"/>
    </row>
    <row r="900" spans="2:11">
      <c r="B900" s="97"/>
      <c r="C900" s="97"/>
      <c r="D900" s="97"/>
      <c r="E900" s="97"/>
      <c r="F900" s="97"/>
      <c r="G900" s="97"/>
      <c r="H900" s="97"/>
      <c r="I900" s="97"/>
      <c r="J900" s="97"/>
      <c r="K900" s="97"/>
    </row>
    <row r="901" spans="2:11">
      <c r="B901" s="97"/>
      <c r="C901" s="97"/>
      <c r="D901" s="97"/>
      <c r="E901" s="97"/>
      <c r="F901" s="97"/>
      <c r="G901" s="97"/>
      <c r="H901" s="97"/>
      <c r="I901" s="97"/>
      <c r="J901" s="97"/>
      <c r="K901" s="97"/>
    </row>
    <row r="902" spans="2:11">
      <c r="B902" s="97"/>
      <c r="C902" s="97"/>
      <c r="D902" s="97"/>
      <c r="E902" s="97"/>
      <c r="F902" s="97"/>
      <c r="G902" s="97"/>
      <c r="H902" s="97"/>
      <c r="I902" s="97"/>
      <c r="J902" s="97"/>
      <c r="K902" s="97"/>
    </row>
    <row r="903" spans="2:11">
      <c r="B903" s="97"/>
      <c r="C903" s="97"/>
      <c r="D903" s="97"/>
      <c r="E903" s="97"/>
      <c r="F903" s="97"/>
      <c r="G903" s="97"/>
      <c r="H903" s="97"/>
      <c r="I903" s="97"/>
      <c r="J903" s="97"/>
      <c r="K903" s="97"/>
    </row>
    <row r="904" spans="2:11">
      <c r="B904" s="97"/>
      <c r="C904" s="97"/>
      <c r="D904" s="97"/>
      <c r="E904" s="97"/>
      <c r="F904" s="97"/>
      <c r="G904" s="97"/>
      <c r="H904" s="97"/>
      <c r="I904" s="97"/>
      <c r="J904" s="97"/>
      <c r="K904" s="97"/>
    </row>
    <row r="905" spans="2:11">
      <c r="B905" s="97"/>
      <c r="C905" s="97"/>
      <c r="D905" s="97"/>
      <c r="E905" s="97"/>
      <c r="F905" s="97"/>
      <c r="G905" s="97"/>
      <c r="H905" s="97"/>
      <c r="I905" s="97"/>
      <c r="J905" s="97"/>
      <c r="K905" s="97"/>
    </row>
    <row r="906" spans="2:11">
      <c r="B906" s="97"/>
      <c r="C906" s="97"/>
      <c r="D906" s="97"/>
      <c r="E906" s="97"/>
      <c r="F906" s="97"/>
      <c r="G906" s="97"/>
      <c r="H906" s="97"/>
      <c r="I906" s="97"/>
      <c r="J906" s="97"/>
      <c r="K906" s="97"/>
    </row>
    <row r="907" spans="2:11">
      <c r="B907" s="97"/>
      <c r="C907" s="97"/>
      <c r="D907" s="97"/>
      <c r="E907" s="97"/>
      <c r="F907" s="97"/>
      <c r="G907" s="97"/>
      <c r="H907" s="97"/>
      <c r="I907" s="97"/>
      <c r="J907" s="97"/>
      <c r="K907" s="97"/>
    </row>
    <row r="908" spans="2:11">
      <c r="B908" s="97"/>
      <c r="C908" s="97"/>
      <c r="D908" s="97"/>
      <c r="E908" s="97"/>
      <c r="F908" s="97"/>
      <c r="G908" s="97"/>
      <c r="H908" s="97"/>
      <c r="I908" s="97"/>
      <c r="J908" s="97"/>
      <c r="K908" s="97"/>
    </row>
    <row r="909" spans="2:11">
      <c r="B909" s="97"/>
      <c r="C909" s="97"/>
      <c r="D909" s="97"/>
      <c r="E909" s="97"/>
      <c r="F909" s="97"/>
      <c r="G909" s="97"/>
      <c r="H909" s="97"/>
      <c r="I909" s="97"/>
      <c r="J909" s="97"/>
      <c r="K909" s="97"/>
    </row>
    <row r="910" spans="2:11">
      <c r="B910" s="97"/>
      <c r="C910" s="97"/>
      <c r="D910" s="97"/>
      <c r="E910" s="97"/>
      <c r="F910" s="97"/>
      <c r="G910" s="97"/>
      <c r="H910" s="97"/>
      <c r="I910" s="97"/>
      <c r="J910" s="97"/>
      <c r="K910" s="97"/>
    </row>
    <row r="911" spans="2:11">
      <c r="B911" s="97"/>
      <c r="C911" s="97"/>
      <c r="D911" s="97"/>
      <c r="E911" s="97"/>
      <c r="F911" s="97"/>
      <c r="G911" s="97"/>
      <c r="H911" s="97"/>
      <c r="I911" s="97"/>
      <c r="J911" s="97"/>
      <c r="K911" s="97"/>
    </row>
    <row r="912" spans="2:11">
      <c r="B912" s="97"/>
      <c r="C912" s="97"/>
      <c r="D912" s="97"/>
      <c r="E912" s="97"/>
      <c r="F912" s="97"/>
      <c r="G912" s="97"/>
      <c r="H912" s="97"/>
      <c r="I912" s="97"/>
      <c r="J912" s="97"/>
      <c r="K912" s="97"/>
    </row>
    <row r="913" spans="2:11">
      <c r="B913" s="97"/>
      <c r="C913" s="97"/>
      <c r="D913" s="97"/>
      <c r="E913" s="97"/>
      <c r="F913" s="97"/>
      <c r="G913" s="97"/>
      <c r="H913" s="97"/>
      <c r="I913" s="97"/>
      <c r="J913" s="97"/>
      <c r="K913" s="97"/>
    </row>
    <row r="914" spans="2:11">
      <c r="B914" s="97"/>
      <c r="C914" s="97"/>
      <c r="D914" s="97"/>
      <c r="E914" s="97"/>
      <c r="F914" s="97"/>
      <c r="G914" s="97"/>
      <c r="H914" s="97"/>
      <c r="I914" s="97"/>
      <c r="J914" s="97"/>
      <c r="K914" s="97"/>
    </row>
    <row r="915" spans="2:11">
      <c r="B915" s="97"/>
      <c r="C915" s="97"/>
      <c r="D915" s="97"/>
      <c r="E915" s="97"/>
      <c r="F915" s="97"/>
      <c r="G915" s="97"/>
      <c r="H915" s="97"/>
      <c r="I915" s="97"/>
      <c r="J915" s="97"/>
      <c r="K915" s="97"/>
    </row>
    <row r="916" spans="2:11">
      <c r="B916" s="97"/>
      <c r="C916" s="97"/>
      <c r="D916" s="97"/>
      <c r="E916" s="97"/>
      <c r="F916" s="97"/>
      <c r="G916" s="97"/>
      <c r="H916" s="97"/>
      <c r="I916" s="97"/>
      <c r="J916" s="97"/>
      <c r="K916" s="97"/>
    </row>
    <row r="917" spans="2:11">
      <c r="B917" s="97"/>
      <c r="C917" s="97"/>
      <c r="D917" s="97"/>
      <c r="E917" s="97"/>
      <c r="F917" s="97"/>
      <c r="G917" s="97"/>
      <c r="H917" s="97"/>
      <c r="I917" s="97"/>
      <c r="J917" s="97"/>
      <c r="K917" s="97"/>
    </row>
    <row r="918" spans="2:11">
      <c r="B918" s="97"/>
      <c r="C918" s="97"/>
      <c r="D918" s="97"/>
      <c r="E918" s="97"/>
      <c r="F918" s="97"/>
      <c r="G918" s="97"/>
      <c r="H918" s="97"/>
      <c r="I918" s="97"/>
      <c r="J918" s="97"/>
      <c r="K918" s="97"/>
    </row>
    <row r="919" spans="2:11">
      <c r="B919" s="97"/>
      <c r="C919" s="97"/>
      <c r="D919" s="97"/>
      <c r="E919" s="97"/>
      <c r="F919" s="97"/>
      <c r="G919" s="97"/>
      <c r="H919" s="97"/>
      <c r="I919" s="97"/>
      <c r="J919" s="97"/>
      <c r="K919" s="97"/>
    </row>
    <row r="920" spans="2:11">
      <c r="B920" s="97"/>
      <c r="C920" s="97"/>
      <c r="D920" s="97"/>
      <c r="E920" s="97"/>
      <c r="F920" s="97"/>
      <c r="G920" s="97"/>
      <c r="H920" s="97"/>
      <c r="I920" s="97"/>
      <c r="J920" s="97"/>
      <c r="K920" s="97"/>
    </row>
    <row r="921" spans="2:11">
      <c r="B921" s="97"/>
      <c r="C921" s="97"/>
      <c r="D921" s="97"/>
      <c r="E921" s="97"/>
      <c r="F921" s="97"/>
      <c r="G921" s="97"/>
      <c r="H921" s="97"/>
      <c r="I921" s="97"/>
      <c r="J921" s="97"/>
      <c r="K921" s="97"/>
    </row>
    <row r="922" spans="2:11">
      <c r="B922" s="97"/>
      <c r="C922" s="97"/>
      <c r="D922" s="97"/>
      <c r="E922" s="97"/>
      <c r="F922" s="97"/>
      <c r="G922" s="97"/>
      <c r="H922" s="97"/>
      <c r="I922" s="97"/>
      <c r="J922" s="97"/>
      <c r="K922" s="97"/>
    </row>
    <row r="923" spans="2:11">
      <c r="B923" s="97"/>
      <c r="C923" s="97"/>
      <c r="D923" s="97"/>
      <c r="E923" s="97"/>
      <c r="F923" s="97"/>
      <c r="G923" s="97"/>
      <c r="H923" s="97"/>
      <c r="I923" s="97"/>
      <c r="J923" s="97"/>
      <c r="K923" s="97"/>
    </row>
    <row r="924" spans="2:11">
      <c r="B924" s="97"/>
      <c r="C924" s="97"/>
      <c r="D924" s="97"/>
      <c r="E924" s="97"/>
      <c r="F924" s="97"/>
      <c r="G924" s="97"/>
      <c r="H924" s="97"/>
      <c r="I924" s="97"/>
      <c r="J924" s="97"/>
      <c r="K924" s="97"/>
    </row>
    <row r="925" spans="2:11">
      <c r="B925" s="97"/>
      <c r="C925" s="97"/>
      <c r="D925" s="97"/>
      <c r="E925" s="97"/>
      <c r="F925" s="97"/>
      <c r="G925" s="97"/>
      <c r="H925" s="97"/>
      <c r="I925" s="97"/>
      <c r="J925" s="97"/>
      <c r="K925" s="97"/>
    </row>
    <row r="926" spans="2:11">
      <c r="B926" s="97"/>
      <c r="C926" s="97"/>
      <c r="D926" s="97"/>
      <c r="E926" s="97"/>
      <c r="F926" s="97"/>
      <c r="G926" s="97"/>
      <c r="H926" s="97"/>
      <c r="I926" s="97"/>
      <c r="J926" s="97"/>
      <c r="K926" s="97"/>
    </row>
    <row r="927" spans="2:11">
      <c r="B927" s="97"/>
      <c r="C927" s="97"/>
      <c r="D927" s="97"/>
      <c r="E927" s="97"/>
      <c r="F927" s="97"/>
      <c r="G927" s="97"/>
      <c r="H927" s="97"/>
      <c r="I927" s="97"/>
      <c r="J927" s="97"/>
      <c r="K927" s="97"/>
    </row>
    <row r="928" spans="2:11">
      <c r="B928" s="97"/>
      <c r="C928" s="97"/>
      <c r="D928" s="97"/>
      <c r="E928" s="97"/>
      <c r="F928" s="97"/>
      <c r="G928" s="97"/>
      <c r="H928" s="97"/>
      <c r="I928" s="97"/>
      <c r="J928" s="97"/>
      <c r="K928" s="97"/>
    </row>
    <row r="929" spans="2:11">
      <c r="B929" s="97"/>
      <c r="C929" s="97"/>
      <c r="D929" s="97"/>
      <c r="E929" s="97"/>
      <c r="F929" s="97"/>
      <c r="G929" s="97"/>
      <c r="H929" s="97"/>
      <c r="I929" s="97"/>
      <c r="J929" s="97"/>
      <c r="K929" s="97"/>
    </row>
    <row r="930" spans="2:11">
      <c r="B930" s="97"/>
      <c r="C930" s="97"/>
      <c r="D930" s="97"/>
      <c r="E930" s="97"/>
      <c r="F930" s="97"/>
      <c r="G930" s="97"/>
      <c r="H930" s="97"/>
      <c r="I930" s="97"/>
      <c r="J930" s="97"/>
      <c r="K930" s="97"/>
    </row>
    <row r="931" spans="2:11">
      <c r="B931" s="97"/>
      <c r="C931" s="97"/>
      <c r="D931" s="97"/>
      <c r="E931" s="97"/>
      <c r="F931" s="97"/>
      <c r="G931" s="97"/>
      <c r="H931" s="97"/>
      <c r="I931" s="97"/>
      <c r="J931" s="97"/>
      <c r="K931" s="97"/>
    </row>
    <row r="932" spans="2:11">
      <c r="B932" s="97"/>
      <c r="C932" s="97"/>
      <c r="D932" s="97"/>
      <c r="E932" s="97"/>
      <c r="F932" s="97"/>
      <c r="G932" s="97"/>
      <c r="H932" s="97"/>
      <c r="I932" s="97"/>
      <c r="J932" s="97"/>
      <c r="K932" s="97"/>
    </row>
    <row r="933" spans="2:11">
      <c r="B933" s="97"/>
      <c r="C933" s="97"/>
      <c r="D933" s="97"/>
      <c r="E933" s="97"/>
      <c r="F933" s="97"/>
      <c r="G933" s="97"/>
      <c r="H933" s="97"/>
      <c r="I933" s="97"/>
      <c r="J933" s="97"/>
      <c r="K933" s="97"/>
    </row>
    <row r="934" spans="2:11">
      <c r="B934" s="97"/>
      <c r="C934" s="97"/>
      <c r="D934" s="97"/>
      <c r="E934" s="97"/>
      <c r="F934" s="97"/>
      <c r="G934" s="97"/>
      <c r="H934" s="97"/>
      <c r="I934" s="97"/>
      <c r="J934" s="97"/>
      <c r="K934" s="97"/>
    </row>
    <row r="935" spans="2:11">
      <c r="B935" s="97"/>
      <c r="C935" s="97"/>
      <c r="D935" s="97"/>
      <c r="E935" s="97"/>
      <c r="F935" s="97"/>
      <c r="G935" s="97"/>
      <c r="H935" s="97"/>
      <c r="I935" s="97"/>
      <c r="J935" s="97"/>
      <c r="K935" s="97"/>
    </row>
    <row r="936" spans="2:11">
      <c r="B936" s="97"/>
      <c r="C936" s="97"/>
      <c r="D936" s="97"/>
      <c r="E936" s="97"/>
      <c r="F936" s="97"/>
      <c r="G936" s="97"/>
      <c r="H936" s="97"/>
      <c r="I936" s="97"/>
      <c r="J936" s="97"/>
      <c r="K936" s="97"/>
    </row>
    <row r="937" spans="2:11">
      <c r="B937" s="97"/>
      <c r="C937" s="97"/>
      <c r="D937" s="97"/>
      <c r="E937" s="97"/>
      <c r="F937" s="97"/>
      <c r="G937" s="97"/>
      <c r="H937" s="97"/>
      <c r="I937" s="97"/>
      <c r="J937" s="97"/>
      <c r="K937" s="97"/>
    </row>
    <row r="938" spans="2:11">
      <c r="B938" s="97"/>
      <c r="C938" s="97"/>
      <c r="D938" s="97"/>
      <c r="E938" s="97"/>
      <c r="F938" s="97"/>
      <c r="G938" s="97"/>
      <c r="H938" s="97"/>
      <c r="I938" s="97"/>
      <c r="J938" s="97"/>
      <c r="K938" s="97"/>
    </row>
    <row r="939" spans="2:11">
      <c r="B939" s="97"/>
      <c r="C939" s="97"/>
      <c r="D939" s="97"/>
      <c r="E939" s="97"/>
      <c r="F939" s="97"/>
      <c r="G939" s="97"/>
      <c r="H939" s="97"/>
      <c r="I939" s="97"/>
      <c r="J939" s="97"/>
      <c r="K939" s="97"/>
    </row>
    <row r="940" spans="2:11">
      <c r="B940" s="97"/>
      <c r="C940" s="97"/>
      <c r="D940" s="97"/>
      <c r="E940" s="97"/>
      <c r="F940" s="97"/>
      <c r="G940" s="97"/>
      <c r="H940" s="97"/>
      <c r="I940" s="97"/>
      <c r="J940" s="97"/>
      <c r="K940" s="97"/>
    </row>
    <row r="941" spans="2:11">
      <c r="B941" s="97"/>
      <c r="C941" s="97"/>
      <c r="D941" s="97"/>
      <c r="E941" s="97"/>
      <c r="F941" s="97"/>
      <c r="G941" s="97"/>
      <c r="H941" s="97"/>
      <c r="I941" s="97"/>
      <c r="J941" s="97"/>
      <c r="K941" s="97"/>
    </row>
    <row r="942" spans="2:11">
      <c r="B942" s="97"/>
      <c r="C942" s="97"/>
      <c r="D942" s="97"/>
      <c r="E942" s="97"/>
      <c r="F942" s="97"/>
      <c r="G942" s="97"/>
      <c r="H942" s="97"/>
      <c r="I942" s="97"/>
      <c r="J942" s="97"/>
      <c r="K942" s="97"/>
    </row>
    <row r="943" spans="2:11">
      <c r="B943" s="97"/>
      <c r="C943" s="97"/>
      <c r="D943" s="97"/>
      <c r="E943" s="97"/>
      <c r="F943" s="97"/>
      <c r="G943" s="97"/>
      <c r="H943" s="97"/>
      <c r="I943" s="97"/>
      <c r="J943" s="97"/>
      <c r="K943" s="97"/>
    </row>
    <row r="944" spans="2:11">
      <c r="B944" s="97"/>
      <c r="C944" s="97"/>
      <c r="D944" s="97"/>
      <c r="E944" s="97"/>
      <c r="F944" s="97"/>
      <c r="G944" s="97"/>
      <c r="H944" s="97"/>
      <c r="I944" s="97"/>
      <c r="J944" s="97"/>
      <c r="K944" s="97"/>
    </row>
    <row r="945" spans="2:11">
      <c r="B945" s="97"/>
      <c r="C945" s="97"/>
      <c r="D945" s="97"/>
      <c r="E945" s="97"/>
      <c r="F945" s="97"/>
      <c r="G945" s="97"/>
      <c r="H945" s="97"/>
      <c r="I945" s="97"/>
      <c r="J945" s="97"/>
      <c r="K945" s="97"/>
    </row>
    <row r="946" spans="2:11">
      <c r="B946" s="97"/>
      <c r="C946" s="97"/>
      <c r="D946" s="97"/>
      <c r="E946" s="97"/>
      <c r="F946" s="97"/>
      <c r="G946" s="97"/>
      <c r="H946" s="97"/>
      <c r="I946" s="97"/>
      <c r="J946" s="97"/>
      <c r="K946" s="97"/>
    </row>
    <row r="947" spans="2:11">
      <c r="B947" s="97"/>
      <c r="C947" s="97"/>
      <c r="D947" s="97"/>
      <c r="E947" s="97"/>
      <c r="F947" s="97"/>
      <c r="G947" s="97"/>
      <c r="H947" s="97"/>
      <c r="I947" s="97"/>
      <c r="J947" s="97"/>
      <c r="K947" s="97"/>
    </row>
    <row r="948" spans="2:11">
      <c r="B948" s="97"/>
      <c r="C948" s="97"/>
      <c r="D948" s="97"/>
      <c r="E948" s="97"/>
      <c r="F948" s="97"/>
      <c r="G948" s="97"/>
      <c r="H948" s="97"/>
      <c r="I948" s="97"/>
      <c r="J948" s="97"/>
      <c r="K948" s="97"/>
    </row>
    <row r="949" spans="2:11">
      <c r="B949" s="97"/>
      <c r="C949" s="97"/>
      <c r="D949" s="97"/>
      <c r="E949" s="97"/>
      <c r="F949" s="97"/>
      <c r="G949" s="97"/>
      <c r="H949" s="97"/>
      <c r="I949" s="97"/>
      <c r="J949" s="97"/>
      <c r="K949" s="97"/>
    </row>
    <row r="950" spans="2:11">
      <c r="B950" s="97"/>
      <c r="C950" s="97"/>
      <c r="D950" s="97"/>
      <c r="E950" s="97"/>
      <c r="F950" s="97"/>
      <c r="G950" s="97"/>
      <c r="H950" s="97"/>
      <c r="I950" s="97"/>
      <c r="J950" s="97"/>
      <c r="K950" s="97"/>
    </row>
    <row r="951" spans="2:11">
      <c r="B951" s="97"/>
      <c r="C951" s="97"/>
      <c r="D951" s="97"/>
      <c r="E951" s="97"/>
      <c r="F951" s="97"/>
      <c r="G951" s="97"/>
      <c r="H951" s="97"/>
      <c r="I951" s="97"/>
      <c r="J951" s="97"/>
      <c r="K951" s="97"/>
    </row>
    <row r="952" spans="2:11">
      <c r="B952" s="97"/>
      <c r="C952" s="97"/>
      <c r="D952" s="97"/>
      <c r="E952" s="97"/>
      <c r="F952" s="97"/>
      <c r="G952" s="97"/>
      <c r="H952" s="97"/>
      <c r="I952" s="97"/>
      <c r="J952" s="97"/>
      <c r="K952" s="97"/>
    </row>
    <row r="953" spans="2:11">
      <c r="B953" s="97"/>
      <c r="C953" s="97"/>
      <c r="D953" s="97"/>
      <c r="E953" s="97"/>
      <c r="F953" s="97"/>
      <c r="G953" s="97"/>
      <c r="H953" s="97"/>
      <c r="I953" s="97"/>
      <c r="J953" s="97"/>
      <c r="K953" s="97"/>
    </row>
    <row r="954" spans="2:11">
      <c r="B954" s="97"/>
      <c r="C954" s="97"/>
      <c r="D954" s="97"/>
      <c r="E954" s="97"/>
      <c r="F954" s="97"/>
      <c r="G954" s="97"/>
      <c r="H954" s="97"/>
      <c r="I954" s="97"/>
      <c r="J954" s="97"/>
      <c r="K954" s="97"/>
    </row>
    <row r="955" spans="2:11">
      <c r="B955" s="97"/>
      <c r="C955" s="97"/>
      <c r="D955" s="97"/>
      <c r="E955" s="97"/>
      <c r="F955" s="97"/>
      <c r="G955" s="97"/>
      <c r="H955" s="97"/>
      <c r="I955" s="97"/>
      <c r="J955" s="97"/>
      <c r="K955" s="97"/>
    </row>
    <row r="956" spans="2:11">
      <c r="B956" s="97"/>
      <c r="C956" s="97"/>
      <c r="D956" s="97"/>
      <c r="E956" s="97"/>
      <c r="F956" s="97"/>
      <c r="G956" s="97"/>
      <c r="H956" s="97"/>
      <c r="I956" s="97"/>
      <c r="J956" s="97"/>
      <c r="K956" s="97"/>
    </row>
    <row r="957" spans="2:11">
      <c r="B957" s="97"/>
      <c r="C957" s="97"/>
      <c r="D957" s="97"/>
      <c r="E957" s="97"/>
      <c r="F957" s="97"/>
      <c r="G957" s="97"/>
      <c r="H957" s="97"/>
      <c r="I957" s="97"/>
      <c r="J957" s="97"/>
      <c r="K957" s="97"/>
    </row>
    <row r="958" spans="2:11">
      <c r="B958" s="97"/>
      <c r="C958" s="97"/>
      <c r="D958" s="97"/>
      <c r="E958" s="97"/>
      <c r="F958" s="97"/>
      <c r="G958" s="97"/>
      <c r="H958" s="97"/>
      <c r="I958" s="97"/>
      <c r="J958" s="97"/>
      <c r="K958" s="97"/>
    </row>
    <row r="959" spans="2:11">
      <c r="B959" s="97"/>
      <c r="C959" s="97"/>
      <c r="D959" s="97"/>
      <c r="E959" s="97"/>
      <c r="F959" s="97"/>
      <c r="G959" s="97"/>
      <c r="H959" s="97"/>
      <c r="I959" s="97"/>
      <c r="J959" s="97"/>
      <c r="K959" s="97"/>
    </row>
    <row r="960" spans="2:11">
      <c r="B960" s="97"/>
      <c r="C960" s="97"/>
      <c r="D960" s="97"/>
      <c r="E960" s="97"/>
      <c r="F960" s="97"/>
      <c r="G960" s="97"/>
      <c r="H960" s="97"/>
      <c r="I960" s="97"/>
      <c r="J960" s="97"/>
      <c r="K960" s="97"/>
    </row>
    <row r="961" spans="2:11">
      <c r="B961" s="97"/>
      <c r="C961" s="97"/>
      <c r="D961" s="97"/>
      <c r="E961" s="97"/>
      <c r="F961" s="97"/>
      <c r="G961" s="97"/>
      <c r="H961" s="97"/>
      <c r="I961" s="97"/>
      <c r="J961" s="97"/>
      <c r="K961" s="97"/>
    </row>
    <row r="962" spans="2:11">
      <c r="B962" s="97"/>
      <c r="C962" s="97"/>
      <c r="D962" s="97"/>
      <c r="E962" s="97"/>
      <c r="F962" s="97"/>
      <c r="G962" s="97"/>
      <c r="H962" s="97"/>
      <c r="I962" s="97"/>
      <c r="J962" s="97"/>
      <c r="K962" s="97"/>
    </row>
    <row r="963" spans="2:11">
      <c r="B963" s="97"/>
      <c r="C963" s="97"/>
      <c r="D963" s="97"/>
      <c r="E963" s="97"/>
      <c r="F963" s="97"/>
      <c r="G963" s="97"/>
      <c r="H963" s="97"/>
      <c r="I963" s="97"/>
      <c r="J963" s="97"/>
      <c r="K963" s="97"/>
    </row>
    <row r="964" spans="2:11">
      <c r="B964" s="97"/>
      <c r="C964" s="97"/>
      <c r="D964" s="97"/>
      <c r="E964" s="97"/>
      <c r="F964" s="97"/>
      <c r="G964" s="97"/>
      <c r="H964" s="97"/>
      <c r="I964" s="97"/>
      <c r="J964" s="97"/>
      <c r="K964" s="97"/>
    </row>
    <row r="965" spans="2:11">
      <c r="B965" s="97"/>
      <c r="C965" s="97"/>
      <c r="D965" s="97"/>
      <c r="E965" s="97"/>
      <c r="F965" s="97"/>
      <c r="G965" s="97"/>
      <c r="H965" s="97"/>
      <c r="I965" s="97"/>
      <c r="J965" s="97"/>
      <c r="K965" s="97"/>
    </row>
    <row r="966" spans="2:11">
      <c r="B966" s="97"/>
      <c r="C966" s="97"/>
      <c r="D966" s="97"/>
      <c r="E966" s="97"/>
      <c r="F966" s="97"/>
      <c r="G966" s="97"/>
      <c r="H966" s="97"/>
      <c r="I966" s="97"/>
      <c r="J966" s="97"/>
      <c r="K966" s="97"/>
    </row>
    <row r="967" spans="2:11">
      <c r="B967" s="97"/>
      <c r="C967" s="97"/>
      <c r="D967" s="97"/>
      <c r="E967" s="97"/>
      <c r="F967" s="97"/>
      <c r="G967" s="97"/>
      <c r="H967" s="97"/>
      <c r="I967" s="97"/>
      <c r="J967" s="97"/>
      <c r="K967" s="97"/>
    </row>
    <row r="968" spans="2:11">
      <c r="B968" s="97"/>
      <c r="C968" s="97"/>
      <c r="D968" s="97"/>
      <c r="E968" s="97"/>
      <c r="F968" s="97"/>
      <c r="G968" s="97"/>
      <c r="H968" s="97"/>
      <c r="I968" s="97"/>
      <c r="J968" s="97"/>
      <c r="K968" s="97"/>
    </row>
    <row r="969" spans="2:11">
      <c r="B969" s="97"/>
      <c r="C969" s="97"/>
      <c r="D969" s="97"/>
      <c r="E969" s="97"/>
      <c r="F969" s="97"/>
      <c r="G969" s="97"/>
      <c r="H969" s="97"/>
      <c r="I969" s="97"/>
      <c r="J969" s="97"/>
      <c r="K969" s="97"/>
    </row>
    <row r="970" spans="2:11">
      <c r="B970" s="97"/>
      <c r="C970" s="97"/>
      <c r="D970" s="97"/>
      <c r="E970" s="97"/>
      <c r="F970" s="97"/>
      <c r="G970" s="97"/>
      <c r="H970" s="97"/>
      <c r="I970" s="97"/>
      <c r="J970" s="97"/>
      <c r="K970" s="97"/>
    </row>
    <row r="971" spans="2:11">
      <c r="B971" s="97"/>
      <c r="C971" s="97"/>
      <c r="D971" s="97"/>
      <c r="E971" s="97"/>
      <c r="F971" s="97"/>
      <c r="G971" s="97"/>
      <c r="H971" s="97"/>
      <c r="I971" s="97"/>
      <c r="J971" s="97"/>
      <c r="K971" s="97"/>
    </row>
    <row r="972" spans="2:11">
      <c r="B972" s="97"/>
      <c r="C972" s="97"/>
      <c r="D972" s="97"/>
      <c r="E972" s="97"/>
      <c r="F972" s="97"/>
      <c r="G972" s="97"/>
      <c r="H972" s="97"/>
      <c r="I972" s="97"/>
      <c r="J972" s="97"/>
      <c r="K972" s="97"/>
    </row>
    <row r="973" spans="2:11">
      <c r="B973" s="97"/>
      <c r="C973" s="97"/>
      <c r="D973" s="97"/>
      <c r="E973" s="97"/>
      <c r="F973" s="97"/>
      <c r="G973" s="97"/>
      <c r="H973" s="97"/>
      <c r="I973" s="97"/>
      <c r="J973" s="97"/>
      <c r="K973" s="97"/>
    </row>
    <row r="974" spans="2:11">
      <c r="B974" s="97"/>
      <c r="C974" s="97"/>
      <c r="D974" s="97"/>
      <c r="E974" s="97"/>
      <c r="F974" s="97"/>
      <c r="G974" s="97"/>
      <c r="H974" s="97"/>
      <c r="I974" s="97"/>
      <c r="J974" s="97"/>
      <c r="K974" s="97"/>
    </row>
    <row r="975" spans="2:11">
      <c r="B975" s="97"/>
      <c r="C975" s="97"/>
      <c r="D975" s="97"/>
      <c r="E975" s="97"/>
      <c r="F975" s="97"/>
      <c r="G975" s="97"/>
      <c r="H975" s="97"/>
      <c r="I975" s="97"/>
      <c r="J975" s="97"/>
      <c r="K975" s="97"/>
    </row>
    <row r="976" spans="2:11">
      <c r="B976" s="97"/>
      <c r="C976" s="97"/>
      <c r="D976" s="97"/>
      <c r="E976" s="97"/>
      <c r="F976" s="97"/>
      <c r="G976" s="97"/>
      <c r="H976" s="97"/>
      <c r="I976" s="97"/>
      <c r="J976" s="97"/>
      <c r="K976" s="97"/>
    </row>
    <row r="977" spans="2:11">
      <c r="B977" s="97"/>
      <c r="C977" s="97"/>
      <c r="D977" s="97"/>
      <c r="E977" s="97"/>
      <c r="F977" s="97"/>
      <c r="G977" s="97"/>
      <c r="H977" s="97"/>
      <c r="I977" s="97"/>
      <c r="J977" s="97"/>
      <c r="K977" s="97"/>
    </row>
    <row r="978" spans="2:11">
      <c r="B978" s="97"/>
      <c r="C978" s="97"/>
      <c r="D978" s="97"/>
      <c r="E978" s="97"/>
      <c r="F978" s="97"/>
      <c r="G978" s="97"/>
      <c r="H978" s="97"/>
      <c r="I978" s="97"/>
      <c r="J978" s="97"/>
      <c r="K978" s="97"/>
    </row>
    <row r="979" spans="2:11">
      <c r="B979" s="97"/>
      <c r="C979" s="97"/>
      <c r="D979" s="97"/>
      <c r="E979" s="97"/>
      <c r="F979" s="97"/>
      <c r="G979" s="97"/>
      <c r="H979" s="97"/>
      <c r="I979" s="97"/>
      <c r="J979" s="97"/>
      <c r="K979" s="97"/>
    </row>
    <row r="980" spans="2:11">
      <c r="B980" s="97"/>
      <c r="C980" s="97"/>
      <c r="D980" s="97"/>
      <c r="E980" s="97"/>
      <c r="F980" s="97"/>
      <c r="G980" s="97"/>
      <c r="H980" s="97"/>
      <c r="I980" s="97"/>
      <c r="J980" s="97"/>
      <c r="K980" s="97"/>
    </row>
    <row r="981" spans="2:11">
      <c r="B981" s="97"/>
      <c r="C981" s="97"/>
      <c r="D981" s="97"/>
      <c r="E981" s="97"/>
      <c r="F981" s="97"/>
      <c r="G981" s="97"/>
      <c r="H981" s="97"/>
      <c r="I981" s="97"/>
      <c r="J981" s="97"/>
      <c r="K981" s="97"/>
    </row>
    <row r="982" spans="2:11">
      <c r="B982" s="97"/>
      <c r="C982" s="97"/>
      <c r="D982" s="97"/>
      <c r="E982" s="97"/>
      <c r="F982" s="97"/>
      <c r="G982" s="97"/>
      <c r="H982" s="97"/>
      <c r="I982" s="97"/>
      <c r="J982" s="97"/>
      <c r="K982" s="97"/>
    </row>
    <row r="983" spans="2:11">
      <c r="B983" s="97"/>
      <c r="C983" s="97"/>
      <c r="D983" s="97"/>
      <c r="E983" s="97"/>
      <c r="F983" s="97"/>
      <c r="G983" s="97"/>
      <c r="H983" s="97"/>
      <c r="I983" s="97"/>
      <c r="J983" s="97"/>
      <c r="K983" s="97"/>
    </row>
    <row r="984" spans="2:11">
      <c r="B984" s="97"/>
      <c r="C984" s="97"/>
      <c r="D984" s="97"/>
      <c r="E984" s="97"/>
      <c r="F984" s="97"/>
      <c r="G984" s="97"/>
      <c r="H984" s="97"/>
      <c r="I984" s="97"/>
      <c r="J984" s="97"/>
      <c r="K984" s="97"/>
    </row>
    <row r="985" spans="2:11">
      <c r="B985" s="97"/>
      <c r="C985" s="97"/>
      <c r="D985" s="97"/>
      <c r="E985" s="97"/>
      <c r="F985" s="97"/>
      <c r="G985" s="97"/>
      <c r="H985" s="97"/>
      <c r="I985" s="97"/>
      <c r="J985" s="97"/>
      <c r="K985" s="97"/>
    </row>
    <row r="986" spans="2:11">
      <c r="B986" s="97"/>
      <c r="C986" s="97"/>
      <c r="D986" s="97"/>
      <c r="E986" s="97"/>
      <c r="F986" s="97"/>
      <c r="G986" s="97"/>
      <c r="H986" s="97"/>
      <c r="I986" s="97"/>
      <c r="J986" s="97"/>
      <c r="K986" s="97"/>
    </row>
    <row r="987" spans="2:11">
      <c r="B987" s="97"/>
      <c r="C987" s="97"/>
      <c r="D987" s="97"/>
      <c r="E987" s="97"/>
      <c r="F987" s="97"/>
      <c r="G987" s="97"/>
      <c r="H987" s="97"/>
      <c r="I987" s="97"/>
      <c r="J987" s="97"/>
      <c r="K987" s="97"/>
    </row>
    <row r="988" spans="2:11">
      <c r="B988" s="97"/>
      <c r="C988" s="97"/>
      <c r="D988" s="97"/>
      <c r="E988" s="97"/>
      <c r="F988" s="97"/>
      <c r="G988" s="97"/>
      <c r="H988" s="97"/>
      <c r="I988" s="97"/>
      <c r="J988" s="97"/>
      <c r="K988" s="97"/>
    </row>
    <row r="989" spans="2:11">
      <c r="B989" s="97"/>
      <c r="C989" s="97"/>
      <c r="D989" s="97"/>
      <c r="E989" s="97"/>
      <c r="F989" s="97"/>
      <c r="G989" s="97"/>
      <c r="H989" s="97"/>
      <c r="I989" s="97"/>
      <c r="J989" s="97"/>
      <c r="K989" s="97"/>
    </row>
    <row r="990" spans="2:11">
      <c r="B990" s="97"/>
      <c r="C990" s="97"/>
      <c r="D990" s="97"/>
      <c r="E990" s="97"/>
      <c r="F990" s="97"/>
      <c r="G990" s="97"/>
      <c r="H990" s="97"/>
      <c r="I990" s="97"/>
      <c r="J990" s="97"/>
      <c r="K990" s="97"/>
    </row>
    <row r="991" spans="2:11">
      <c r="B991" s="97"/>
      <c r="C991" s="97"/>
      <c r="D991" s="97"/>
      <c r="E991" s="97"/>
      <c r="F991" s="97"/>
      <c r="G991" s="97"/>
      <c r="H991" s="97"/>
      <c r="I991" s="97"/>
      <c r="J991" s="97"/>
      <c r="K991" s="97"/>
    </row>
    <row r="992" spans="2:11">
      <c r="B992" s="97"/>
      <c r="C992" s="97"/>
      <c r="D992" s="97"/>
      <c r="E992" s="97"/>
      <c r="F992" s="97"/>
      <c r="G992" s="97"/>
      <c r="H992" s="97"/>
      <c r="I992" s="97"/>
      <c r="J992" s="97"/>
      <c r="K992" s="97"/>
    </row>
    <row r="993" spans="2:11">
      <c r="B993" s="97"/>
      <c r="C993" s="97"/>
      <c r="D993" s="97"/>
      <c r="E993" s="97"/>
      <c r="F993" s="97"/>
      <c r="G993" s="97"/>
      <c r="H993" s="97"/>
      <c r="I993" s="97"/>
      <c r="J993" s="97"/>
      <c r="K993" s="97"/>
    </row>
    <row r="994" spans="2:11">
      <c r="B994" s="97"/>
      <c r="C994" s="97"/>
      <c r="D994" s="97"/>
      <c r="E994" s="97"/>
      <c r="F994" s="97"/>
      <c r="G994" s="97"/>
      <c r="H994" s="97"/>
      <c r="I994" s="97"/>
      <c r="J994" s="97"/>
      <c r="K994" s="97"/>
    </row>
    <row r="995" spans="2:11">
      <c r="B995" s="97"/>
      <c r="C995" s="97"/>
      <c r="D995" s="97"/>
      <c r="E995" s="97"/>
      <c r="F995" s="97"/>
      <c r="G995" s="97"/>
      <c r="H995" s="97"/>
      <c r="I995" s="97"/>
      <c r="J995" s="97"/>
      <c r="K995" s="97"/>
    </row>
    <row r="996" spans="2:11">
      <c r="B996" s="97"/>
      <c r="C996" s="97"/>
      <c r="D996" s="97"/>
      <c r="E996" s="97"/>
      <c r="F996" s="97"/>
      <c r="G996" s="97"/>
      <c r="H996" s="97"/>
      <c r="I996" s="97"/>
      <c r="J996" s="97"/>
      <c r="K996" s="97"/>
    </row>
    <row r="997" spans="2:11">
      <c r="B997" s="97"/>
      <c r="C997" s="97"/>
      <c r="D997" s="97"/>
      <c r="E997" s="97"/>
      <c r="F997" s="97"/>
      <c r="G997" s="97"/>
      <c r="H997" s="97"/>
      <c r="I997" s="97"/>
      <c r="J997" s="97"/>
      <c r="K997" s="97"/>
    </row>
    <row r="998" spans="2:11">
      <c r="B998" s="97"/>
      <c r="C998" s="97"/>
      <c r="D998" s="97"/>
      <c r="E998" s="97"/>
      <c r="F998" s="97"/>
      <c r="G998" s="97"/>
      <c r="H998" s="97"/>
      <c r="I998" s="97"/>
      <c r="J998" s="97"/>
      <c r="K998" s="97"/>
    </row>
    <row r="999" spans="2:11">
      <c r="B999" s="97"/>
      <c r="C999" s="97"/>
      <c r="D999" s="97"/>
      <c r="E999" s="97"/>
      <c r="F999" s="97"/>
      <c r="G999" s="97"/>
      <c r="H999" s="97"/>
      <c r="I999" s="97"/>
      <c r="J999" s="97"/>
      <c r="K999" s="97"/>
    </row>
    <row r="1000" spans="2:11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</row>
    <row r="1001" spans="2:11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</row>
    <row r="1002" spans="2:11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</row>
    <row r="1003" spans="2:11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</row>
    <row r="1004" spans="2:11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</row>
    <row r="1005" spans="2:11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</row>
    <row r="1006" spans="2:11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</row>
    <row r="1007" spans="2:11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</row>
    <row r="1008" spans="2:11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</row>
    <row r="1009" spans="2:11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</row>
    <row r="1010" spans="2:11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</row>
    <row r="1011" spans="2:11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</row>
    <row r="1012" spans="2:11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</row>
    <row r="1013" spans="2:11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</row>
    <row r="1014" spans="2:11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</row>
    <row r="1015" spans="2:11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</row>
    <row r="1016" spans="2:11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</row>
    <row r="1017" spans="2:11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</row>
    <row r="1018" spans="2:11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</row>
    <row r="1019" spans="2:11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</row>
    <row r="1020" spans="2:11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</row>
    <row r="1021" spans="2:11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</row>
    <row r="1022" spans="2:11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</row>
    <row r="1023" spans="2:11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</row>
    <row r="1024" spans="2:11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</row>
    <row r="1025" spans="2:11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</row>
    <row r="1026" spans="2:11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</row>
    <row r="1027" spans="2:11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</row>
    <row r="1028" spans="2:11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</row>
    <row r="1029" spans="2:11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</row>
    <row r="1030" spans="2:11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</row>
    <row r="1031" spans="2:11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</row>
    <row r="1032" spans="2:11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</row>
    <row r="1033" spans="2:11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</row>
    <row r="1034" spans="2:11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</row>
    <row r="1035" spans="2:11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</row>
    <row r="1036" spans="2:11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</row>
    <row r="1037" spans="2:11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</row>
    <row r="1038" spans="2:11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</row>
    <row r="1039" spans="2:11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</row>
    <row r="1040" spans="2:11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</row>
    <row r="1041" spans="2:11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</row>
    <row r="1042" spans="2:11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</row>
    <row r="1043" spans="2:11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</row>
    <row r="1044" spans="2:11">
      <c r="B1044" s="96"/>
      <c r="C1044" s="96"/>
      <c r="D1044" s="96"/>
      <c r="E1044" s="97"/>
      <c r="F1044" s="97"/>
      <c r="G1044" s="97"/>
      <c r="H1044" s="97"/>
      <c r="I1044" s="97"/>
      <c r="J1044" s="97"/>
      <c r="K1044" s="97"/>
    </row>
    <row r="1045" spans="2:11">
      <c r="B1045" s="96"/>
      <c r="C1045" s="96"/>
      <c r="D1045" s="96"/>
      <c r="E1045" s="97"/>
      <c r="F1045" s="97"/>
      <c r="G1045" s="97"/>
      <c r="H1045" s="97"/>
      <c r="I1045" s="97"/>
      <c r="J1045" s="97"/>
      <c r="K1045" s="97"/>
    </row>
    <row r="1046" spans="2:11">
      <c r="B1046" s="96"/>
      <c r="C1046" s="96"/>
      <c r="D1046" s="96"/>
      <c r="E1046" s="97"/>
      <c r="F1046" s="97"/>
      <c r="G1046" s="97"/>
      <c r="H1046" s="97"/>
      <c r="I1046" s="97"/>
      <c r="J1046" s="97"/>
      <c r="K1046" s="97"/>
    </row>
    <row r="1047" spans="2:11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</row>
    <row r="1048" spans="2:11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</row>
    <row r="1049" spans="2:11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</row>
    <row r="1050" spans="2:11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</row>
    <row r="1051" spans="2:11">
      <c r="B1051" s="96"/>
      <c r="C1051" s="96"/>
      <c r="D1051" s="96"/>
      <c r="E1051" s="97"/>
      <c r="F1051" s="97"/>
      <c r="G1051" s="97"/>
      <c r="H1051" s="97"/>
      <c r="I1051" s="97"/>
      <c r="J1051" s="97"/>
      <c r="K1051" s="97"/>
    </row>
    <row r="1052" spans="2:11">
      <c r="B1052" s="96"/>
      <c r="C1052" s="96"/>
      <c r="D1052" s="96"/>
      <c r="E1052" s="97"/>
      <c r="F1052" s="97"/>
      <c r="G1052" s="97"/>
      <c r="H1052" s="97"/>
      <c r="I1052" s="97"/>
      <c r="J1052" s="97"/>
      <c r="K1052" s="97"/>
    </row>
    <row r="1053" spans="2:11">
      <c r="B1053" s="96"/>
      <c r="C1053" s="96"/>
      <c r="D1053" s="96"/>
      <c r="E1053" s="97"/>
      <c r="F1053" s="97"/>
      <c r="G1053" s="97"/>
      <c r="H1053" s="97"/>
      <c r="I1053" s="97"/>
      <c r="J1053" s="97"/>
      <c r="K1053" s="97"/>
    </row>
    <row r="1054" spans="2:11">
      <c r="B1054" s="96"/>
      <c r="C1054" s="96"/>
      <c r="D1054" s="96"/>
      <c r="E1054" s="97"/>
      <c r="F1054" s="97"/>
      <c r="G1054" s="97"/>
      <c r="H1054" s="97"/>
      <c r="I1054" s="97"/>
      <c r="J1054" s="97"/>
      <c r="K1054" s="97"/>
    </row>
    <row r="1055" spans="2:11">
      <c r="B1055" s="96"/>
      <c r="C1055" s="96"/>
      <c r="D1055" s="96"/>
      <c r="E1055" s="97"/>
      <c r="F1055" s="97"/>
      <c r="G1055" s="97"/>
      <c r="H1055" s="97"/>
      <c r="I1055" s="97"/>
      <c r="J1055" s="97"/>
      <c r="K1055" s="97"/>
    </row>
    <row r="1056" spans="2:11">
      <c r="B1056" s="96"/>
      <c r="C1056" s="96"/>
      <c r="D1056" s="96"/>
      <c r="E1056" s="97"/>
      <c r="F1056" s="97"/>
      <c r="G1056" s="97"/>
      <c r="H1056" s="97"/>
      <c r="I1056" s="97"/>
      <c r="J1056" s="97"/>
      <c r="K1056" s="97"/>
    </row>
    <row r="1057" spans="2:11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</row>
    <row r="1058" spans="2:11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</row>
    <row r="1059" spans="2:11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</row>
    <row r="1060" spans="2:11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</row>
    <row r="1061" spans="2:11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</row>
    <row r="1062" spans="2:11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</row>
    <row r="1063" spans="2:11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</row>
    <row r="1064" spans="2:11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</row>
    <row r="1065" spans="2:11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</row>
    <row r="1066" spans="2:11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</row>
    <row r="1067" spans="2:11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</row>
    <row r="1068" spans="2:11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</row>
    <row r="1069" spans="2:11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</row>
    <row r="1070" spans="2:11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</row>
    <row r="1071" spans="2:11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</row>
    <row r="1072" spans="2:11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</row>
    <row r="1073" spans="2:11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</row>
    <row r="1074" spans="2:11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</row>
    <row r="1075" spans="2:11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</row>
    <row r="1076" spans="2:11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</row>
    <row r="1077" spans="2:11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</row>
    <row r="1078" spans="2:11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</row>
    <row r="1079" spans="2:11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</row>
    <row r="1080" spans="2:11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</row>
    <row r="1081" spans="2:11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</row>
    <row r="1082" spans="2:11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</row>
    <row r="1083" spans="2:11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</row>
    <row r="1084" spans="2:11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</row>
    <row r="1085" spans="2:11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</row>
    <row r="1086" spans="2:11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</row>
    <row r="1087" spans="2:11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</row>
    <row r="1088" spans="2:11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</row>
    <row r="1089" spans="2:11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</row>
    <row r="1090" spans="2:11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</row>
    <row r="1091" spans="2:11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</row>
    <row r="1092" spans="2:11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</row>
    <row r="1093" spans="2:11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</row>
    <row r="1094" spans="2:11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</row>
    <row r="1095" spans="2:11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</row>
    <row r="1096" spans="2:11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</row>
    <row r="1097" spans="2:11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</row>
    <row r="1098" spans="2:11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</row>
    <row r="1099" spans="2:11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</row>
    <row r="1100" spans="2:11">
      <c r="B1100" s="1"/>
      <c r="C1100" s="1"/>
      <c r="D1100" s="1"/>
    </row>
    <row r="1101" spans="2:11">
      <c r="B1101" s="1"/>
      <c r="C1101" s="1"/>
      <c r="D1101" s="1"/>
    </row>
    <row r="1102" spans="2:11">
      <c r="B1102" s="1"/>
      <c r="C1102" s="1"/>
      <c r="D1102" s="1"/>
    </row>
    <row r="1103" spans="2:11">
      <c r="B1103" s="1"/>
      <c r="C1103" s="1"/>
      <c r="D1103" s="1"/>
    </row>
    <row r="1104" spans="2:11">
      <c r="B1104" s="1"/>
      <c r="C1104" s="1"/>
      <c r="D1104" s="1"/>
    </row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145</v>
      </c>
      <c r="C1" s="46" t="s" vm="1">
        <v>230</v>
      </c>
    </row>
    <row r="2" spans="2:17">
      <c r="B2" s="46" t="s">
        <v>144</v>
      </c>
      <c r="C2" s="46" t="s">
        <v>231</v>
      </c>
    </row>
    <row r="3" spans="2:17">
      <c r="B3" s="46" t="s">
        <v>146</v>
      </c>
      <c r="C3" s="46" t="s">
        <v>232</v>
      </c>
    </row>
    <row r="4" spans="2:17">
      <c r="B4" s="46" t="s">
        <v>147</v>
      </c>
      <c r="C4" s="46">
        <v>9453</v>
      </c>
    </row>
    <row r="6" spans="2:17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17" s="3" customFormat="1" ht="63">
      <c r="B8" s="21" t="s">
        <v>115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09" t="s">
        <v>2928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0">
        <v>0</v>
      </c>
      <c r="O11" s="87"/>
      <c r="P11" s="111">
        <v>0</v>
      </c>
      <c r="Q11" s="111">
        <v>0</v>
      </c>
    </row>
    <row r="12" spans="2:17" ht="18" customHeight="1">
      <c r="B12" s="112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2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2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6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2:17">
      <c r="B112" s="96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</row>
    <row r="113" spans="2:17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</row>
    <row r="114" spans="2:17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</row>
    <row r="115" spans="2:17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</row>
    <row r="116" spans="2:17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</row>
    <row r="117" spans="2:17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</row>
    <row r="118" spans="2:17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</row>
    <row r="119" spans="2:17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</row>
    <row r="120" spans="2:17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</row>
    <row r="121" spans="2:17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</row>
    <row r="122" spans="2:17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</row>
    <row r="123" spans="2:17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</row>
    <row r="124" spans="2:17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</row>
    <row r="125" spans="2:17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</row>
    <row r="126" spans="2:17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</row>
    <row r="127" spans="2:17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</row>
    <row r="128" spans="2:17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</row>
    <row r="129" spans="2:17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</row>
    <row r="130" spans="2:17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</row>
    <row r="131" spans="2:17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</row>
    <row r="132" spans="2:17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</row>
    <row r="133" spans="2:17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</row>
    <row r="134" spans="2:17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</row>
    <row r="135" spans="2:17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</row>
    <row r="136" spans="2:17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</row>
    <row r="137" spans="2:17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</row>
    <row r="138" spans="2:17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</row>
    <row r="139" spans="2:17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</row>
    <row r="140" spans="2:17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</row>
    <row r="141" spans="2:17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</row>
    <row r="142" spans="2:17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</row>
    <row r="143" spans="2:17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</row>
    <row r="144" spans="2:17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</row>
    <row r="145" spans="2:17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</row>
    <row r="146" spans="2:17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</row>
    <row r="147" spans="2:17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</row>
    <row r="148" spans="2:17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</row>
    <row r="149" spans="2:17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</row>
    <row r="150" spans="2:17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</row>
    <row r="151" spans="2:17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</row>
    <row r="152" spans="2:17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</row>
    <row r="153" spans="2:17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</row>
    <row r="154" spans="2:17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</row>
    <row r="155" spans="2:17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</row>
    <row r="156" spans="2:17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</row>
    <row r="157" spans="2:17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</row>
    <row r="158" spans="2:17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</row>
    <row r="159" spans="2:17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</row>
    <row r="160" spans="2:17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</row>
    <row r="161" spans="2:17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</row>
    <row r="162" spans="2:17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</row>
    <row r="163" spans="2:17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</row>
    <row r="164" spans="2:17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</row>
    <row r="165" spans="2:17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</row>
    <row r="166" spans="2:17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</row>
    <row r="167" spans="2:17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</row>
    <row r="168" spans="2:17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</row>
    <row r="169" spans="2:17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</row>
    <row r="170" spans="2:17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</row>
    <row r="171" spans="2:17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</row>
    <row r="172" spans="2:17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</row>
    <row r="173" spans="2:17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</row>
    <row r="174" spans="2:17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</row>
    <row r="175" spans="2:17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</row>
    <row r="176" spans="2:17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</row>
    <row r="177" spans="2:17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</row>
    <row r="178" spans="2:17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</row>
    <row r="179" spans="2:17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2:17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</row>
    <row r="181" spans="2:17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</row>
    <row r="182" spans="2:17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</row>
    <row r="183" spans="2:17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</row>
    <row r="184" spans="2:17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</row>
    <row r="185" spans="2:17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</row>
    <row r="186" spans="2:17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</row>
    <row r="187" spans="2:17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</row>
    <row r="188" spans="2:17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</row>
    <row r="189" spans="2:17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</row>
    <row r="190" spans="2:17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</row>
    <row r="191" spans="2:17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</row>
    <row r="192" spans="2:17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</row>
    <row r="193" spans="2:17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</row>
    <row r="194" spans="2:17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</row>
    <row r="195" spans="2:17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</row>
    <row r="196" spans="2:17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</row>
    <row r="197" spans="2:17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</row>
    <row r="198" spans="2:17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</row>
    <row r="199" spans="2:17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</row>
    <row r="200" spans="2:17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</row>
    <row r="201" spans="2:17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</row>
    <row r="202" spans="2:17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</row>
    <row r="203" spans="2:17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</row>
    <row r="204" spans="2:17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</row>
    <row r="205" spans="2:17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</row>
    <row r="206" spans="2:17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</row>
    <row r="207" spans="2:17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</row>
    <row r="208" spans="2:17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</row>
    <row r="209" spans="2:17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</row>
    <row r="210" spans="2:17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</row>
    <row r="211" spans="2:17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</row>
    <row r="212" spans="2:17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</row>
    <row r="213" spans="2:17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</row>
    <row r="214" spans="2:17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</row>
    <row r="215" spans="2:17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</row>
    <row r="216" spans="2:17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</row>
    <row r="217" spans="2:17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</row>
    <row r="218" spans="2:17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</row>
    <row r="219" spans="2:17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</row>
    <row r="220" spans="2:17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</row>
    <row r="221" spans="2:17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</row>
    <row r="222" spans="2:17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</row>
    <row r="223" spans="2:17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</row>
    <row r="224" spans="2:17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</row>
    <row r="225" spans="2:17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</row>
    <row r="226" spans="2:17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</row>
    <row r="227" spans="2:17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</row>
    <row r="228" spans="2:17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</row>
    <row r="229" spans="2:17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</row>
    <row r="230" spans="2:17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</row>
    <row r="231" spans="2:17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</row>
    <row r="232" spans="2:17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</row>
    <row r="233" spans="2:17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</row>
    <row r="234" spans="2:17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</row>
    <row r="235" spans="2:17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</row>
    <row r="236" spans="2:17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</row>
    <row r="237" spans="2:17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</row>
    <row r="238" spans="2:17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</row>
    <row r="239" spans="2:17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</row>
    <row r="240" spans="2:17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</row>
    <row r="241" spans="2:17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</row>
    <row r="242" spans="2:17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</row>
    <row r="243" spans="2:17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</row>
    <row r="244" spans="2:17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</row>
    <row r="245" spans="2:17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</row>
    <row r="246" spans="2:17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</row>
    <row r="247" spans="2:17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</row>
    <row r="248" spans="2:17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</row>
    <row r="249" spans="2:17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</row>
    <row r="250" spans="2:17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</row>
    <row r="251" spans="2:17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</row>
    <row r="252" spans="2:17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</row>
    <row r="253" spans="2:17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</row>
    <row r="254" spans="2:17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</row>
    <row r="255" spans="2:17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</row>
    <row r="256" spans="2:17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</row>
    <row r="257" spans="2:17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</row>
    <row r="258" spans="2:17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</row>
    <row r="259" spans="2:17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</row>
    <row r="260" spans="2:17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</row>
    <row r="261" spans="2:17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</row>
    <row r="262" spans="2:17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</row>
    <row r="263" spans="2:17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</row>
    <row r="264" spans="2:17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</row>
    <row r="265" spans="2:17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</row>
    <row r="266" spans="2:17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</row>
    <row r="267" spans="2:17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</row>
    <row r="268" spans="2:17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</row>
    <row r="269" spans="2:17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</row>
    <row r="270" spans="2:17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</row>
    <row r="271" spans="2:17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</row>
    <row r="272" spans="2:17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</row>
    <row r="273" spans="2:17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</row>
    <row r="274" spans="2:17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</row>
    <row r="275" spans="2:17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</row>
    <row r="276" spans="2:17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</row>
    <row r="277" spans="2:17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</row>
    <row r="278" spans="2:17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</row>
    <row r="279" spans="2:17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</row>
    <row r="280" spans="2:17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</row>
    <row r="281" spans="2:17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</row>
    <row r="282" spans="2:17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</row>
    <row r="283" spans="2:17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</row>
    <row r="284" spans="2:17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</row>
    <row r="285" spans="2:17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</row>
    <row r="286" spans="2:17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</row>
    <row r="287" spans="2:17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</row>
    <row r="288" spans="2:17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</row>
    <row r="289" spans="2:17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</row>
    <row r="290" spans="2:17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</row>
    <row r="291" spans="2:17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</row>
    <row r="292" spans="2:17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</row>
    <row r="293" spans="2:17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</row>
    <row r="294" spans="2:17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</row>
    <row r="295" spans="2:17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</row>
    <row r="296" spans="2:17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</row>
    <row r="297" spans="2:17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</row>
    <row r="298" spans="2:17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</row>
    <row r="299" spans="2:17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</row>
    <row r="300" spans="2:17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</row>
    <row r="301" spans="2:17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</row>
    <row r="302" spans="2:17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</row>
    <row r="303" spans="2:17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</row>
    <row r="304" spans="2:17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</row>
    <row r="305" spans="2:17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</row>
    <row r="306" spans="2:17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</row>
    <row r="307" spans="2:17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</row>
    <row r="308" spans="2:17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</row>
    <row r="309" spans="2:17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</row>
    <row r="310" spans="2:17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</row>
    <row r="311" spans="2:17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</row>
    <row r="312" spans="2:17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</row>
    <row r="313" spans="2:17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</row>
    <row r="314" spans="2:17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</row>
    <row r="315" spans="2:17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</row>
    <row r="316" spans="2:17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</row>
    <row r="317" spans="2:17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</row>
    <row r="318" spans="2:17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</row>
    <row r="319" spans="2:17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</row>
    <row r="320" spans="2:17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</row>
    <row r="321" spans="2:17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</row>
    <row r="322" spans="2:17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</row>
    <row r="323" spans="2:17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</row>
    <row r="324" spans="2:17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</row>
    <row r="325" spans="2:17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</row>
    <row r="326" spans="2:17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</row>
    <row r="327" spans="2:17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</row>
    <row r="328" spans="2:17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</row>
    <row r="329" spans="2:17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</row>
    <row r="330" spans="2:17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</row>
    <row r="331" spans="2:17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</row>
    <row r="332" spans="2:17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</row>
    <row r="333" spans="2:17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</row>
    <row r="334" spans="2:17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</row>
    <row r="335" spans="2:17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</row>
    <row r="336" spans="2:17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</row>
    <row r="337" spans="2:17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</row>
    <row r="338" spans="2:17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</row>
    <row r="339" spans="2:17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</row>
    <row r="340" spans="2:17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</row>
    <row r="341" spans="2:17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</row>
    <row r="342" spans="2:17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</row>
    <row r="343" spans="2:17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</row>
    <row r="344" spans="2:17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</row>
    <row r="345" spans="2:17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</row>
    <row r="346" spans="2:17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</row>
    <row r="347" spans="2:17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</row>
    <row r="348" spans="2:17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</row>
    <row r="349" spans="2:17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</row>
    <row r="350" spans="2:17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</row>
    <row r="351" spans="2:17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</row>
    <row r="352" spans="2:17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</row>
    <row r="353" spans="2:17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</row>
    <row r="354" spans="2:17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</row>
    <row r="355" spans="2:17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</row>
    <row r="356" spans="2:17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</row>
    <row r="357" spans="2:17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</row>
    <row r="358" spans="2:17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</row>
    <row r="359" spans="2:17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</row>
    <row r="360" spans="2:17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</row>
    <row r="361" spans="2:17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</row>
    <row r="362" spans="2:17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</row>
    <row r="363" spans="2:17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</row>
    <row r="364" spans="2:17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</row>
    <row r="365" spans="2:17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</row>
    <row r="366" spans="2:17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</row>
    <row r="367" spans="2:17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</row>
    <row r="368" spans="2:17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</row>
    <row r="369" spans="2:17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</row>
    <row r="370" spans="2:17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</row>
    <row r="371" spans="2:17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</row>
    <row r="372" spans="2:17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</row>
    <row r="373" spans="2:17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</row>
    <row r="374" spans="2:17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</row>
    <row r="375" spans="2:17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</row>
    <row r="376" spans="2:17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</row>
    <row r="377" spans="2:17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</row>
    <row r="378" spans="2:17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</row>
    <row r="379" spans="2:17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</row>
    <row r="380" spans="2:17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</row>
    <row r="381" spans="2:17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</row>
    <row r="382" spans="2:17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</row>
    <row r="383" spans="2:17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</row>
    <row r="384" spans="2:17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</row>
    <row r="385" spans="2:17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</row>
    <row r="386" spans="2:17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</row>
    <row r="387" spans="2:17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</row>
    <row r="388" spans="2:17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</row>
    <row r="389" spans="2:17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</row>
    <row r="390" spans="2:17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</row>
    <row r="391" spans="2:17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</row>
    <row r="392" spans="2:17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</row>
    <row r="393" spans="2:17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</row>
    <row r="394" spans="2:17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</row>
    <row r="395" spans="2:17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</row>
    <row r="396" spans="2:17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</row>
    <row r="397" spans="2:17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</row>
    <row r="398" spans="2:17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</row>
    <row r="399" spans="2:17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</row>
    <row r="400" spans="2:17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</row>
    <row r="401" spans="2:17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</row>
    <row r="402" spans="2:17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</row>
    <row r="403" spans="2:17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</row>
    <row r="404" spans="2:17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</row>
    <row r="405" spans="2:17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</row>
    <row r="406" spans="2:17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</row>
    <row r="407" spans="2:17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</row>
    <row r="408" spans="2:17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</row>
    <row r="409" spans="2:17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</row>
    <row r="410" spans="2:17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</row>
    <row r="411" spans="2:17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</row>
    <row r="412" spans="2:17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</row>
    <row r="413" spans="2:17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</row>
    <row r="414" spans="2:17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</row>
    <row r="415" spans="2:17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</row>
    <row r="416" spans="2:17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</row>
    <row r="417" spans="2:17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</row>
    <row r="418" spans="2:17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</row>
    <row r="419" spans="2:17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</row>
    <row r="420" spans="2:17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</row>
    <row r="421" spans="2:17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</row>
    <row r="422" spans="2:17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</row>
    <row r="423" spans="2:17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</row>
    <row r="424" spans="2:17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</row>
    <row r="425" spans="2:17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</row>
    <row r="426" spans="2:17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</row>
    <row r="427" spans="2:17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</row>
    <row r="428" spans="2:17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</row>
    <row r="429" spans="2:17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</row>
    <row r="430" spans="2:17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</row>
    <row r="431" spans="2:17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</row>
    <row r="432" spans="2:17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</row>
    <row r="433" spans="2:17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</row>
    <row r="434" spans="2:17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</row>
    <row r="435" spans="2:17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</row>
    <row r="436" spans="2:17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</row>
    <row r="437" spans="2:17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</row>
    <row r="438" spans="2:17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</row>
    <row r="439" spans="2:17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</row>
    <row r="440" spans="2:17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</row>
    <row r="441" spans="2:17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</row>
    <row r="442" spans="2:17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</row>
    <row r="443" spans="2:17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</row>
    <row r="444" spans="2:17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</row>
    <row r="445" spans="2:17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</row>
    <row r="446" spans="2:17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</row>
    <row r="447" spans="2:17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</row>
    <row r="448" spans="2:17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</row>
    <row r="449" spans="2:17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</row>
    <row r="450" spans="2:17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</row>
    <row r="451" spans="2:17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</row>
    <row r="452" spans="2:17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</row>
    <row r="453" spans="2:17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</row>
    <row r="454" spans="2:17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</row>
    <row r="455" spans="2:17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</row>
    <row r="456" spans="2:17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</row>
    <row r="457" spans="2:17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</row>
    <row r="458" spans="2:17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</row>
    <row r="459" spans="2:17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</row>
    <row r="460" spans="2:17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</row>
    <row r="461" spans="2:17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</row>
    <row r="462" spans="2:17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</row>
    <row r="463" spans="2:17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</row>
    <row r="464" spans="2:17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</row>
    <row r="465" spans="2:17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</row>
    <row r="466" spans="2:17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</row>
    <row r="467" spans="2:17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</row>
    <row r="468" spans="2:17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</row>
    <row r="469" spans="2:17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</row>
    <row r="470" spans="2:17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</row>
    <row r="471" spans="2:17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</row>
    <row r="472" spans="2:17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</row>
    <row r="473" spans="2:17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</row>
    <row r="474" spans="2:17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</row>
    <row r="475" spans="2:17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</row>
    <row r="476" spans="2:17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</row>
    <row r="477" spans="2:17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</row>
    <row r="478" spans="2:17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</row>
    <row r="479" spans="2:17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</row>
    <row r="480" spans="2:17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</row>
    <row r="481" spans="2:17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</row>
    <row r="482" spans="2:17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</row>
    <row r="483" spans="2:17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</row>
    <row r="484" spans="2:17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</row>
    <row r="485" spans="2:17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</row>
    <row r="486" spans="2:17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</row>
    <row r="487" spans="2:17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</row>
    <row r="488" spans="2:17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</row>
    <row r="489" spans="2:17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</row>
    <row r="490" spans="2:17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</row>
    <row r="491" spans="2:17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</row>
    <row r="492" spans="2:17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</row>
    <row r="493" spans="2:17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</row>
    <row r="494" spans="2:17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</row>
    <row r="495" spans="2:17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</row>
    <row r="496" spans="2:17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</row>
    <row r="497" spans="2:17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</row>
    <row r="498" spans="2:17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</row>
    <row r="499" spans="2:17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</row>
    <row r="500" spans="2:17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</row>
    <row r="501" spans="2:17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</row>
    <row r="502" spans="2:17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</row>
    <row r="503" spans="2:17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</row>
    <row r="504" spans="2:17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</row>
    <row r="505" spans="2:17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</row>
    <row r="506" spans="2:17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</row>
    <row r="507" spans="2:17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</row>
    <row r="508" spans="2:17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</row>
    <row r="509" spans="2:17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</row>
    <row r="510" spans="2:17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</row>
    <row r="511" spans="2:17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</row>
    <row r="512" spans="2:17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</row>
    <row r="513" spans="2:17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</row>
    <row r="514" spans="2:17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</row>
    <row r="515" spans="2:17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</row>
    <row r="516" spans="2:17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</row>
    <row r="517" spans="2:17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</row>
    <row r="518" spans="2:17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</row>
    <row r="519" spans="2:17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</row>
    <row r="520" spans="2:17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</row>
    <row r="521" spans="2:17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</row>
    <row r="522" spans="2:17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</row>
    <row r="523" spans="2:17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</row>
    <row r="524" spans="2:17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</row>
    <row r="525" spans="2:17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</row>
    <row r="526" spans="2:17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</row>
    <row r="527" spans="2:17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</row>
    <row r="528" spans="2:17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</row>
    <row r="529" spans="2:17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</row>
    <row r="530" spans="2:17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</row>
    <row r="531" spans="2:17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</row>
    <row r="532" spans="2:17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</row>
    <row r="533" spans="2:17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</row>
    <row r="534" spans="2:17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</row>
    <row r="535" spans="2:17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</row>
    <row r="536" spans="2:17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</row>
    <row r="537" spans="2:17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</row>
    <row r="538" spans="2:17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</row>
    <row r="539" spans="2:17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</row>
    <row r="540" spans="2:17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</row>
    <row r="541" spans="2:17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</row>
    <row r="542" spans="2:17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</row>
    <row r="543" spans="2:17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</row>
    <row r="544" spans="2:17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</row>
    <row r="545" spans="2:17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</row>
    <row r="546" spans="2:17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</row>
    <row r="547" spans="2:17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</row>
    <row r="548" spans="2:17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</row>
    <row r="549" spans="2:17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</row>
    <row r="550" spans="2:17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</row>
    <row r="551" spans="2:17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</row>
    <row r="552" spans="2:17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</row>
    <row r="553" spans="2:17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</row>
    <row r="554" spans="2:17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</row>
    <row r="555" spans="2:17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</row>
    <row r="556" spans="2:17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</row>
    <row r="557" spans="2:17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</row>
    <row r="558" spans="2:17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</row>
    <row r="559" spans="2:17">
      <c r="B559" s="1"/>
      <c r="C559" s="1"/>
      <c r="D559" s="1"/>
    </row>
    <row r="560" spans="2:17">
      <c r="B560" s="1"/>
      <c r="C560" s="1"/>
      <c r="D560" s="1"/>
    </row>
    <row r="561" s="1" customFormat="1"/>
    <row r="562" s="1" customFormat="1"/>
    <row r="563" s="1" customFormat="1"/>
    <row r="564" s="1" customFormat="1"/>
    <row r="565" s="1" customFormat="1"/>
    <row r="566" s="1" customFormat="1"/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1.28515625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145</v>
      </c>
      <c r="C1" s="46" t="s" vm="1">
        <v>230</v>
      </c>
    </row>
    <row r="2" spans="2:18">
      <c r="B2" s="46" t="s">
        <v>144</v>
      </c>
      <c r="C2" s="46" t="s">
        <v>231</v>
      </c>
    </row>
    <row r="3" spans="2:18">
      <c r="B3" s="46" t="s">
        <v>146</v>
      </c>
      <c r="C3" s="46" t="s">
        <v>232</v>
      </c>
    </row>
    <row r="4" spans="2:18">
      <c r="B4" s="46" t="s">
        <v>147</v>
      </c>
      <c r="C4" s="46">
        <v>9453</v>
      </c>
    </row>
    <row r="6" spans="2:18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s="3" customFormat="1" ht="78.75">
      <c r="B7" s="47" t="s">
        <v>115</v>
      </c>
      <c r="C7" s="48" t="s">
        <v>187</v>
      </c>
      <c r="D7" s="48" t="s">
        <v>46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229</v>
      </c>
      <c r="K7" s="48" t="s">
        <v>102</v>
      </c>
      <c r="L7" s="48" t="s">
        <v>35</v>
      </c>
      <c r="M7" s="48" t="s">
        <v>18</v>
      </c>
      <c r="N7" s="48" t="s">
        <v>206</v>
      </c>
      <c r="O7" s="48" t="s">
        <v>205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9"/>
      <c r="H10" s="74"/>
      <c r="I10" s="100">
        <v>4.0207871527365251</v>
      </c>
      <c r="J10" s="75"/>
      <c r="K10" s="75"/>
      <c r="L10" s="76"/>
      <c r="M10" s="76">
        <v>6.0986079387245498E-2</v>
      </c>
      <c r="N10" s="100"/>
      <c r="O10" s="101"/>
      <c r="P10" s="100">
        <f>P11+P252</f>
        <v>63986.561609944016</v>
      </c>
      <c r="Q10" s="78">
        <f>IFERROR(P10/$P$10,0)</f>
        <v>1</v>
      </c>
      <c r="R10" s="78">
        <f>P10/'סכום נכסי הקרן'!$C$42</f>
        <v>9.3405816863251875E-2</v>
      </c>
    </row>
    <row r="11" spans="2:18" ht="21.75" customHeight="1">
      <c r="B11" s="79" t="s">
        <v>38</v>
      </c>
      <c r="C11" s="81"/>
      <c r="D11" s="80"/>
      <c r="E11" s="80"/>
      <c r="F11" s="80"/>
      <c r="G11" s="102"/>
      <c r="H11" s="80"/>
      <c r="I11" s="77">
        <v>5.0848639015875001</v>
      </c>
      <c r="J11" s="81"/>
      <c r="K11" s="81"/>
      <c r="L11" s="82"/>
      <c r="M11" s="82">
        <v>5.4771769118296981E-2</v>
      </c>
      <c r="N11" s="77"/>
      <c r="O11" s="103"/>
      <c r="P11" s="77">
        <f>P12+P33</f>
        <v>39697.361268224013</v>
      </c>
      <c r="Q11" s="83">
        <f t="shared" ref="Q11:Q74" si="0">IFERROR(P11/$P$10,0)</f>
        <v>0.62040153853265856</v>
      </c>
      <c r="R11" s="83">
        <f>P11/'סכום נכסי הקרן'!$C$42</f>
        <v>5.7949112489861204E-2</v>
      </c>
    </row>
    <row r="12" spans="2:18">
      <c r="B12" s="84" t="s">
        <v>36</v>
      </c>
      <c r="C12" s="81"/>
      <c r="D12" s="80"/>
      <c r="E12" s="80"/>
      <c r="F12" s="80"/>
      <c r="G12" s="102"/>
      <c r="H12" s="80"/>
      <c r="I12" s="77">
        <v>6.5154765755507524</v>
      </c>
      <c r="J12" s="81"/>
      <c r="K12" s="81"/>
      <c r="L12" s="82"/>
      <c r="M12" s="82">
        <v>4.405218995952212E-2</v>
      </c>
      <c r="N12" s="77"/>
      <c r="O12" s="103"/>
      <c r="P12" s="77">
        <f>SUM(P13:P31)</f>
        <v>7085.9471088430009</v>
      </c>
      <c r="Q12" s="83">
        <f t="shared" si="0"/>
        <v>0.1107411764369878</v>
      </c>
      <c r="R12" s="83">
        <f>P12/'סכום נכסי הקרן'!$C$42</f>
        <v>1.0343870045494346E-2</v>
      </c>
    </row>
    <row r="13" spans="2:18">
      <c r="B13" s="85" t="s">
        <v>3044</v>
      </c>
      <c r="C13" s="88" t="s">
        <v>2688</v>
      </c>
      <c r="D13" s="87">
        <v>6028</v>
      </c>
      <c r="E13" s="87"/>
      <c r="F13" s="87" t="s">
        <v>535</v>
      </c>
      <c r="G13" s="104">
        <v>43100</v>
      </c>
      <c r="H13" s="87"/>
      <c r="I13" s="90">
        <v>7.5900000000062953</v>
      </c>
      <c r="J13" s="88" t="s">
        <v>28</v>
      </c>
      <c r="K13" s="88" t="s">
        <v>132</v>
      </c>
      <c r="L13" s="89">
        <v>5.8900000000043293E-2</v>
      </c>
      <c r="M13" s="89">
        <v>5.8900000000043293E-2</v>
      </c>
      <c r="N13" s="90">
        <v>279398.45850300003</v>
      </c>
      <c r="O13" s="105">
        <v>109.12</v>
      </c>
      <c r="P13" s="90">
        <v>304.87959791200007</v>
      </c>
      <c r="Q13" s="91">
        <f t="shared" si="0"/>
        <v>4.7647441937967699E-3</v>
      </c>
      <c r="R13" s="91">
        <f>P13/'סכום נכסי הקרן'!$C$42</f>
        <v>4.4505482356602382E-4</v>
      </c>
    </row>
    <row r="14" spans="2:18">
      <c r="B14" s="85" t="s">
        <v>3044</v>
      </c>
      <c r="C14" s="88" t="s">
        <v>2688</v>
      </c>
      <c r="D14" s="87">
        <v>6869</v>
      </c>
      <c r="E14" s="87"/>
      <c r="F14" s="87" t="s">
        <v>535</v>
      </c>
      <c r="G14" s="104">
        <v>43555</v>
      </c>
      <c r="H14" s="87"/>
      <c r="I14" s="90">
        <v>3.490000000013433</v>
      </c>
      <c r="J14" s="88" t="s">
        <v>28</v>
      </c>
      <c r="K14" s="88" t="s">
        <v>132</v>
      </c>
      <c r="L14" s="89">
        <v>5.7600000000163236E-2</v>
      </c>
      <c r="M14" s="89">
        <v>5.7600000000163236E-2</v>
      </c>
      <c r="N14" s="90">
        <v>58556.809163000005</v>
      </c>
      <c r="O14" s="105">
        <v>100.43</v>
      </c>
      <c r="P14" s="90">
        <v>58.808603429000016</v>
      </c>
      <c r="Q14" s="91">
        <f t="shared" si="0"/>
        <v>9.1907741171484822E-4</v>
      </c>
      <c r="R14" s="91">
        <f>P14/'סכום נכסי הקרן'!$C$42</f>
        <v>8.584717640178865E-5</v>
      </c>
    </row>
    <row r="15" spans="2:18">
      <c r="B15" s="85" t="s">
        <v>3044</v>
      </c>
      <c r="C15" s="88" t="s">
        <v>2688</v>
      </c>
      <c r="D15" s="87">
        <v>6870</v>
      </c>
      <c r="E15" s="87"/>
      <c r="F15" s="87" t="s">
        <v>535</v>
      </c>
      <c r="G15" s="104">
        <v>43555</v>
      </c>
      <c r="H15" s="87"/>
      <c r="I15" s="90">
        <v>5.1399999999976158</v>
      </c>
      <c r="J15" s="88" t="s">
        <v>28</v>
      </c>
      <c r="K15" s="88" t="s">
        <v>132</v>
      </c>
      <c r="L15" s="89">
        <v>4.4599999999978428E-2</v>
      </c>
      <c r="M15" s="89">
        <v>4.4599999999978428E-2</v>
      </c>
      <c r="N15" s="90">
        <v>697169.44990500016</v>
      </c>
      <c r="O15" s="105">
        <v>101.04</v>
      </c>
      <c r="P15" s="90">
        <v>704.42001216200003</v>
      </c>
      <c r="Q15" s="91">
        <f t="shared" si="0"/>
        <v>1.1008874276696994E-2</v>
      </c>
      <c r="R15" s="91">
        <f>P15/'סכום נכסי הקרן'!$C$42</f>
        <v>1.0282928945597237E-3</v>
      </c>
    </row>
    <row r="16" spans="2:18">
      <c r="B16" s="85" t="s">
        <v>3044</v>
      </c>
      <c r="C16" s="88" t="s">
        <v>2688</v>
      </c>
      <c r="D16" s="87">
        <v>6868</v>
      </c>
      <c r="E16" s="87"/>
      <c r="F16" s="87" t="s">
        <v>535</v>
      </c>
      <c r="G16" s="104">
        <v>43555</v>
      </c>
      <c r="H16" s="87"/>
      <c r="I16" s="90">
        <v>5.0499999999779197</v>
      </c>
      <c r="J16" s="88" t="s">
        <v>28</v>
      </c>
      <c r="K16" s="88" t="s">
        <v>132</v>
      </c>
      <c r="L16" s="89">
        <v>5.019999999979647E-2</v>
      </c>
      <c r="M16" s="89">
        <v>5.019999999979647E-2</v>
      </c>
      <c r="N16" s="90">
        <v>40656.324632000011</v>
      </c>
      <c r="O16" s="105">
        <v>128.1</v>
      </c>
      <c r="P16" s="90">
        <v>52.080745803000006</v>
      </c>
      <c r="Q16" s="91">
        <f t="shared" si="0"/>
        <v>8.139325585343884E-4</v>
      </c>
      <c r="R16" s="91">
        <f>P16/'סכום נכסי הקרן'!$C$42</f>
        <v>7.6026035501501119E-5</v>
      </c>
    </row>
    <row r="17" spans="2:18">
      <c r="B17" s="85" t="s">
        <v>3044</v>
      </c>
      <c r="C17" s="88" t="s">
        <v>2688</v>
      </c>
      <c r="D17" s="87">
        <v>6867</v>
      </c>
      <c r="E17" s="87"/>
      <c r="F17" s="87" t="s">
        <v>535</v>
      </c>
      <c r="G17" s="104">
        <v>43555</v>
      </c>
      <c r="H17" s="87"/>
      <c r="I17" s="90">
        <v>5.0900000000110515</v>
      </c>
      <c r="J17" s="88" t="s">
        <v>28</v>
      </c>
      <c r="K17" s="88" t="s">
        <v>132</v>
      </c>
      <c r="L17" s="89">
        <v>4.9400000000097657E-2</v>
      </c>
      <c r="M17" s="89">
        <v>4.9400000000097657E-2</v>
      </c>
      <c r="N17" s="90">
        <v>99134.897830000016</v>
      </c>
      <c r="O17" s="105">
        <v>117.74</v>
      </c>
      <c r="P17" s="90">
        <v>116.72141491900003</v>
      </c>
      <c r="Q17" s="91">
        <f t="shared" si="0"/>
        <v>1.8241551348003766E-3</v>
      </c>
      <c r="R17" s="91">
        <f>P17/'סכום נכסי הקרן'!$C$42</f>
        <v>1.7038670045132451E-4</v>
      </c>
    </row>
    <row r="18" spans="2:18">
      <c r="B18" s="85" t="s">
        <v>3044</v>
      </c>
      <c r="C18" s="88" t="s">
        <v>2688</v>
      </c>
      <c r="D18" s="87">
        <v>6866</v>
      </c>
      <c r="E18" s="87"/>
      <c r="F18" s="87" t="s">
        <v>535</v>
      </c>
      <c r="G18" s="104">
        <v>43555</v>
      </c>
      <c r="H18" s="87"/>
      <c r="I18" s="90">
        <v>5.8000000000011802</v>
      </c>
      <c r="J18" s="88" t="s">
        <v>28</v>
      </c>
      <c r="K18" s="88" t="s">
        <v>132</v>
      </c>
      <c r="L18" s="89">
        <v>0.03</v>
      </c>
      <c r="M18" s="89">
        <v>0.03</v>
      </c>
      <c r="N18" s="90">
        <v>149113.70906500003</v>
      </c>
      <c r="O18" s="105">
        <v>113.61</v>
      </c>
      <c r="P18" s="90">
        <v>169.40806453600001</v>
      </c>
      <c r="Q18" s="91">
        <f t="shared" si="0"/>
        <v>2.6475569287297456E-3</v>
      </c>
      <c r="R18" s="91">
        <f>P18/'סכום נכסי הקרן'!$C$42</f>
        <v>2.472972176199642E-4</v>
      </c>
    </row>
    <row r="19" spans="2:18">
      <c r="B19" s="85" t="s">
        <v>3044</v>
      </c>
      <c r="C19" s="88" t="s">
        <v>2688</v>
      </c>
      <c r="D19" s="87">
        <v>6865</v>
      </c>
      <c r="E19" s="87"/>
      <c r="F19" s="87" t="s">
        <v>535</v>
      </c>
      <c r="G19" s="104">
        <v>43555</v>
      </c>
      <c r="H19" s="87"/>
      <c r="I19" s="90">
        <v>4.0700000000123566</v>
      </c>
      <c r="J19" s="88" t="s">
        <v>28</v>
      </c>
      <c r="K19" s="88" t="s">
        <v>132</v>
      </c>
      <c r="L19" s="89">
        <v>2.5600000000128943E-2</v>
      </c>
      <c r="M19" s="89">
        <v>2.5600000000128943E-2</v>
      </c>
      <c r="N19" s="90">
        <v>75859.397599000018</v>
      </c>
      <c r="O19" s="105">
        <v>122.68</v>
      </c>
      <c r="P19" s="90">
        <v>93.064317555000017</v>
      </c>
      <c r="Q19" s="91">
        <f t="shared" si="0"/>
        <v>1.4544353566349013E-3</v>
      </c>
      <c r="R19" s="91">
        <f>P19/'סכום נכסי הקרן'!$C$42</f>
        <v>1.3585272256127804E-4</v>
      </c>
    </row>
    <row r="20" spans="2:18">
      <c r="B20" s="85" t="s">
        <v>3044</v>
      </c>
      <c r="C20" s="88" t="s">
        <v>2688</v>
      </c>
      <c r="D20" s="87">
        <v>5212</v>
      </c>
      <c r="E20" s="87"/>
      <c r="F20" s="87" t="s">
        <v>535</v>
      </c>
      <c r="G20" s="104">
        <v>42643</v>
      </c>
      <c r="H20" s="87"/>
      <c r="I20" s="90">
        <v>6.7599999999979401</v>
      </c>
      <c r="J20" s="88" t="s">
        <v>28</v>
      </c>
      <c r="K20" s="88" t="s">
        <v>132</v>
      </c>
      <c r="L20" s="89">
        <v>4.7599999999979402E-2</v>
      </c>
      <c r="M20" s="89">
        <v>4.7599999999979402E-2</v>
      </c>
      <c r="N20" s="90">
        <v>643645.34117100015</v>
      </c>
      <c r="O20" s="105">
        <v>99.57</v>
      </c>
      <c r="P20" s="90">
        <v>640.87766623200014</v>
      </c>
      <c r="Q20" s="91">
        <f t="shared" si="0"/>
        <v>1.0015816604410303E-2</v>
      </c>
      <c r="R20" s="91">
        <f>P20/'סכום נכסי הקרן'!$C$42</f>
        <v>9.3553553148746594E-4</v>
      </c>
    </row>
    <row r="21" spans="2:18">
      <c r="B21" s="85" t="s">
        <v>3044</v>
      </c>
      <c r="C21" s="88" t="s">
        <v>2688</v>
      </c>
      <c r="D21" s="87">
        <v>5211</v>
      </c>
      <c r="E21" s="87"/>
      <c r="F21" s="87" t="s">
        <v>535</v>
      </c>
      <c r="G21" s="104">
        <v>42643</v>
      </c>
      <c r="H21" s="87"/>
      <c r="I21" s="90">
        <v>4.6000000000000005</v>
      </c>
      <c r="J21" s="88" t="s">
        <v>28</v>
      </c>
      <c r="K21" s="88" t="s">
        <v>132</v>
      </c>
      <c r="L21" s="89">
        <v>4.7699999999993858E-2</v>
      </c>
      <c r="M21" s="89">
        <v>4.7699999999993858E-2</v>
      </c>
      <c r="N21" s="90">
        <v>506883.05958900007</v>
      </c>
      <c r="O21" s="105">
        <v>96.47</v>
      </c>
      <c r="P21" s="90">
        <v>488.99008759000014</v>
      </c>
      <c r="Q21" s="91">
        <f t="shared" si="0"/>
        <v>7.6420747620545258E-3</v>
      </c>
      <c r="R21" s="91">
        <f>P21/'סכום נכסי הקרן'!$C$42</f>
        <v>7.1381423567974406E-4</v>
      </c>
    </row>
    <row r="22" spans="2:18">
      <c r="B22" s="85" t="s">
        <v>3044</v>
      </c>
      <c r="C22" s="88" t="s">
        <v>2688</v>
      </c>
      <c r="D22" s="87">
        <v>6027</v>
      </c>
      <c r="E22" s="87"/>
      <c r="F22" s="87" t="s">
        <v>535</v>
      </c>
      <c r="G22" s="104">
        <v>43100</v>
      </c>
      <c r="H22" s="87"/>
      <c r="I22" s="90">
        <v>7.9400000000015263</v>
      </c>
      <c r="J22" s="88" t="s">
        <v>28</v>
      </c>
      <c r="K22" s="88" t="s">
        <v>132</v>
      </c>
      <c r="L22" s="89">
        <v>4.6100000000007267E-2</v>
      </c>
      <c r="M22" s="89">
        <v>4.6100000000007267E-2</v>
      </c>
      <c r="N22" s="90">
        <v>1076548.3930230001</v>
      </c>
      <c r="O22" s="105">
        <v>100.83</v>
      </c>
      <c r="P22" s="90">
        <v>1085.4837446610004</v>
      </c>
      <c r="Q22" s="91">
        <f t="shared" si="0"/>
        <v>1.6964245575156953E-2</v>
      </c>
      <c r="R22" s="91">
        <f>P22/'סכום נכסי הקרן'!$C$42</f>
        <v>1.5845592154163412E-3</v>
      </c>
    </row>
    <row r="23" spans="2:18">
      <c r="B23" s="85" t="s">
        <v>3044</v>
      </c>
      <c r="C23" s="88" t="s">
        <v>2688</v>
      </c>
      <c r="D23" s="87">
        <v>5025</v>
      </c>
      <c r="E23" s="87"/>
      <c r="F23" s="87" t="s">
        <v>535</v>
      </c>
      <c r="G23" s="104">
        <v>42551</v>
      </c>
      <c r="H23" s="87"/>
      <c r="I23" s="90">
        <v>7.4000000000029855</v>
      </c>
      <c r="J23" s="88" t="s">
        <v>28</v>
      </c>
      <c r="K23" s="88" t="s">
        <v>132</v>
      </c>
      <c r="L23" s="89">
        <v>4.9600000000014931E-2</v>
      </c>
      <c r="M23" s="89">
        <v>4.9600000000014931E-2</v>
      </c>
      <c r="N23" s="90">
        <v>678114.68504400016</v>
      </c>
      <c r="O23" s="105">
        <v>98.81</v>
      </c>
      <c r="P23" s="90">
        <v>670.04512030000012</v>
      </c>
      <c r="Q23" s="91">
        <f t="shared" si="0"/>
        <v>1.047165378856472E-2</v>
      </c>
      <c r="R23" s="91">
        <f>P23/'סכום נכסי הקרן'!$C$42</f>
        <v>9.7811337603005396E-4</v>
      </c>
    </row>
    <row r="24" spans="2:18">
      <c r="B24" s="85" t="s">
        <v>3044</v>
      </c>
      <c r="C24" s="88" t="s">
        <v>2688</v>
      </c>
      <c r="D24" s="87">
        <v>5024</v>
      </c>
      <c r="E24" s="87"/>
      <c r="F24" s="87" t="s">
        <v>535</v>
      </c>
      <c r="G24" s="104">
        <v>42551</v>
      </c>
      <c r="H24" s="87"/>
      <c r="I24" s="90">
        <v>5.4900000000010278</v>
      </c>
      <c r="J24" s="88" t="s">
        <v>28</v>
      </c>
      <c r="K24" s="88" t="s">
        <v>132</v>
      </c>
      <c r="L24" s="89">
        <v>4.7100000000012555E-2</v>
      </c>
      <c r="M24" s="89">
        <v>4.7100000000012555E-2</v>
      </c>
      <c r="N24" s="90">
        <v>443257.61394100008</v>
      </c>
      <c r="O24" s="105">
        <v>98.77</v>
      </c>
      <c r="P24" s="90">
        <v>437.80554529500006</v>
      </c>
      <c r="Q24" s="91">
        <f t="shared" si="0"/>
        <v>6.8421483242656631E-3</v>
      </c>
      <c r="R24" s="91">
        <f>P24/'סכום נכסי הקרן'!$C$42</f>
        <v>6.390964533275642E-4</v>
      </c>
    </row>
    <row r="25" spans="2:18">
      <c r="B25" s="85" t="s">
        <v>3044</v>
      </c>
      <c r="C25" s="88" t="s">
        <v>2688</v>
      </c>
      <c r="D25" s="87">
        <v>6026</v>
      </c>
      <c r="E25" s="87"/>
      <c r="F25" s="87" t="s">
        <v>535</v>
      </c>
      <c r="G25" s="104">
        <v>43100</v>
      </c>
      <c r="H25" s="87"/>
      <c r="I25" s="90">
        <v>6.2199999999991658</v>
      </c>
      <c r="J25" s="88" t="s">
        <v>28</v>
      </c>
      <c r="K25" s="88" t="s">
        <v>132</v>
      </c>
      <c r="L25" s="89">
        <v>4.5599999999992633E-2</v>
      </c>
      <c r="M25" s="89">
        <v>4.5599999999992633E-2</v>
      </c>
      <c r="N25" s="90">
        <v>1302201.2290960001</v>
      </c>
      <c r="O25" s="105">
        <v>95.83</v>
      </c>
      <c r="P25" s="90">
        <v>1247.8994378320001</v>
      </c>
      <c r="Q25" s="91">
        <f t="shared" si="0"/>
        <v>1.9502523755520359E-2</v>
      </c>
      <c r="R25" s="91">
        <f>P25/'סכום נכסי הקרן'!$C$42</f>
        <v>1.8216491622793536E-3</v>
      </c>
    </row>
    <row r="26" spans="2:18">
      <c r="B26" s="85" t="s">
        <v>3044</v>
      </c>
      <c r="C26" s="88" t="s">
        <v>2688</v>
      </c>
      <c r="D26" s="87">
        <v>5023</v>
      </c>
      <c r="E26" s="87"/>
      <c r="F26" s="87" t="s">
        <v>535</v>
      </c>
      <c r="G26" s="104">
        <v>42551</v>
      </c>
      <c r="H26" s="87"/>
      <c r="I26" s="90">
        <v>7.5799999999946284</v>
      </c>
      <c r="J26" s="88" t="s">
        <v>28</v>
      </c>
      <c r="K26" s="88" t="s">
        <v>132</v>
      </c>
      <c r="L26" s="89">
        <v>4.01999999999689E-2</v>
      </c>
      <c r="M26" s="89">
        <v>4.01999999999689E-2</v>
      </c>
      <c r="N26" s="90">
        <v>196663.24936000002</v>
      </c>
      <c r="O26" s="105">
        <v>107.91</v>
      </c>
      <c r="P26" s="90">
        <v>212.21921733300005</v>
      </c>
      <c r="Q26" s="91">
        <f t="shared" si="0"/>
        <v>3.3166216779496323E-3</v>
      </c>
      <c r="R26" s="91">
        <f>P26/'סכום נכסי הקרן'!$C$42</f>
        <v>3.0979175705525449E-4</v>
      </c>
    </row>
    <row r="27" spans="2:18">
      <c r="B27" s="85" t="s">
        <v>3044</v>
      </c>
      <c r="C27" s="88" t="s">
        <v>2688</v>
      </c>
      <c r="D27" s="87">
        <v>5210</v>
      </c>
      <c r="E27" s="87"/>
      <c r="F27" s="87" t="s">
        <v>535</v>
      </c>
      <c r="G27" s="104">
        <v>42643</v>
      </c>
      <c r="H27" s="87"/>
      <c r="I27" s="90">
        <v>7.0100000000140454</v>
      </c>
      <c r="J27" s="88" t="s">
        <v>28</v>
      </c>
      <c r="K27" s="88" t="s">
        <v>132</v>
      </c>
      <c r="L27" s="89">
        <v>3.1500000000083309E-2</v>
      </c>
      <c r="M27" s="89">
        <v>3.1500000000083309E-2</v>
      </c>
      <c r="N27" s="90">
        <v>148797.63144200004</v>
      </c>
      <c r="O27" s="105">
        <v>112.94</v>
      </c>
      <c r="P27" s="90">
        <v>168.051973664</v>
      </c>
      <c r="Q27" s="91">
        <f t="shared" si="0"/>
        <v>2.6263635587801832E-3</v>
      </c>
      <c r="R27" s="91">
        <f>P27/'סכום נכסי הקרן'!$C$42</f>
        <v>2.4531763358774021E-4</v>
      </c>
    </row>
    <row r="28" spans="2:18">
      <c r="B28" s="85" t="s">
        <v>3044</v>
      </c>
      <c r="C28" s="88" t="s">
        <v>2688</v>
      </c>
      <c r="D28" s="87">
        <v>6025</v>
      </c>
      <c r="E28" s="87"/>
      <c r="F28" s="87" t="s">
        <v>535</v>
      </c>
      <c r="G28" s="104">
        <v>43100</v>
      </c>
      <c r="H28" s="87"/>
      <c r="I28" s="90">
        <v>8.3300000000117542</v>
      </c>
      <c r="J28" s="88" t="s">
        <v>28</v>
      </c>
      <c r="K28" s="88" t="s">
        <v>132</v>
      </c>
      <c r="L28" s="89">
        <v>3.2500000000069418E-2</v>
      </c>
      <c r="M28" s="89">
        <v>3.2500000000069418E-2</v>
      </c>
      <c r="N28" s="90">
        <v>189604.50910700002</v>
      </c>
      <c r="O28" s="105">
        <f>P28/N28*100000</f>
        <v>106.24094597419209</v>
      </c>
      <c r="P28" s="90">
        <v>201.43762408500001</v>
      </c>
      <c r="Q28" s="91">
        <f t="shared" si="0"/>
        <v>3.1481239031555495E-3</v>
      </c>
      <c r="R28" s="91">
        <f>P28/'סכום נכסי הקרן'!$C$42</f>
        <v>2.9405308476097294E-4</v>
      </c>
    </row>
    <row r="29" spans="2:18">
      <c r="B29" s="85" t="s">
        <v>3044</v>
      </c>
      <c r="C29" s="88" t="s">
        <v>2688</v>
      </c>
      <c r="D29" s="87">
        <v>5022</v>
      </c>
      <c r="E29" s="87"/>
      <c r="F29" s="87" t="s">
        <v>535</v>
      </c>
      <c r="G29" s="104">
        <v>42551</v>
      </c>
      <c r="H29" s="87"/>
      <c r="I29" s="90">
        <v>6.9900000000164306</v>
      </c>
      <c r="J29" s="88" t="s">
        <v>28</v>
      </c>
      <c r="K29" s="88" t="s">
        <v>132</v>
      </c>
      <c r="L29" s="89">
        <v>2.3000000000065725E-2</v>
      </c>
      <c r="M29" s="89">
        <v>2.3000000000065725E-2</v>
      </c>
      <c r="N29" s="90">
        <v>132484.15552400003</v>
      </c>
      <c r="O29" s="105">
        <v>114.85</v>
      </c>
      <c r="P29" s="90">
        <v>152.15801235000004</v>
      </c>
      <c r="Q29" s="91">
        <f t="shared" si="0"/>
        <v>2.3779682564839285E-3</v>
      </c>
      <c r="R29" s="91">
        <f>P29/'סכום נכסי הקרן'!$C$42</f>
        <v>2.2211606747176416E-4</v>
      </c>
    </row>
    <row r="30" spans="2:18">
      <c r="B30" s="85" t="s">
        <v>3044</v>
      </c>
      <c r="C30" s="88" t="s">
        <v>2688</v>
      </c>
      <c r="D30" s="87">
        <v>6024</v>
      </c>
      <c r="E30" s="87"/>
      <c r="F30" s="87" t="s">
        <v>535</v>
      </c>
      <c r="G30" s="104">
        <v>43100</v>
      </c>
      <c r="H30" s="87"/>
      <c r="I30" s="90">
        <v>7.429999999994922</v>
      </c>
      <c r="J30" s="88" t="s">
        <v>28</v>
      </c>
      <c r="K30" s="88" t="s">
        <v>132</v>
      </c>
      <c r="L30" s="89">
        <v>1.6900000000016922E-2</v>
      </c>
      <c r="M30" s="89">
        <v>1.6900000000016922E-2</v>
      </c>
      <c r="N30" s="90">
        <v>137728.82254700002</v>
      </c>
      <c r="O30" s="105">
        <v>120.12</v>
      </c>
      <c r="P30" s="90">
        <v>165.43987818800002</v>
      </c>
      <c r="Q30" s="91">
        <f t="shared" si="0"/>
        <v>2.5855409952562501E-3</v>
      </c>
      <c r="R30" s="91">
        <f>P30/'סכום נכסי הקרן'!$C$42</f>
        <v>2.4150456869533529E-4</v>
      </c>
    </row>
    <row r="31" spans="2:18">
      <c r="B31" s="85" t="s">
        <v>3044</v>
      </c>
      <c r="C31" s="88" t="s">
        <v>2688</v>
      </c>
      <c r="D31" s="87">
        <v>5209</v>
      </c>
      <c r="E31" s="87"/>
      <c r="F31" s="87" t="s">
        <v>535</v>
      </c>
      <c r="G31" s="104">
        <v>42643</v>
      </c>
      <c r="H31" s="87"/>
      <c r="I31" s="90">
        <v>6.0399999999838148</v>
      </c>
      <c r="J31" s="88" t="s">
        <v>28</v>
      </c>
      <c r="K31" s="88" t="s">
        <v>132</v>
      </c>
      <c r="L31" s="89">
        <v>2.0799999999934569E-2</v>
      </c>
      <c r="M31" s="89">
        <v>2.0799999999934569E-2</v>
      </c>
      <c r="N31" s="90">
        <v>100794.87264700001</v>
      </c>
      <c r="O31" s="105">
        <v>115.24</v>
      </c>
      <c r="P31" s="90">
        <v>116.15604499700002</v>
      </c>
      <c r="Q31" s="91">
        <f t="shared" si="0"/>
        <v>1.8153193744817266E-3</v>
      </c>
      <c r="R31" s="91">
        <f>P31/'סכום נכסי הקרן'!$C$42</f>
        <v>1.6956138904115309E-4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5"/>
      <c r="P32" s="87"/>
      <c r="Q32" s="91"/>
      <c r="R32" s="87"/>
    </row>
    <row r="33" spans="2:18">
      <c r="B33" s="84" t="s">
        <v>37</v>
      </c>
      <c r="C33" s="81"/>
      <c r="D33" s="80"/>
      <c r="E33" s="80"/>
      <c r="F33" s="80"/>
      <c r="G33" s="102"/>
      <c r="H33" s="80"/>
      <c r="I33" s="77">
        <v>4.7732313666403288</v>
      </c>
      <c r="J33" s="81"/>
      <c r="K33" s="81"/>
      <c r="L33" s="82"/>
      <c r="M33" s="82">
        <v>5.7106831352550395E-2</v>
      </c>
      <c r="N33" s="77"/>
      <c r="O33" s="103"/>
      <c r="P33" s="77">
        <f>SUM(P34:P250)</f>
        <v>32611.414159381009</v>
      </c>
      <c r="Q33" s="83">
        <f t="shared" si="0"/>
        <v>0.50966036209567067</v>
      </c>
      <c r="R33" s="83">
        <f>P33/'סכום נכסי הקרן'!$C$42</f>
        <v>4.7605242444366855E-2</v>
      </c>
    </row>
    <row r="34" spans="2:18">
      <c r="B34" s="85" t="s">
        <v>3045</v>
      </c>
      <c r="C34" s="88" t="s">
        <v>2689</v>
      </c>
      <c r="D34" s="87" t="s">
        <v>2690</v>
      </c>
      <c r="E34" s="87"/>
      <c r="F34" s="87" t="s">
        <v>352</v>
      </c>
      <c r="G34" s="104">
        <v>42368</v>
      </c>
      <c r="H34" s="87" t="s">
        <v>328</v>
      </c>
      <c r="I34" s="90">
        <v>7.1300000000182484</v>
      </c>
      <c r="J34" s="88" t="s">
        <v>128</v>
      </c>
      <c r="K34" s="88" t="s">
        <v>132</v>
      </c>
      <c r="L34" s="89">
        <v>3.1699999999999999E-2</v>
      </c>
      <c r="M34" s="89">
        <v>2.2099999999973932E-2</v>
      </c>
      <c r="N34" s="90">
        <v>32114.721438000008</v>
      </c>
      <c r="O34" s="105">
        <v>119.45</v>
      </c>
      <c r="P34" s="90">
        <v>38.361033010000007</v>
      </c>
      <c r="Q34" s="91">
        <f t="shared" si="0"/>
        <v>5.9951702427527215E-4</v>
      </c>
      <c r="R34" s="91">
        <f>P34/'סכום נכסי הקרן'!$C$42</f>
        <v>5.5998377375857798E-5</v>
      </c>
    </row>
    <row r="35" spans="2:18">
      <c r="B35" s="85" t="s">
        <v>3045</v>
      </c>
      <c r="C35" s="88" t="s">
        <v>2689</v>
      </c>
      <c r="D35" s="87" t="s">
        <v>2691</v>
      </c>
      <c r="E35" s="87"/>
      <c r="F35" s="87" t="s">
        <v>352</v>
      </c>
      <c r="G35" s="104">
        <v>42388</v>
      </c>
      <c r="H35" s="87" t="s">
        <v>328</v>
      </c>
      <c r="I35" s="90">
        <v>7.1199999999947927</v>
      </c>
      <c r="J35" s="88" t="s">
        <v>128</v>
      </c>
      <c r="K35" s="88" t="s">
        <v>132</v>
      </c>
      <c r="L35" s="89">
        <v>3.1899999999999998E-2</v>
      </c>
      <c r="M35" s="89">
        <v>2.2200000000059509E-2</v>
      </c>
      <c r="N35" s="90">
        <v>44960.610344000001</v>
      </c>
      <c r="O35" s="105">
        <v>119.6</v>
      </c>
      <c r="P35" s="90">
        <v>53.772889944000006</v>
      </c>
      <c r="Q35" s="91">
        <f t="shared" si="0"/>
        <v>8.4037786358633277E-4</v>
      </c>
      <c r="R35" s="91">
        <f>P35/'סכום נכסי הקרן'!$C$42</f>
        <v>7.8496180822075861E-5</v>
      </c>
    </row>
    <row r="36" spans="2:18">
      <c r="B36" s="85" t="s">
        <v>3045</v>
      </c>
      <c r="C36" s="88" t="s">
        <v>2689</v>
      </c>
      <c r="D36" s="87" t="s">
        <v>2692</v>
      </c>
      <c r="E36" s="87"/>
      <c r="F36" s="87" t="s">
        <v>352</v>
      </c>
      <c r="G36" s="104">
        <v>42509</v>
      </c>
      <c r="H36" s="87" t="s">
        <v>328</v>
      </c>
      <c r="I36" s="90">
        <v>7.1800000000096471</v>
      </c>
      <c r="J36" s="88" t="s">
        <v>128</v>
      </c>
      <c r="K36" s="88" t="s">
        <v>132</v>
      </c>
      <c r="L36" s="89">
        <v>2.7400000000000001E-2</v>
      </c>
      <c r="M36" s="89">
        <v>2.3900000000048233E-2</v>
      </c>
      <c r="N36" s="90">
        <v>44960.610344000001</v>
      </c>
      <c r="O36" s="105">
        <v>115.29</v>
      </c>
      <c r="P36" s="90">
        <v>51.835089625000002</v>
      </c>
      <c r="Q36" s="91">
        <f t="shared" si="0"/>
        <v>8.1009337462109262E-4</v>
      </c>
      <c r="R36" s="91">
        <f>P36/'סכום נכסי הקרן'!$C$42</f>
        <v>7.5667433391991463E-5</v>
      </c>
    </row>
    <row r="37" spans="2:18">
      <c r="B37" s="85" t="s">
        <v>3045</v>
      </c>
      <c r="C37" s="88" t="s">
        <v>2689</v>
      </c>
      <c r="D37" s="87" t="s">
        <v>2693</v>
      </c>
      <c r="E37" s="87"/>
      <c r="F37" s="87" t="s">
        <v>352</v>
      </c>
      <c r="G37" s="104">
        <v>42723</v>
      </c>
      <c r="H37" s="87" t="s">
        <v>328</v>
      </c>
      <c r="I37" s="90">
        <v>7.0799999999786714</v>
      </c>
      <c r="J37" s="88" t="s">
        <v>128</v>
      </c>
      <c r="K37" s="88" t="s">
        <v>132</v>
      </c>
      <c r="L37" s="89">
        <v>3.15E-2</v>
      </c>
      <c r="M37" s="89">
        <v>2.5499999999200211E-2</v>
      </c>
      <c r="N37" s="90">
        <v>6422.9442000000008</v>
      </c>
      <c r="O37" s="105">
        <v>116.8</v>
      </c>
      <c r="P37" s="90">
        <v>7.5019990520000022</v>
      </c>
      <c r="Q37" s="91">
        <f t="shared" si="0"/>
        <v>1.1724335334240139E-4</v>
      </c>
      <c r="R37" s="91">
        <f>P37/'סכום נכסי הקרן'!$C$42</f>
        <v>1.0951211190733874E-5</v>
      </c>
    </row>
    <row r="38" spans="2:18">
      <c r="B38" s="85" t="s">
        <v>3045</v>
      </c>
      <c r="C38" s="88" t="s">
        <v>2689</v>
      </c>
      <c r="D38" s="87" t="s">
        <v>2694</v>
      </c>
      <c r="E38" s="87"/>
      <c r="F38" s="87" t="s">
        <v>352</v>
      </c>
      <c r="G38" s="104">
        <v>42918</v>
      </c>
      <c r="H38" s="87" t="s">
        <v>328</v>
      </c>
      <c r="I38" s="90">
        <v>7.0500000000791134</v>
      </c>
      <c r="J38" s="88" t="s">
        <v>128</v>
      </c>
      <c r="K38" s="88" t="s">
        <v>132</v>
      </c>
      <c r="L38" s="89">
        <v>3.1899999999999998E-2</v>
      </c>
      <c r="M38" s="89">
        <v>2.8300000000420118E-2</v>
      </c>
      <c r="N38" s="90">
        <v>32114.721438000008</v>
      </c>
      <c r="O38" s="105">
        <v>114.14</v>
      </c>
      <c r="P38" s="90">
        <v>36.655743562000012</v>
      </c>
      <c r="Q38" s="91">
        <f t="shared" si="0"/>
        <v>5.7286628066452352E-4</v>
      </c>
      <c r="R38" s="91">
        <f>P38/'סכום נכסי הקרן'!$C$42</f>
        <v>5.3509042898882728E-5</v>
      </c>
    </row>
    <row r="39" spans="2:18">
      <c r="B39" s="85" t="s">
        <v>3045</v>
      </c>
      <c r="C39" s="88" t="s">
        <v>2689</v>
      </c>
      <c r="D39" s="87" t="s">
        <v>2695</v>
      </c>
      <c r="E39" s="87"/>
      <c r="F39" s="87" t="s">
        <v>352</v>
      </c>
      <c r="G39" s="104">
        <v>43915</v>
      </c>
      <c r="H39" s="87" t="s">
        <v>328</v>
      </c>
      <c r="I39" s="90">
        <v>7.0700000000319587</v>
      </c>
      <c r="J39" s="88" t="s">
        <v>128</v>
      </c>
      <c r="K39" s="88" t="s">
        <v>132</v>
      </c>
      <c r="L39" s="89">
        <v>2.6600000000000002E-2</v>
      </c>
      <c r="M39" s="89">
        <v>3.4700000000065047E-2</v>
      </c>
      <c r="N39" s="90">
        <v>67609.94019400001</v>
      </c>
      <c r="O39" s="105">
        <v>104.59</v>
      </c>
      <c r="P39" s="90">
        <v>70.713230482000014</v>
      </c>
      <c r="Q39" s="91">
        <f t="shared" si="0"/>
        <v>1.1051262749991338E-3</v>
      </c>
      <c r="R39" s="91">
        <f>P39/'סכום נכסי הקרן'!$C$42</f>
        <v>1.0322522245333683E-4</v>
      </c>
    </row>
    <row r="40" spans="2:18">
      <c r="B40" s="85" t="s">
        <v>3045</v>
      </c>
      <c r="C40" s="88" t="s">
        <v>2689</v>
      </c>
      <c r="D40" s="87" t="s">
        <v>2696</v>
      </c>
      <c r="E40" s="87"/>
      <c r="F40" s="87" t="s">
        <v>352</v>
      </c>
      <c r="G40" s="104">
        <v>44168</v>
      </c>
      <c r="H40" s="87" t="s">
        <v>328</v>
      </c>
      <c r="I40" s="90">
        <v>7.2000000000572575</v>
      </c>
      <c r="J40" s="88" t="s">
        <v>128</v>
      </c>
      <c r="K40" s="88" t="s">
        <v>132</v>
      </c>
      <c r="L40" s="89">
        <v>1.89E-2</v>
      </c>
      <c r="M40" s="89">
        <v>3.7200000000343549E-2</v>
      </c>
      <c r="N40" s="90">
        <v>68474.886023000014</v>
      </c>
      <c r="O40" s="105">
        <v>96.92</v>
      </c>
      <c r="P40" s="90">
        <v>66.365859201000021</v>
      </c>
      <c r="Q40" s="91">
        <f t="shared" si="0"/>
        <v>1.0371843326347175E-3</v>
      </c>
      <c r="R40" s="91">
        <f>P40/'סכום נכסי הקרן'!$C$42</f>
        <v>9.6879049827512537E-5</v>
      </c>
    </row>
    <row r="41" spans="2:18">
      <c r="B41" s="85" t="s">
        <v>3045</v>
      </c>
      <c r="C41" s="88" t="s">
        <v>2689</v>
      </c>
      <c r="D41" s="87" t="s">
        <v>2697</v>
      </c>
      <c r="E41" s="87"/>
      <c r="F41" s="87" t="s">
        <v>352</v>
      </c>
      <c r="G41" s="104">
        <v>44277</v>
      </c>
      <c r="H41" s="87" t="s">
        <v>328</v>
      </c>
      <c r="I41" s="90">
        <v>7.1100000000232324</v>
      </c>
      <c r="J41" s="88" t="s">
        <v>128</v>
      </c>
      <c r="K41" s="88" t="s">
        <v>132</v>
      </c>
      <c r="L41" s="89">
        <v>1.9E-2</v>
      </c>
      <c r="M41" s="89">
        <v>4.5400000000113024E-2</v>
      </c>
      <c r="N41" s="90">
        <v>104127.71129900002</v>
      </c>
      <c r="O41" s="105">
        <v>91.77</v>
      </c>
      <c r="P41" s="90">
        <v>95.558005598000008</v>
      </c>
      <c r="Q41" s="91">
        <f t="shared" si="0"/>
        <v>1.4934074154587726E-3</v>
      </c>
      <c r="R41" s="91">
        <f>P41/'סכום נכסי הקרן'!$C$42</f>
        <v>1.394929395505644E-4</v>
      </c>
    </row>
    <row r="42" spans="2:18">
      <c r="B42" s="85" t="s">
        <v>3046</v>
      </c>
      <c r="C42" s="88" t="s">
        <v>2689</v>
      </c>
      <c r="D42" s="87" t="s">
        <v>2698</v>
      </c>
      <c r="E42" s="87"/>
      <c r="F42" s="87" t="s">
        <v>360</v>
      </c>
      <c r="G42" s="104">
        <v>42122</v>
      </c>
      <c r="H42" s="87" t="s">
        <v>130</v>
      </c>
      <c r="I42" s="90">
        <v>4.3199999999980987</v>
      </c>
      <c r="J42" s="88" t="s">
        <v>341</v>
      </c>
      <c r="K42" s="88" t="s">
        <v>132</v>
      </c>
      <c r="L42" s="89">
        <v>2.98E-2</v>
      </c>
      <c r="M42" s="89">
        <v>2.469999999999457E-2</v>
      </c>
      <c r="N42" s="90">
        <v>642990.42298700009</v>
      </c>
      <c r="O42" s="105">
        <v>114.49</v>
      </c>
      <c r="P42" s="90">
        <v>736.15970672000003</v>
      </c>
      <c r="Q42" s="91">
        <f t="shared" si="0"/>
        <v>1.1504911159433124E-2</v>
      </c>
      <c r="R42" s="91">
        <f>P42/'סכום נכסי הקרן'!$C$42</f>
        <v>1.0746256247859932E-3</v>
      </c>
    </row>
    <row r="43" spans="2:18">
      <c r="B43" s="85" t="s">
        <v>3047</v>
      </c>
      <c r="C43" s="88" t="s">
        <v>2689</v>
      </c>
      <c r="D43" s="87" t="s">
        <v>2699</v>
      </c>
      <c r="E43" s="87"/>
      <c r="F43" s="87" t="s">
        <v>2700</v>
      </c>
      <c r="G43" s="104">
        <v>40742</v>
      </c>
      <c r="H43" s="87" t="s">
        <v>2687</v>
      </c>
      <c r="I43" s="90">
        <v>3.1900000000013695</v>
      </c>
      <c r="J43" s="88" t="s">
        <v>333</v>
      </c>
      <c r="K43" s="88" t="s">
        <v>132</v>
      </c>
      <c r="L43" s="89">
        <v>4.4999999999999998E-2</v>
      </c>
      <c r="M43" s="89">
        <v>1.7000000000010018E-2</v>
      </c>
      <c r="N43" s="90">
        <v>238514.77993000002</v>
      </c>
      <c r="O43" s="105">
        <v>125.59</v>
      </c>
      <c r="P43" s="90">
        <v>299.55071886100001</v>
      </c>
      <c r="Q43" s="91">
        <f t="shared" si="0"/>
        <v>4.6814629716632169E-3</v>
      </c>
      <c r="R43" s="91">
        <f>P43/'סכום נכסי הקרן'!$C$42</f>
        <v>4.3727587298326927E-4</v>
      </c>
    </row>
    <row r="44" spans="2:18">
      <c r="B44" s="85" t="s">
        <v>3048</v>
      </c>
      <c r="C44" s="88" t="s">
        <v>2689</v>
      </c>
      <c r="D44" s="87" t="s">
        <v>2701</v>
      </c>
      <c r="E44" s="87"/>
      <c r="F44" s="87" t="s">
        <v>419</v>
      </c>
      <c r="G44" s="104">
        <v>43431</v>
      </c>
      <c r="H44" s="87" t="s">
        <v>328</v>
      </c>
      <c r="I44" s="90">
        <v>7.9299999999005983</v>
      </c>
      <c r="J44" s="88" t="s">
        <v>341</v>
      </c>
      <c r="K44" s="88" t="s">
        <v>132</v>
      </c>
      <c r="L44" s="89">
        <v>3.6600000000000001E-2</v>
      </c>
      <c r="M44" s="89">
        <v>3.2699999999498602E-2</v>
      </c>
      <c r="N44" s="90">
        <v>20019.749083000002</v>
      </c>
      <c r="O44" s="105">
        <v>113.57</v>
      </c>
      <c r="P44" s="90">
        <v>22.736429282000003</v>
      </c>
      <c r="Q44" s="91">
        <f t="shared" si="0"/>
        <v>3.5533131816957301E-4</v>
      </c>
      <c r="R44" s="91">
        <f>P44/'סכום נכסי הקרן'!$C$42</f>
        <v>3.3190012030725021E-5</v>
      </c>
    </row>
    <row r="45" spans="2:18">
      <c r="B45" s="85" t="s">
        <v>3048</v>
      </c>
      <c r="C45" s="88" t="s">
        <v>2689</v>
      </c>
      <c r="D45" s="87" t="s">
        <v>2702</v>
      </c>
      <c r="E45" s="87"/>
      <c r="F45" s="87" t="s">
        <v>419</v>
      </c>
      <c r="G45" s="104">
        <v>43276</v>
      </c>
      <c r="H45" s="87" t="s">
        <v>328</v>
      </c>
      <c r="I45" s="90">
        <v>7.9900000001350184</v>
      </c>
      <c r="J45" s="88" t="s">
        <v>341</v>
      </c>
      <c r="K45" s="88" t="s">
        <v>132</v>
      </c>
      <c r="L45" s="89">
        <v>3.2599999999999997E-2</v>
      </c>
      <c r="M45" s="89">
        <v>3.3600000000656841E-2</v>
      </c>
      <c r="N45" s="90">
        <v>19946.256567000004</v>
      </c>
      <c r="O45" s="105">
        <v>109.91</v>
      </c>
      <c r="P45" s="90">
        <v>21.922931796000004</v>
      </c>
      <c r="Q45" s="91">
        <f t="shared" si="0"/>
        <v>3.4261775042141048E-4</v>
      </c>
      <c r="R45" s="91">
        <f>P45/'סכום נכסי הקרן'!$C$42</f>
        <v>3.2002490849961604E-5</v>
      </c>
    </row>
    <row r="46" spans="2:18">
      <c r="B46" s="85" t="s">
        <v>3048</v>
      </c>
      <c r="C46" s="88" t="s">
        <v>2689</v>
      </c>
      <c r="D46" s="87" t="s">
        <v>2703</v>
      </c>
      <c r="E46" s="87"/>
      <c r="F46" s="87" t="s">
        <v>419</v>
      </c>
      <c r="G46" s="104">
        <v>43222</v>
      </c>
      <c r="H46" s="87" t="s">
        <v>328</v>
      </c>
      <c r="I46" s="90">
        <v>8.000000000018991</v>
      </c>
      <c r="J46" s="88" t="s">
        <v>341</v>
      </c>
      <c r="K46" s="88" t="s">
        <v>132</v>
      </c>
      <c r="L46" s="89">
        <v>3.2199999999999999E-2</v>
      </c>
      <c r="M46" s="89">
        <v>3.3700000000070271E-2</v>
      </c>
      <c r="N46" s="90">
        <v>95316.552317000009</v>
      </c>
      <c r="O46" s="105">
        <v>110.48</v>
      </c>
      <c r="P46" s="90">
        <v>105.30572899800002</v>
      </c>
      <c r="Q46" s="91">
        <f t="shared" si="0"/>
        <v>1.6457475811864014E-3</v>
      </c>
      <c r="R46" s="91">
        <f>P46/'סכום נכסי הקרן'!$C$42</f>
        <v>1.5372239717143676E-4</v>
      </c>
    </row>
    <row r="47" spans="2:18">
      <c r="B47" s="85" t="s">
        <v>3048</v>
      </c>
      <c r="C47" s="88" t="s">
        <v>2689</v>
      </c>
      <c r="D47" s="87" t="s">
        <v>2704</v>
      </c>
      <c r="E47" s="87"/>
      <c r="F47" s="87" t="s">
        <v>419</v>
      </c>
      <c r="G47" s="104">
        <v>43922</v>
      </c>
      <c r="H47" s="87" t="s">
        <v>328</v>
      </c>
      <c r="I47" s="90">
        <v>8.1599999999242083</v>
      </c>
      <c r="J47" s="88" t="s">
        <v>341</v>
      </c>
      <c r="K47" s="88" t="s">
        <v>132</v>
      </c>
      <c r="L47" s="89">
        <v>2.7699999999999999E-2</v>
      </c>
      <c r="M47" s="89">
        <v>3.0499999999838739E-2</v>
      </c>
      <c r="N47" s="90">
        <v>22933.133627000003</v>
      </c>
      <c r="O47" s="105">
        <v>108.16</v>
      </c>
      <c r="P47" s="90">
        <v>24.804475968000002</v>
      </c>
      <c r="Q47" s="91">
        <f t="shared" si="0"/>
        <v>3.8765133402863129E-4</v>
      </c>
      <c r="R47" s="91">
        <f>P47/'סכום נכסי הקרן'!$C$42</f>
        <v>3.6208889513073607E-5</v>
      </c>
    </row>
    <row r="48" spans="2:18">
      <c r="B48" s="85" t="s">
        <v>3048</v>
      </c>
      <c r="C48" s="88" t="s">
        <v>2689</v>
      </c>
      <c r="D48" s="87" t="s">
        <v>2705</v>
      </c>
      <c r="E48" s="87"/>
      <c r="F48" s="87" t="s">
        <v>419</v>
      </c>
      <c r="G48" s="104">
        <v>43978</v>
      </c>
      <c r="H48" s="87" t="s">
        <v>328</v>
      </c>
      <c r="I48" s="90">
        <v>8.1699999999896047</v>
      </c>
      <c r="J48" s="88" t="s">
        <v>341</v>
      </c>
      <c r="K48" s="88" t="s">
        <v>132</v>
      </c>
      <c r="L48" s="89">
        <v>2.3E-2</v>
      </c>
      <c r="M48" s="89">
        <v>3.5300000000103957E-2</v>
      </c>
      <c r="N48" s="90">
        <v>9620.3203880000001</v>
      </c>
      <c r="O48" s="105">
        <v>99.99</v>
      </c>
      <c r="P48" s="90">
        <v>9.6193589300000024</v>
      </c>
      <c r="Q48" s="91">
        <f t="shared" si="0"/>
        <v>1.5033404964996709E-4</v>
      </c>
      <c r="R48" s="91">
        <f>P48/'סכום נכסי הקרן'!$C$42</f>
        <v>1.4042074709915841E-5</v>
      </c>
    </row>
    <row r="49" spans="2:18">
      <c r="B49" s="85" t="s">
        <v>3048</v>
      </c>
      <c r="C49" s="88" t="s">
        <v>2689</v>
      </c>
      <c r="D49" s="87" t="s">
        <v>2706</v>
      </c>
      <c r="E49" s="87"/>
      <c r="F49" s="87" t="s">
        <v>419</v>
      </c>
      <c r="G49" s="104">
        <v>44010</v>
      </c>
      <c r="H49" s="87" t="s">
        <v>328</v>
      </c>
      <c r="I49" s="90">
        <v>8.2499999999349232</v>
      </c>
      <c r="J49" s="88" t="s">
        <v>341</v>
      </c>
      <c r="K49" s="88" t="s">
        <v>132</v>
      </c>
      <c r="L49" s="89">
        <v>2.2000000000000002E-2</v>
      </c>
      <c r="M49" s="89">
        <v>3.2199999999531451E-2</v>
      </c>
      <c r="N49" s="90">
        <v>15084.609239000001</v>
      </c>
      <c r="O49" s="105">
        <v>101.87</v>
      </c>
      <c r="P49" s="90">
        <v>15.366690576000005</v>
      </c>
      <c r="Q49" s="91">
        <f t="shared" si="0"/>
        <v>2.4015496675182965E-4</v>
      </c>
      <c r="R49" s="91">
        <f>P49/'סכום נכסי הקרן'!$C$42</f>
        <v>2.2431870843221742E-5</v>
      </c>
    </row>
    <row r="50" spans="2:18">
      <c r="B50" s="85" t="s">
        <v>3048</v>
      </c>
      <c r="C50" s="88" t="s">
        <v>2689</v>
      </c>
      <c r="D50" s="87" t="s">
        <v>2707</v>
      </c>
      <c r="E50" s="87"/>
      <c r="F50" s="87" t="s">
        <v>419</v>
      </c>
      <c r="G50" s="104">
        <v>44133</v>
      </c>
      <c r="H50" s="87" t="s">
        <v>328</v>
      </c>
      <c r="I50" s="90">
        <v>8.1500000000985722</v>
      </c>
      <c r="J50" s="88" t="s">
        <v>341</v>
      </c>
      <c r="K50" s="88" t="s">
        <v>132</v>
      </c>
      <c r="L50" s="89">
        <v>2.3799999999999998E-2</v>
      </c>
      <c r="M50" s="89">
        <v>3.5500000000581317E-2</v>
      </c>
      <c r="N50" s="90">
        <v>19615.824484000004</v>
      </c>
      <c r="O50" s="105">
        <v>100.85</v>
      </c>
      <c r="P50" s="90">
        <v>19.782558847000004</v>
      </c>
      <c r="Q50" s="91">
        <f t="shared" si="0"/>
        <v>3.0916739936101892E-4</v>
      </c>
      <c r="R50" s="91">
        <f>P50/'סכום נכסי הקרן'!$C$42</f>
        <v>2.8878033484803187E-5</v>
      </c>
    </row>
    <row r="51" spans="2:18">
      <c r="B51" s="85" t="s">
        <v>3048</v>
      </c>
      <c r="C51" s="88" t="s">
        <v>2689</v>
      </c>
      <c r="D51" s="87" t="s">
        <v>2708</v>
      </c>
      <c r="E51" s="87"/>
      <c r="F51" s="87" t="s">
        <v>419</v>
      </c>
      <c r="G51" s="104">
        <v>44251</v>
      </c>
      <c r="H51" s="87" t="s">
        <v>328</v>
      </c>
      <c r="I51" s="90">
        <v>8.03999999995537</v>
      </c>
      <c r="J51" s="88" t="s">
        <v>341</v>
      </c>
      <c r="K51" s="88" t="s">
        <v>132</v>
      </c>
      <c r="L51" s="89">
        <v>2.3599999999999999E-2</v>
      </c>
      <c r="M51" s="89">
        <v>4.0399999999730804E-2</v>
      </c>
      <c r="N51" s="90">
        <v>58241.745310000006</v>
      </c>
      <c r="O51" s="105">
        <v>96.95</v>
      </c>
      <c r="P51" s="90">
        <v>56.465369713000015</v>
      </c>
      <c r="Q51" s="91">
        <f t="shared" si="0"/>
        <v>8.8245669547314532E-4</v>
      </c>
      <c r="R51" s="91">
        <f>P51/'סכום נכסי הקרן'!$C$42</f>
        <v>8.2426588487115036E-5</v>
      </c>
    </row>
    <row r="52" spans="2:18">
      <c r="B52" s="85" t="s">
        <v>3048</v>
      </c>
      <c r="C52" s="88" t="s">
        <v>2689</v>
      </c>
      <c r="D52" s="87" t="s">
        <v>2709</v>
      </c>
      <c r="E52" s="87"/>
      <c r="F52" s="87" t="s">
        <v>419</v>
      </c>
      <c r="G52" s="104">
        <v>44294</v>
      </c>
      <c r="H52" s="87" t="s">
        <v>328</v>
      </c>
      <c r="I52" s="90">
        <v>8.0099999999632008</v>
      </c>
      <c r="J52" s="88" t="s">
        <v>341</v>
      </c>
      <c r="K52" s="88" t="s">
        <v>132</v>
      </c>
      <c r="L52" s="89">
        <v>2.3199999999999998E-2</v>
      </c>
      <c r="M52" s="89">
        <v>4.2699999999642094E-2</v>
      </c>
      <c r="N52" s="90">
        <v>41904.230625000004</v>
      </c>
      <c r="O52" s="105">
        <v>94.68</v>
      </c>
      <c r="P52" s="90">
        <v>39.674923246000006</v>
      </c>
      <c r="Q52" s="91">
        <f t="shared" si="0"/>
        <v>6.2005087080400662E-4</v>
      </c>
      <c r="R52" s="91">
        <f>P52/'סכום נכסי הקרן'!$C$42</f>
        <v>5.7916358084218885E-5</v>
      </c>
    </row>
    <row r="53" spans="2:18">
      <c r="B53" s="85" t="s">
        <v>3048</v>
      </c>
      <c r="C53" s="88" t="s">
        <v>2689</v>
      </c>
      <c r="D53" s="87" t="s">
        <v>2710</v>
      </c>
      <c r="E53" s="87"/>
      <c r="F53" s="87" t="s">
        <v>419</v>
      </c>
      <c r="G53" s="104">
        <v>44602</v>
      </c>
      <c r="H53" s="87" t="s">
        <v>328</v>
      </c>
      <c r="I53" s="90">
        <v>7.9099999999525661</v>
      </c>
      <c r="J53" s="88" t="s">
        <v>341</v>
      </c>
      <c r="K53" s="88" t="s">
        <v>132</v>
      </c>
      <c r="L53" s="89">
        <v>2.0899999999999998E-2</v>
      </c>
      <c r="M53" s="89">
        <v>5.0199999999715014E-2</v>
      </c>
      <c r="N53" s="90">
        <v>60035.429744000008</v>
      </c>
      <c r="O53" s="105">
        <v>85.33</v>
      </c>
      <c r="P53" s="90">
        <v>51.228231473000001</v>
      </c>
      <c r="Q53" s="91">
        <f t="shared" si="0"/>
        <v>8.0060922456315776E-4</v>
      </c>
      <c r="R53" s="91">
        <f>P53/'סכום נכסי הקרן'!$C$42</f>
        <v>7.4781558608576416E-5</v>
      </c>
    </row>
    <row r="54" spans="2:18">
      <c r="B54" s="85" t="s">
        <v>3048</v>
      </c>
      <c r="C54" s="88" t="s">
        <v>2689</v>
      </c>
      <c r="D54" s="87" t="s">
        <v>2711</v>
      </c>
      <c r="E54" s="87"/>
      <c r="F54" s="87" t="s">
        <v>419</v>
      </c>
      <c r="G54" s="104">
        <v>43500</v>
      </c>
      <c r="H54" s="87" t="s">
        <v>328</v>
      </c>
      <c r="I54" s="90">
        <v>8.0099999999859808</v>
      </c>
      <c r="J54" s="88" t="s">
        <v>341</v>
      </c>
      <c r="K54" s="88" t="s">
        <v>132</v>
      </c>
      <c r="L54" s="89">
        <v>3.4500000000000003E-2</v>
      </c>
      <c r="M54" s="89">
        <v>3.0899999999906544E-2</v>
      </c>
      <c r="N54" s="90">
        <v>37577.178804000003</v>
      </c>
      <c r="O54" s="105">
        <v>113.9</v>
      </c>
      <c r="P54" s="90">
        <v>42.800406760000001</v>
      </c>
      <c r="Q54" s="91">
        <f t="shared" si="0"/>
        <v>6.6889680712814675E-4</v>
      </c>
      <c r="R54" s="91">
        <f>P54/'סכום נכסי הקרן'!$C$42</f>
        <v>6.2478852667025589E-5</v>
      </c>
    </row>
    <row r="55" spans="2:18">
      <c r="B55" s="85" t="s">
        <v>3048</v>
      </c>
      <c r="C55" s="88" t="s">
        <v>2689</v>
      </c>
      <c r="D55" s="87" t="s">
        <v>2712</v>
      </c>
      <c r="E55" s="87"/>
      <c r="F55" s="87" t="s">
        <v>419</v>
      </c>
      <c r="G55" s="104">
        <v>43556</v>
      </c>
      <c r="H55" s="87" t="s">
        <v>328</v>
      </c>
      <c r="I55" s="90">
        <v>8.0899999999270999</v>
      </c>
      <c r="J55" s="88" t="s">
        <v>341</v>
      </c>
      <c r="K55" s="88" t="s">
        <v>132</v>
      </c>
      <c r="L55" s="89">
        <v>3.0499999999999999E-2</v>
      </c>
      <c r="M55" s="89">
        <v>3.0899999999749034E-2</v>
      </c>
      <c r="N55" s="90">
        <v>37893.798626000011</v>
      </c>
      <c r="O55" s="105">
        <v>110.41</v>
      </c>
      <c r="P55" s="90">
        <v>41.838543045000009</v>
      </c>
      <c r="Q55" s="91">
        <f t="shared" si="0"/>
        <v>6.5386453018125555E-4</v>
      </c>
      <c r="R55" s="91">
        <f>P55/'סכום נכסי הקרן'!$C$42</f>
        <v>6.1074750559486583E-5</v>
      </c>
    </row>
    <row r="56" spans="2:18">
      <c r="B56" s="85" t="s">
        <v>3048</v>
      </c>
      <c r="C56" s="88" t="s">
        <v>2689</v>
      </c>
      <c r="D56" s="87" t="s">
        <v>2713</v>
      </c>
      <c r="E56" s="87"/>
      <c r="F56" s="87" t="s">
        <v>419</v>
      </c>
      <c r="G56" s="104">
        <v>43647</v>
      </c>
      <c r="H56" s="87" t="s">
        <v>328</v>
      </c>
      <c r="I56" s="90">
        <v>8.0699999999267682</v>
      </c>
      <c r="J56" s="88" t="s">
        <v>341</v>
      </c>
      <c r="K56" s="88" t="s">
        <v>132</v>
      </c>
      <c r="L56" s="89">
        <v>2.8999999999999998E-2</v>
      </c>
      <c r="M56" s="89">
        <v>3.3599999999708155E-2</v>
      </c>
      <c r="N56" s="90">
        <v>35176.945143000004</v>
      </c>
      <c r="O56" s="105">
        <v>105.2</v>
      </c>
      <c r="P56" s="90">
        <v>37.006145253000007</v>
      </c>
      <c r="Q56" s="91">
        <f t="shared" si="0"/>
        <v>5.7834245694566222E-4</v>
      </c>
      <c r="R56" s="91">
        <f>P56/'סכום נכסי הקרן'!$C$42</f>
        <v>5.4020549617709649E-5</v>
      </c>
    </row>
    <row r="57" spans="2:18">
      <c r="B57" s="85" t="s">
        <v>3048</v>
      </c>
      <c r="C57" s="88" t="s">
        <v>2689</v>
      </c>
      <c r="D57" s="87" t="s">
        <v>2714</v>
      </c>
      <c r="E57" s="87"/>
      <c r="F57" s="87" t="s">
        <v>419</v>
      </c>
      <c r="G57" s="104">
        <v>43703</v>
      </c>
      <c r="H57" s="87" t="s">
        <v>328</v>
      </c>
      <c r="I57" s="90">
        <v>8.2000000001563933</v>
      </c>
      <c r="J57" s="88" t="s">
        <v>341</v>
      </c>
      <c r="K57" s="88" t="s">
        <v>132</v>
      </c>
      <c r="L57" s="89">
        <v>2.3799999999999998E-2</v>
      </c>
      <c r="M57" s="89">
        <v>3.2699999999374424E-2</v>
      </c>
      <c r="N57" s="90">
        <v>2497.9551770000003</v>
      </c>
      <c r="O57" s="105">
        <v>102.39</v>
      </c>
      <c r="P57" s="90">
        <v>2.5576563080000003</v>
      </c>
      <c r="Q57" s="91">
        <f t="shared" si="0"/>
        <v>3.9971772879299711E-5</v>
      </c>
      <c r="R57" s="91">
        <f>P57/'סכום נכסי הקרן'!$C$42</f>
        <v>3.733596097263367E-6</v>
      </c>
    </row>
    <row r="58" spans="2:18">
      <c r="B58" s="85" t="s">
        <v>3048</v>
      </c>
      <c r="C58" s="88" t="s">
        <v>2689</v>
      </c>
      <c r="D58" s="87" t="s">
        <v>2715</v>
      </c>
      <c r="E58" s="87"/>
      <c r="F58" s="87" t="s">
        <v>419</v>
      </c>
      <c r="G58" s="104">
        <v>43740</v>
      </c>
      <c r="H58" s="87" t="s">
        <v>328</v>
      </c>
      <c r="I58" s="90">
        <v>8.109999999969471</v>
      </c>
      <c r="J58" s="88" t="s">
        <v>341</v>
      </c>
      <c r="K58" s="88" t="s">
        <v>132</v>
      </c>
      <c r="L58" s="89">
        <v>2.4300000000000002E-2</v>
      </c>
      <c r="M58" s="89">
        <v>3.6699999999825546E-2</v>
      </c>
      <c r="N58" s="90">
        <v>36914.909713000008</v>
      </c>
      <c r="O58" s="105">
        <v>99.38</v>
      </c>
      <c r="P58" s="90">
        <v>36.686035492000009</v>
      </c>
      <c r="Q58" s="91">
        <f t="shared" si="0"/>
        <v>5.7333969147513482E-4</v>
      </c>
      <c r="R58" s="91">
        <f>P58/'סכום נכסי הקרן'!$C$42</f>
        <v>5.3553262222359773E-5</v>
      </c>
    </row>
    <row r="59" spans="2:18">
      <c r="B59" s="85" t="s">
        <v>3048</v>
      </c>
      <c r="C59" s="88" t="s">
        <v>2689</v>
      </c>
      <c r="D59" s="87" t="s">
        <v>2716</v>
      </c>
      <c r="E59" s="87"/>
      <c r="F59" s="87" t="s">
        <v>419</v>
      </c>
      <c r="G59" s="104">
        <v>43831</v>
      </c>
      <c r="H59" s="87" t="s">
        <v>328</v>
      </c>
      <c r="I59" s="90">
        <v>8.0800000001043912</v>
      </c>
      <c r="J59" s="88" t="s">
        <v>341</v>
      </c>
      <c r="K59" s="88" t="s">
        <v>132</v>
      </c>
      <c r="L59" s="89">
        <v>2.3799999999999998E-2</v>
      </c>
      <c r="M59" s="89">
        <v>3.820000000058054E-2</v>
      </c>
      <c r="N59" s="90">
        <v>38313.910963000009</v>
      </c>
      <c r="O59" s="105">
        <v>98.01</v>
      </c>
      <c r="P59" s="90">
        <v>37.551464150999998</v>
      </c>
      <c r="Q59" s="91">
        <f t="shared" si="0"/>
        <v>5.8686485421595468E-4</v>
      </c>
      <c r="R59" s="91">
        <f>P59/'סכום נכסי הקרן'!$C$42</f>
        <v>5.4816591096374469E-5</v>
      </c>
    </row>
    <row r="60" spans="2:18">
      <c r="B60" s="85" t="s">
        <v>3049</v>
      </c>
      <c r="C60" s="88" t="s">
        <v>2689</v>
      </c>
      <c r="D60" s="87">
        <v>7936</v>
      </c>
      <c r="E60" s="87"/>
      <c r="F60" s="87" t="s">
        <v>2717</v>
      </c>
      <c r="G60" s="104">
        <v>44087</v>
      </c>
      <c r="H60" s="87" t="s">
        <v>2687</v>
      </c>
      <c r="I60" s="90">
        <v>5.3900000000112005</v>
      </c>
      <c r="J60" s="88" t="s">
        <v>333</v>
      </c>
      <c r="K60" s="88" t="s">
        <v>132</v>
      </c>
      <c r="L60" s="89">
        <v>1.7947999999999999E-2</v>
      </c>
      <c r="M60" s="89">
        <v>2.810000000005548E-2</v>
      </c>
      <c r="N60" s="90">
        <v>182270.39624800003</v>
      </c>
      <c r="O60" s="105">
        <v>104.82</v>
      </c>
      <c r="P60" s="90">
        <v>191.05582707400004</v>
      </c>
      <c r="Q60" s="91">
        <f t="shared" si="0"/>
        <v>2.9858742565143314E-3</v>
      </c>
      <c r="R60" s="91">
        <f>P60/'סכום נכסי הקרן'!$C$42</f>
        <v>2.7889802398067598E-4</v>
      </c>
    </row>
    <row r="61" spans="2:18">
      <c r="B61" s="85" t="s">
        <v>3049</v>
      </c>
      <c r="C61" s="88" t="s">
        <v>2689</v>
      </c>
      <c r="D61" s="87">
        <v>7937</v>
      </c>
      <c r="E61" s="87"/>
      <c r="F61" s="87" t="s">
        <v>2717</v>
      </c>
      <c r="G61" s="104">
        <v>44087</v>
      </c>
      <c r="H61" s="87" t="s">
        <v>2687</v>
      </c>
      <c r="I61" s="90">
        <v>6.7500000000194804</v>
      </c>
      <c r="J61" s="88" t="s">
        <v>333</v>
      </c>
      <c r="K61" s="88" t="s">
        <v>132</v>
      </c>
      <c r="L61" s="89">
        <v>7.5499999999999998E-2</v>
      </c>
      <c r="M61" s="89">
        <v>7.9500000000246734E-2</v>
      </c>
      <c r="N61" s="90">
        <v>77384.780779000008</v>
      </c>
      <c r="O61" s="105">
        <v>99.5</v>
      </c>
      <c r="P61" s="90">
        <v>76.997928918000014</v>
      </c>
      <c r="Q61" s="91">
        <f t="shared" si="0"/>
        <v>1.2033453115885809E-3</v>
      </c>
      <c r="R61" s="91">
        <f>P61/'סכום נכסי הקרן'!$C$42</f>
        <v>1.1239945179749576E-4</v>
      </c>
    </row>
    <row r="62" spans="2:18">
      <c r="B62" s="85" t="s">
        <v>3050</v>
      </c>
      <c r="C62" s="88" t="s">
        <v>2688</v>
      </c>
      <c r="D62" s="87">
        <v>8063</v>
      </c>
      <c r="E62" s="87"/>
      <c r="F62" s="87" t="s">
        <v>422</v>
      </c>
      <c r="G62" s="104">
        <v>44147</v>
      </c>
      <c r="H62" s="87" t="s">
        <v>130</v>
      </c>
      <c r="I62" s="90">
        <v>7.8499999999958279</v>
      </c>
      <c r="J62" s="88" t="s">
        <v>505</v>
      </c>
      <c r="K62" s="88" t="s">
        <v>132</v>
      </c>
      <c r="L62" s="89">
        <v>1.6250000000000001E-2</v>
      </c>
      <c r="M62" s="89">
        <v>2.9099999999961074E-2</v>
      </c>
      <c r="N62" s="90">
        <v>143794.19999900003</v>
      </c>
      <c r="O62" s="105">
        <v>100.04</v>
      </c>
      <c r="P62" s="90">
        <v>143.85172121600004</v>
      </c>
      <c r="Q62" s="91">
        <f t="shared" si="0"/>
        <v>2.248155200038821E-3</v>
      </c>
      <c r="R62" s="91">
        <f>P62/'סכום נכסי הקרן'!$C$42</f>
        <v>2.0999077289499352E-4</v>
      </c>
    </row>
    <row r="63" spans="2:18">
      <c r="B63" s="85" t="s">
        <v>3050</v>
      </c>
      <c r="C63" s="88" t="s">
        <v>2688</v>
      </c>
      <c r="D63" s="87">
        <v>8145</v>
      </c>
      <c r="E63" s="87"/>
      <c r="F63" s="87" t="s">
        <v>422</v>
      </c>
      <c r="G63" s="104">
        <v>44185</v>
      </c>
      <c r="H63" s="87" t="s">
        <v>130</v>
      </c>
      <c r="I63" s="90">
        <v>7.8600000000461456</v>
      </c>
      <c r="J63" s="88" t="s">
        <v>505</v>
      </c>
      <c r="K63" s="88" t="s">
        <v>132</v>
      </c>
      <c r="L63" s="89">
        <v>1.4990000000000002E-2</v>
      </c>
      <c r="M63" s="89">
        <v>3.0200000000214139E-2</v>
      </c>
      <c r="N63" s="90">
        <v>67594.796779000011</v>
      </c>
      <c r="O63" s="105">
        <v>98.1</v>
      </c>
      <c r="P63" s="90">
        <v>66.310492979000017</v>
      </c>
      <c r="Q63" s="91">
        <f t="shared" si="0"/>
        <v>1.0363190537291637E-3</v>
      </c>
      <c r="R63" s="91">
        <f>P63/'סכום נכסי הקרן'!$C$42</f>
        <v>9.679822774452474E-5</v>
      </c>
    </row>
    <row r="64" spans="2:18">
      <c r="B64" s="85" t="s">
        <v>3051</v>
      </c>
      <c r="C64" s="88" t="s">
        <v>2688</v>
      </c>
      <c r="D64" s="87" t="s">
        <v>2718</v>
      </c>
      <c r="E64" s="87"/>
      <c r="F64" s="87" t="s">
        <v>419</v>
      </c>
      <c r="G64" s="104">
        <v>42901</v>
      </c>
      <c r="H64" s="87" t="s">
        <v>328</v>
      </c>
      <c r="I64" s="90">
        <v>0.95000000000022611</v>
      </c>
      <c r="J64" s="88" t="s">
        <v>156</v>
      </c>
      <c r="K64" s="88" t="s">
        <v>132</v>
      </c>
      <c r="L64" s="89">
        <v>0.04</v>
      </c>
      <c r="M64" s="89">
        <v>6.1099999999976937E-2</v>
      </c>
      <c r="N64" s="90">
        <v>224993.24576300007</v>
      </c>
      <c r="O64" s="105">
        <v>98.29</v>
      </c>
      <c r="P64" s="90">
        <v>221.14585624100002</v>
      </c>
      <c r="Q64" s="91">
        <f t="shared" si="0"/>
        <v>3.4561297040632388E-3</v>
      </c>
      <c r="R64" s="91">
        <f>P64/'סכום נכסי הקרן'!$C$42</f>
        <v>3.2282261819337578E-4</v>
      </c>
    </row>
    <row r="65" spans="2:18">
      <c r="B65" s="85" t="s">
        <v>3052</v>
      </c>
      <c r="C65" s="88" t="s">
        <v>2688</v>
      </c>
      <c r="D65" s="87">
        <v>4069</v>
      </c>
      <c r="E65" s="87"/>
      <c r="F65" s="87" t="s">
        <v>422</v>
      </c>
      <c r="G65" s="104">
        <v>42052</v>
      </c>
      <c r="H65" s="87" t="s">
        <v>130</v>
      </c>
      <c r="I65" s="90">
        <v>4.1300000000098107</v>
      </c>
      <c r="J65" s="88" t="s">
        <v>546</v>
      </c>
      <c r="K65" s="88" t="s">
        <v>132</v>
      </c>
      <c r="L65" s="89">
        <v>2.9779E-2</v>
      </c>
      <c r="M65" s="89">
        <v>2.0100000000027065E-2</v>
      </c>
      <c r="N65" s="90">
        <v>101213.97733900002</v>
      </c>
      <c r="O65" s="105">
        <v>116.82</v>
      </c>
      <c r="P65" s="90">
        <v>118.23817476800002</v>
      </c>
      <c r="Q65" s="91">
        <f t="shared" si="0"/>
        <v>1.8478594847582009E-3</v>
      </c>
      <c r="R65" s="91">
        <f>P65/'סכום נכסי הקרן'!$C$42</f>
        <v>1.7260082462234748E-4</v>
      </c>
    </row>
    <row r="66" spans="2:18">
      <c r="B66" s="85" t="s">
        <v>3053</v>
      </c>
      <c r="C66" s="88" t="s">
        <v>2688</v>
      </c>
      <c r="D66" s="87">
        <v>8224</v>
      </c>
      <c r="E66" s="87"/>
      <c r="F66" s="87" t="s">
        <v>422</v>
      </c>
      <c r="G66" s="104">
        <v>44223</v>
      </c>
      <c r="H66" s="87" t="s">
        <v>130</v>
      </c>
      <c r="I66" s="90">
        <v>12.680000000019213</v>
      </c>
      <c r="J66" s="88" t="s">
        <v>333</v>
      </c>
      <c r="K66" s="88" t="s">
        <v>132</v>
      </c>
      <c r="L66" s="89">
        <v>2.1537000000000001E-2</v>
      </c>
      <c r="M66" s="89">
        <v>3.7100000000055137E-2</v>
      </c>
      <c r="N66" s="90">
        <v>308359.58750600007</v>
      </c>
      <c r="O66" s="105">
        <v>91.16</v>
      </c>
      <c r="P66" s="90">
        <v>281.10061309500003</v>
      </c>
      <c r="Q66" s="91">
        <f t="shared" si="0"/>
        <v>4.3931195241988874E-3</v>
      </c>
      <c r="R66" s="91">
        <f>P66/'סכום נכסי הקרן'!$C$42</f>
        <v>4.1034291773569745E-4</v>
      </c>
    </row>
    <row r="67" spans="2:18">
      <c r="B67" s="85" t="s">
        <v>3053</v>
      </c>
      <c r="C67" s="88" t="s">
        <v>2688</v>
      </c>
      <c r="D67" s="87">
        <v>2963</v>
      </c>
      <c r="E67" s="87"/>
      <c r="F67" s="87" t="s">
        <v>422</v>
      </c>
      <c r="G67" s="104">
        <v>41423</v>
      </c>
      <c r="H67" s="87" t="s">
        <v>130</v>
      </c>
      <c r="I67" s="90">
        <v>3.0600000000142256</v>
      </c>
      <c r="J67" s="88" t="s">
        <v>333</v>
      </c>
      <c r="K67" s="88" t="s">
        <v>132</v>
      </c>
      <c r="L67" s="89">
        <v>0.05</v>
      </c>
      <c r="M67" s="89">
        <v>2.2000000000195245E-2</v>
      </c>
      <c r="N67" s="90">
        <v>59030.305155000009</v>
      </c>
      <c r="O67" s="105">
        <v>121.47</v>
      </c>
      <c r="P67" s="90">
        <v>71.704111333000014</v>
      </c>
      <c r="Q67" s="91">
        <f t="shared" si="0"/>
        <v>1.1206120399170915E-3</v>
      </c>
      <c r="R67" s="91">
        <f>P67/'סכום נכסי הקרן'!$C$42</f>
        <v>1.0467168297525094E-4</v>
      </c>
    </row>
    <row r="68" spans="2:18">
      <c r="B68" s="85" t="s">
        <v>3053</v>
      </c>
      <c r="C68" s="88" t="s">
        <v>2688</v>
      </c>
      <c r="D68" s="87">
        <v>2968</v>
      </c>
      <c r="E68" s="87"/>
      <c r="F68" s="87" t="s">
        <v>422</v>
      </c>
      <c r="G68" s="104">
        <v>41423</v>
      </c>
      <c r="H68" s="87" t="s">
        <v>130</v>
      </c>
      <c r="I68" s="90">
        <v>3.0599999999930625</v>
      </c>
      <c r="J68" s="88" t="s">
        <v>333</v>
      </c>
      <c r="K68" s="88" t="s">
        <v>132</v>
      </c>
      <c r="L68" s="89">
        <v>0.05</v>
      </c>
      <c r="M68" s="89">
        <v>2.199999999991328E-2</v>
      </c>
      <c r="N68" s="90">
        <v>18985.319469000002</v>
      </c>
      <c r="O68" s="105">
        <v>121.47</v>
      </c>
      <c r="P68" s="90">
        <v>23.061467436000001</v>
      </c>
      <c r="Q68" s="91">
        <f t="shared" si="0"/>
        <v>3.6041110595347363E-4</v>
      </c>
      <c r="R68" s="91">
        <f>P68/'סכום נכסי הקרן'!$C$42</f>
        <v>3.3664493758172222E-5</v>
      </c>
    </row>
    <row r="69" spans="2:18">
      <c r="B69" s="85" t="s">
        <v>3053</v>
      </c>
      <c r="C69" s="88" t="s">
        <v>2688</v>
      </c>
      <c r="D69" s="87">
        <v>4605</v>
      </c>
      <c r="E69" s="87"/>
      <c r="F69" s="87" t="s">
        <v>422</v>
      </c>
      <c r="G69" s="104">
        <v>42352</v>
      </c>
      <c r="H69" s="87" t="s">
        <v>130</v>
      </c>
      <c r="I69" s="90">
        <v>5.3200000000161705</v>
      </c>
      <c r="J69" s="88" t="s">
        <v>333</v>
      </c>
      <c r="K69" s="88" t="s">
        <v>132</v>
      </c>
      <c r="L69" s="89">
        <v>0.05</v>
      </c>
      <c r="M69" s="89">
        <v>2.5000000000109254E-2</v>
      </c>
      <c r="N69" s="90">
        <v>72554.638188000012</v>
      </c>
      <c r="O69" s="105">
        <v>126.15</v>
      </c>
      <c r="P69" s="90">
        <v>91.527672686000017</v>
      </c>
      <c r="Q69" s="91">
        <f t="shared" si="0"/>
        <v>1.4304202379859694E-3</v>
      </c>
      <c r="R69" s="91">
        <f>P69/'סכום נכסי הקרן'!$C$42</f>
        <v>1.3360957078680663E-4</v>
      </c>
    </row>
    <row r="70" spans="2:18">
      <c r="B70" s="85" t="s">
        <v>3053</v>
      </c>
      <c r="C70" s="88" t="s">
        <v>2688</v>
      </c>
      <c r="D70" s="87">
        <v>4606</v>
      </c>
      <c r="E70" s="87"/>
      <c r="F70" s="87" t="s">
        <v>422</v>
      </c>
      <c r="G70" s="104">
        <v>42352</v>
      </c>
      <c r="H70" s="87" t="s">
        <v>130</v>
      </c>
      <c r="I70" s="90">
        <v>7.0799999999984005</v>
      </c>
      <c r="J70" s="88" t="s">
        <v>333</v>
      </c>
      <c r="K70" s="88" t="s">
        <v>132</v>
      </c>
      <c r="L70" s="89">
        <v>4.0999999999999995E-2</v>
      </c>
      <c r="M70" s="89">
        <v>2.4899999999979282E-2</v>
      </c>
      <c r="N70" s="90">
        <v>221857.25437900002</v>
      </c>
      <c r="O70" s="105">
        <v>124.01</v>
      </c>
      <c r="P70" s="90">
        <v>275.12518449300006</v>
      </c>
      <c r="Q70" s="91">
        <f t="shared" si="0"/>
        <v>4.2997338436488739E-3</v>
      </c>
      <c r="R70" s="91">
        <f>P70/'סכום נכסי הקרן'!$C$42</f>
        <v>4.0162015196059276E-4</v>
      </c>
    </row>
    <row r="71" spans="2:18">
      <c r="B71" s="85" t="s">
        <v>3053</v>
      </c>
      <c r="C71" s="88" t="s">
        <v>2688</v>
      </c>
      <c r="D71" s="87">
        <v>5150</v>
      </c>
      <c r="E71" s="87"/>
      <c r="F71" s="87" t="s">
        <v>422</v>
      </c>
      <c r="G71" s="104">
        <v>42631</v>
      </c>
      <c r="H71" s="87" t="s">
        <v>130</v>
      </c>
      <c r="I71" s="90">
        <v>7.0300000000201264</v>
      </c>
      <c r="J71" s="88" t="s">
        <v>333</v>
      </c>
      <c r="K71" s="88" t="s">
        <v>132</v>
      </c>
      <c r="L71" s="89">
        <v>4.0999999999999995E-2</v>
      </c>
      <c r="M71" s="89">
        <v>2.7500000000062114E-2</v>
      </c>
      <c r="N71" s="90">
        <v>65836.305980000005</v>
      </c>
      <c r="O71" s="105">
        <v>122.26</v>
      </c>
      <c r="P71" s="90">
        <v>80.491467946000014</v>
      </c>
      <c r="Q71" s="91">
        <f t="shared" si="0"/>
        <v>1.257943323110067E-3</v>
      </c>
      <c r="R71" s="91">
        <f>P71/'סכום נכסי הקרן'!$C$42</f>
        <v>1.174992236627694E-4</v>
      </c>
    </row>
    <row r="72" spans="2:18">
      <c r="B72" s="85" t="s">
        <v>3054</v>
      </c>
      <c r="C72" s="88" t="s">
        <v>2689</v>
      </c>
      <c r="D72" s="87" t="s">
        <v>2719</v>
      </c>
      <c r="E72" s="87"/>
      <c r="F72" s="87" t="s">
        <v>419</v>
      </c>
      <c r="G72" s="104">
        <v>42033</v>
      </c>
      <c r="H72" s="87" t="s">
        <v>328</v>
      </c>
      <c r="I72" s="90">
        <v>3.9400000000851221</v>
      </c>
      <c r="J72" s="88" t="s">
        <v>341</v>
      </c>
      <c r="K72" s="88" t="s">
        <v>132</v>
      </c>
      <c r="L72" s="89">
        <v>5.0999999999999997E-2</v>
      </c>
      <c r="M72" s="89">
        <v>2.5400000000283741E-2</v>
      </c>
      <c r="N72" s="90">
        <v>14400.302453000004</v>
      </c>
      <c r="O72" s="105">
        <v>122.37</v>
      </c>
      <c r="P72" s="90">
        <v>17.621651125000003</v>
      </c>
      <c r="Q72" s="91">
        <f t="shared" si="0"/>
        <v>2.753961250867004E-4</v>
      </c>
      <c r="R72" s="91">
        <f>P72/'סכום נכסי הקרן'!$C$42</f>
        <v>2.5723600024697542E-5</v>
      </c>
    </row>
    <row r="73" spans="2:18">
      <c r="B73" s="85" t="s">
        <v>3054</v>
      </c>
      <c r="C73" s="88" t="s">
        <v>2689</v>
      </c>
      <c r="D73" s="87" t="s">
        <v>2720</v>
      </c>
      <c r="E73" s="87"/>
      <c r="F73" s="87" t="s">
        <v>419</v>
      </c>
      <c r="G73" s="104">
        <v>42054</v>
      </c>
      <c r="H73" s="87" t="s">
        <v>328</v>
      </c>
      <c r="I73" s="90">
        <v>3.9300000000089272</v>
      </c>
      <c r="J73" s="88" t="s">
        <v>341</v>
      </c>
      <c r="K73" s="88" t="s">
        <v>132</v>
      </c>
      <c r="L73" s="89">
        <v>5.0999999999999997E-2</v>
      </c>
      <c r="M73" s="89">
        <v>2.5400000000051836E-2</v>
      </c>
      <c r="N73" s="90">
        <v>28129.704214000005</v>
      </c>
      <c r="O73" s="105">
        <v>123.45</v>
      </c>
      <c r="P73" s="90">
        <v>34.726121733000006</v>
      </c>
      <c r="Q73" s="91">
        <f t="shared" si="0"/>
        <v>5.4270960744362442E-4</v>
      </c>
      <c r="R73" s="91">
        <f>P73/'סכום נכסי הקרן'!$C$42</f>
        <v>5.0692234202806496E-5</v>
      </c>
    </row>
    <row r="74" spans="2:18">
      <c r="B74" s="85" t="s">
        <v>3054</v>
      </c>
      <c r="C74" s="88" t="s">
        <v>2689</v>
      </c>
      <c r="D74" s="87" t="s">
        <v>2721</v>
      </c>
      <c r="E74" s="87"/>
      <c r="F74" s="87" t="s">
        <v>419</v>
      </c>
      <c r="G74" s="104">
        <v>42565</v>
      </c>
      <c r="H74" s="87" t="s">
        <v>328</v>
      </c>
      <c r="I74" s="90">
        <v>3.9300000000479347</v>
      </c>
      <c r="J74" s="88" t="s">
        <v>341</v>
      </c>
      <c r="K74" s="88" t="s">
        <v>132</v>
      </c>
      <c r="L74" s="89">
        <v>5.0999999999999997E-2</v>
      </c>
      <c r="M74" s="89">
        <v>2.540000000026317E-2</v>
      </c>
      <c r="N74" s="90">
        <v>34334.805661000006</v>
      </c>
      <c r="O74" s="105">
        <v>123.95</v>
      </c>
      <c r="P74" s="90">
        <v>42.557993972000006</v>
      </c>
      <c r="Q74" s="91">
        <f t="shared" si="0"/>
        <v>6.6510831182693458E-4</v>
      </c>
      <c r="R74" s="91">
        <f>P74/'סכום נכסי הקרן'!$C$42</f>
        <v>6.2124985168733271E-5</v>
      </c>
    </row>
    <row r="75" spans="2:18">
      <c r="B75" s="85" t="s">
        <v>3054</v>
      </c>
      <c r="C75" s="88" t="s">
        <v>2689</v>
      </c>
      <c r="D75" s="87" t="s">
        <v>2722</v>
      </c>
      <c r="E75" s="87"/>
      <c r="F75" s="87" t="s">
        <v>419</v>
      </c>
      <c r="G75" s="104">
        <v>40570</v>
      </c>
      <c r="H75" s="87" t="s">
        <v>328</v>
      </c>
      <c r="I75" s="90">
        <v>3.9600000000008757</v>
      </c>
      <c r="J75" s="88" t="s">
        <v>341</v>
      </c>
      <c r="K75" s="88" t="s">
        <v>132</v>
      </c>
      <c r="L75" s="89">
        <v>5.0999999999999997E-2</v>
      </c>
      <c r="M75" s="89">
        <v>2.1199999999973736E-2</v>
      </c>
      <c r="N75" s="90">
        <v>174092.69518600003</v>
      </c>
      <c r="O75" s="105">
        <v>131.22</v>
      </c>
      <c r="P75" s="90">
        <v>228.44443928000001</v>
      </c>
      <c r="Q75" s="91">
        <f t="shared" ref="Q75:Q138" si="1">IFERROR(P75/$P$10,0)</f>
        <v>3.5701940146835136E-3</v>
      </c>
      <c r="R75" s="91">
        <f>P75/'סכום נכסי הקרן'!$C$42</f>
        <v>3.3347688830180622E-4</v>
      </c>
    </row>
    <row r="76" spans="2:18">
      <c r="B76" s="85" t="s">
        <v>3054</v>
      </c>
      <c r="C76" s="88" t="s">
        <v>2689</v>
      </c>
      <c r="D76" s="87" t="s">
        <v>2723</v>
      </c>
      <c r="E76" s="87"/>
      <c r="F76" s="87" t="s">
        <v>419</v>
      </c>
      <c r="G76" s="104">
        <v>41207</v>
      </c>
      <c r="H76" s="87" t="s">
        <v>328</v>
      </c>
      <c r="I76" s="90">
        <v>3.9600000005011142</v>
      </c>
      <c r="J76" s="88" t="s">
        <v>341</v>
      </c>
      <c r="K76" s="88" t="s">
        <v>132</v>
      </c>
      <c r="L76" s="89">
        <v>5.0999999999999997E-2</v>
      </c>
      <c r="M76" s="89">
        <v>2.1100000003083784E-2</v>
      </c>
      <c r="N76" s="90">
        <v>2474.6099380000005</v>
      </c>
      <c r="O76" s="105">
        <v>125.8</v>
      </c>
      <c r="P76" s="90">
        <v>3.1130593640000006</v>
      </c>
      <c r="Q76" s="91">
        <f t="shared" si="1"/>
        <v>4.8651768209970618E-5</v>
      </c>
      <c r="R76" s="91">
        <f>P76/'סכום נכסי הקרן'!$C$42</f>
        <v>4.5443581514938952E-6</v>
      </c>
    </row>
    <row r="77" spans="2:18">
      <c r="B77" s="85" t="s">
        <v>3054</v>
      </c>
      <c r="C77" s="88" t="s">
        <v>2689</v>
      </c>
      <c r="D77" s="87" t="s">
        <v>2724</v>
      </c>
      <c r="E77" s="87"/>
      <c r="F77" s="87" t="s">
        <v>419</v>
      </c>
      <c r="G77" s="104">
        <v>41239</v>
      </c>
      <c r="H77" s="87" t="s">
        <v>328</v>
      </c>
      <c r="I77" s="90">
        <v>3.9400000000059134</v>
      </c>
      <c r="J77" s="88" t="s">
        <v>341</v>
      </c>
      <c r="K77" s="88" t="s">
        <v>132</v>
      </c>
      <c r="L77" s="89">
        <v>5.0999999999999997E-2</v>
      </c>
      <c r="M77" s="89">
        <v>2.5399999999837372E-2</v>
      </c>
      <c r="N77" s="90">
        <v>21823.019411000005</v>
      </c>
      <c r="O77" s="105">
        <v>123.98</v>
      </c>
      <c r="P77" s="90">
        <v>27.056180036000004</v>
      </c>
      <c r="Q77" s="91">
        <f t="shared" si="1"/>
        <v>4.228415991615849E-4</v>
      </c>
      <c r="R77" s="91">
        <f>P77/'סכום נכסי הקרן'!$C$42</f>
        <v>3.9495864973451555E-5</v>
      </c>
    </row>
    <row r="78" spans="2:18">
      <c r="B78" s="85" t="s">
        <v>3054</v>
      </c>
      <c r="C78" s="88" t="s">
        <v>2689</v>
      </c>
      <c r="D78" s="87" t="s">
        <v>2725</v>
      </c>
      <c r="E78" s="87"/>
      <c r="F78" s="87" t="s">
        <v>419</v>
      </c>
      <c r="G78" s="104">
        <v>41269</v>
      </c>
      <c r="H78" s="87" t="s">
        <v>328</v>
      </c>
      <c r="I78" s="90">
        <v>3.9600000000319047</v>
      </c>
      <c r="J78" s="88" t="s">
        <v>341</v>
      </c>
      <c r="K78" s="88" t="s">
        <v>132</v>
      </c>
      <c r="L78" s="89">
        <v>5.0999999999999997E-2</v>
      </c>
      <c r="M78" s="89">
        <v>2.120000000037222E-2</v>
      </c>
      <c r="N78" s="90">
        <v>5941.4304340000008</v>
      </c>
      <c r="O78" s="105">
        <v>126.61</v>
      </c>
      <c r="P78" s="90">
        <v>7.5224450810000008</v>
      </c>
      <c r="Q78" s="91">
        <f t="shared" si="1"/>
        <v>1.1756288964011083E-4</v>
      </c>
      <c r="R78" s="91">
        <f>P78/'סכום נכסי הקרן'!$C$42</f>
        <v>1.0981057739638883E-5</v>
      </c>
    </row>
    <row r="79" spans="2:18">
      <c r="B79" s="85" t="s">
        <v>3054</v>
      </c>
      <c r="C79" s="88" t="s">
        <v>2689</v>
      </c>
      <c r="D79" s="87" t="s">
        <v>2726</v>
      </c>
      <c r="E79" s="87"/>
      <c r="F79" s="87" t="s">
        <v>419</v>
      </c>
      <c r="G79" s="104">
        <v>41298</v>
      </c>
      <c r="H79" s="87" t="s">
        <v>328</v>
      </c>
      <c r="I79" s="90">
        <v>3.9299999999217197</v>
      </c>
      <c r="J79" s="88" t="s">
        <v>341</v>
      </c>
      <c r="K79" s="88" t="s">
        <v>132</v>
      </c>
      <c r="L79" s="89">
        <v>5.0999999999999997E-2</v>
      </c>
      <c r="M79" s="89">
        <v>2.5399999999156972E-2</v>
      </c>
      <c r="N79" s="90">
        <v>12022.417044000002</v>
      </c>
      <c r="O79" s="105">
        <v>124.32</v>
      </c>
      <c r="P79" s="90">
        <v>14.946268969000002</v>
      </c>
      <c r="Q79" s="91">
        <f t="shared" si="1"/>
        <v>2.3358449950961632E-4</v>
      </c>
      <c r="R79" s="91">
        <f>P79/'סכום נכסי הקרן'!$C$42</f>
        <v>2.1818150983289568E-5</v>
      </c>
    </row>
    <row r="80" spans="2:18">
      <c r="B80" s="85" t="s">
        <v>3054</v>
      </c>
      <c r="C80" s="88" t="s">
        <v>2689</v>
      </c>
      <c r="D80" s="87" t="s">
        <v>2727</v>
      </c>
      <c r="E80" s="87"/>
      <c r="F80" s="87" t="s">
        <v>419</v>
      </c>
      <c r="G80" s="104">
        <v>41330</v>
      </c>
      <c r="H80" s="87" t="s">
        <v>328</v>
      </c>
      <c r="I80" s="90">
        <v>3.9400000000112008</v>
      </c>
      <c r="J80" s="88" t="s">
        <v>341</v>
      </c>
      <c r="K80" s="88" t="s">
        <v>132</v>
      </c>
      <c r="L80" s="89">
        <v>5.0999999999999997E-2</v>
      </c>
      <c r="M80" s="89">
        <v>2.5399999999853522E-2</v>
      </c>
      <c r="N80" s="90">
        <v>18636.796025000003</v>
      </c>
      <c r="O80" s="105">
        <v>124.55</v>
      </c>
      <c r="P80" s="90">
        <v>23.212130871000006</v>
      </c>
      <c r="Q80" s="91">
        <f t="shared" si="1"/>
        <v>3.6276571653433959E-4</v>
      </c>
      <c r="R80" s="91">
        <f>P80/'סכום נכסי הקרן'!$C$42</f>
        <v>3.3884428082872864E-5</v>
      </c>
    </row>
    <row r="81" spans="2:18">
      <c r="B81" s="85" t="s">
        <v>3054</v>
      </c>
      <c r="C81" s="88" t="s">
        <v>2689</v>
      </c>
      <c r="D81" s="87" t="s">
        <v>2728</v>
      </c>
      <c r="E81" s="87"/>
      <c r="F81" s="87" t="s">
        <v>419</v>
      </c>
      <c r="G81" s="104">
        <v>41389</v>
      </c>
      <c r="H81" s="87" t="s">
        <v>328</v>
      </c>
      <c r="I81" s="90">
        <v>3.9600000001280766</v>
      </c>
      <c r="J81" s="88" t="s">
        <v>341</v>
      </c>
      <c r="K81" s="88" t="s">
        <v>132</v>
      </c>
      <c r="L81" s="89">
        <v>5.0999999999999997E-2</v>
      </c>
      <c r="M81" s="89">
        <v>2.1200000000038809E-2</v>
      </c>
      <c r="N81" s="90">
        <v>8157.6054140000015</v>
      </c>
      <c r="O81" s="105">
        <v>126.34</v>
      </c>
      <c r="P81" s="90">
        <v>10.306318883000001</v>
      </c>
      <c r="Q81" s="91">
        <f t="shared" si="1"/>
        <v>1.6107005320627072E-4</v>
      </c>
      <c r="R81" s="91">
        <f>P81/'סכום נכסי הקרן'!$C$42</f>
        <v>1.5044879891939156E-5</v>
      </c>
    </row>
    <row r="82" spans="2:18">
      <c r="B82" s="85" t="s">
        <v>3054</v>
      </c>
      <c r="C82" s="88" t="s">
        <v>2689</v>
      </c>
      <c r="D82" s="87" t="s">
        <v>2729</v>
      </c>
      <c r="E82" s="87"/>
      <c r="F82" s="87" t="s">
        <v>419</v>
      </c>
      <c r="G82" s="104">
        <v>41422</v>
      </c>
      <c r="H82" s="87" t="s">
        <v>328</v>
      </c>
      <c r="I82" s="90">
        <v>3.9600000001170743</v>
      </c>
      <c r="J82" s="88" t="s">
        <v>341</v>
      </c>
      <c r="K82" s="88" t="s">
        <v>132</v>
      </c>
      <c r="L82" s="89">
        <v>5.0999999999999997E-2</v>
      </c>
      <c r="M82" s="89">
        <v>2.130000000018626E-2</v>
      </c>
      <c r="N82" s="90">
        <v>2987.7605220000005</v>
      </c>
      <c r="O82" s="105">
        <v>125.79</v>
      </c>
      <c r="P82" s="90">
        <v>3.7583040610000005</v>
      </c>
      <c r="Q82" s="91">
        <f t="shared" si="1"/>
        <v>5.8735834000743221E-5</v>
      </c>
      <c r="R82" s="91">
        <f>P82/'סכום נכסי הקרן'!$C$42</f>
        <v>5.4862685539837839E-6</v>
      </c>
    </row>
    <row r="83" spans="2:18">
      <c r="B83" s="85" t="s">
        <v>3054</v>
      </c>
      <c r="C83" s="88" t="s">
        <v>2689</v>
      </c>
      <c r="D83" s="87" t="s">
        <v>2730</v>
      </c>
      <c r="E83" s="87"/>
      <c r="F83" s="87" t="s">
        <v>419</v>
      </c>
      <c r="G83" s="104">
        <v>41450</v>
      </c>
      <c r="H83" s="87" t="s">
        <v>328</v>
      </c>
      <c r="I83" s="90">
        <v>3.9600000002975593</v>
      </c>
      <c r="J83" s="88" t="s">
        <v>341</v>
      </c>
      <c r="K83" s="88" t="s">
        <v>132</v>
      </c>
      <c r="L83" s="89">
        <v>5.0999999999999997E-2</v>
      </c>
      <c r="M83" s="89">
        <v>2.1400000001714201E-2</v>
      </c>
      <c r="N83" s="90">
        <v>4922.1057660000006</v>
      </c>
      <c r="O83" s="105">
        <v>125.63</v>
      </c>
      <c r="P83" s="90">
        <v>6.1836418710000007</v>
      </c>
      <c r="Q83" s="91">
        <f t="shared" si="1"/>
        <v>9.6639696139556503E-5</v>
      </c>
      <c r="R83" s="91">
        <f>P83/'סכום נכסי הקרן'!$C$42</f>
        <v>9.0267097593317225E-6</v>
      </c>
    </row>
    <row r="84" spans="2:18">
      <c r="B84" s="85" t="s">
        <v>3054</v>
      </c>
      <c r="C84" s="88" t="s">
        <v>2689</v>
      </c>
      <c r="D84" s="87" t="s">
        <v>2731</v>
      </c>
      <c r="E84" s="87"/>
      <c r="F84" s="87" t="s">
        <v>419</v>
      </c>
      <c r="G84" s="104">
        <v>41480</v>
      </c>
      <c r="H84" s="87" t="s">
        <v>328</v>
      </c>
      <c r="I84" s="90">
        <v>3.9499999996927588</v>
      </c>
      <c r="J84" s="88" t="s">
        <v>341</v>
      </c>
      <c r="K84" s="88" t="s">
        <v>132</v>
      </c>
      <c r="L84" s="89">
        <v>5.0999999999999997E-2</v>
      </c>
      <c r="M84" s="89">
        <v>2.2199999998622068E-2</v>
      </c>
      <c r="N84" s="90">
        <v>4322.5782390000004</v>
      </c>
      <c r="O84" s="105">
        <v>124.24</v>
      </c>
      <c r="P84" s="90">
        <v>5.3703713670000006</v>
      </c>
      <c r="Q84" s="91">
        <f t="shared" si="1"/>
        <v>8.3929675729995818E-5</v>
      </c>
      <c r="R84" s="91">
        <f>P84/'סכום נכסי הקרן'!$C$42</f>
        <v>7.8395199206281049E-6</v>
      </c>
    </row>
    <row r="85" spans="2:18">
      <c r="B85" s="85" t="s">
        <v>3054</v>
      </c>
      <c r="C85" s="88" t="s">
        <v>2689</v>
      </c>
      <c r="D85" s="87" t="s">
        <v>2732</v>
      </c>
      <c r="E85" s="87"/>
      <c r="F85" s="87" t="s">
        <v>419</v>
      </c>
      <c r="G85" s="104">
        <v>41512</v>
      </c>
      <c r="H85" s="87" t="s">
        <v>328</v>
      </c>
      <c r="I85" s="90">
        <v>3.8899999999329924</v>
      </c>
      <c r="J85" s="88" t="s">
        <v>341</v>
      </c>
      <c r="K85" s="88" t="s">
        <v>132</v>
      </c>
      <c r="L85" s="89">
        <v>5.0999999999999997E-2</v>
      </c>
      <c r="M85" s="89">
        <v>3.3799999999411329E-2</v>
      </c>
      <c r="N85" s="90">
        <v>13476.420791000002</v>
      </c>
      <c r="O85" s="105">
        <v>118.49</v>
      </c>
      <c r="P85" s="90">
        <v>15.968211963000002</v>
      </c>
      <c r="Q85" s="91">
        <f t="shared" si="1"/>
        <v>2.4955571234379966E-4</v>
      </c>
      <c r="R85" s="91">
        <f>P85/'סכום נכסי הקרן'!$C$42</f>
        <v>2.3309955164363314E-5</v>
      </c>
    </row>
    <row r="86" spans="2:18">
      <c r="B86" s="85" t="s">
        <v>3054</v>
      </c>
      <c r="C86" s="88" t="s">
        <v>2689</v>
      </c>
      <c r="D86" s="87" t="s">
        <v>2733</v>
      </c>
      <c r="E86" s="87"/>
      <c r="F86" s="87" t="s">
        <v>419</v>
      </c>
      <c r="G86" s="104">
        <v>40871</v>
      </c>
      <c r="H86" s="87" t="s">
        <v>328</v>
      </c>
      <c r="I86" s="90">
        <v>3.9300000001082536</v>
      </c>
      <c r="J86" s="88" t="s">
        <v>341</v>
      </c>
      <c r="K86" s="88" t="s">
        <v>132</v>
      </c>
      <c r="L86" s="89">
        <v>5.1879999999999996E-2</v>
      </c>
      <c r="M86" s="89">
        <v>2.5400000000628566E-2</v>
      </c>
      <c r="N86" s="90">
        <v>6782.1597790000005</v>
      </c>
      <c r="O86" s="105">
        <v>126.67</v>
      </c>
      <c r="P86" s="90">
        <v>8.5909616990000011</v>
      </c>
      <c r="Q86" s="91">
        <f t="shared" si="1"/>
        <v>1.3426196818278321E-4</v>
      </c>
      <c r="R86" s="91">
        <f>P86/'סכום נכסי הקרן'!$C$42</f>
        <v>1.2540848811780798E-5</v>
      </c>
    </row>
    <row r="87" spans="2:18">
      <c r="B87" s="85" t="s">
        <v>3054</v>
      </c>
      <c r="C87" s="88" t="s">
        <v>2689</v>
      </c>
      <c r="D87" s="87" t="s">
        <v>2734</v>
      </c>
      <c r="E87" s="87"/>
      <c r="F87" s="87" t="s">
        <v>419</v>
      </c>
      <c r="G87" s="104">
        <v>41547</v>
      </c>
      <c r="H87" s="87" t="s">
        <v>328</v>
      </c>
      <c r="I87" s="90">
        <v>3.8899999999785595</v>
      </c>
      <c r="J87" s="88" t="s">
        <v>341</v>
      </c>
      <c r="K87" s="88" t="s">
        <v>132</v>
      </c>
      <c r="L87" s="89">
        <v>5.0999999999999997E-2</v>
      </c>
      <c r="M87" s="89">
        <v>3.3899999999356799E-2</v>
      </c>
      <c r="N87" s="90">
        <v>9860.8155650000026</v>
      </c>
      <c r="O87" s="105">
        <v>118.25</v>
      </c>
      <c r="P87" s="90">
        <v>11.660414425000003</v>
      </c>
      <c r="Q87" s="91">
        <f t="shared" si="1"/>
        <v>1.822322395768158E-4</v>
      </c>
      <c r="R87" s="91">
        <f>P87/'סכום נכסי הקרן'!$C$42</f>
        <v>1.7021551196492297E-5</v>
      </c>
    </row>
    <row r="88" spans="2:18">
      <c r="B88" s="85" t="s">
        <v>3054</v>
      </c>
      <c r="C88" s="88" t="s">
        <v>2689</v>
      </c>
      <c r="D88" s="87" t="s">
        <v>2735</v>
      </c>
      <c r="E88" s="87"/>
      <c r="F88" s="87" t="s">
        <v>419</v>
      </c>
      <c r="G88" s="104">
        <v>41571</v>
      </c>
      <c r="H88" s="87" t="s">
        <v>328</v>
      </c>
      <c r="I88" s="90">
        <v>3.9500000001012574</v>
      </c>
      <c r="J88" s="88" t="s">
        <v>341</v>
      </c>
      <c r="K88" s="88" t="s">
        <v>132</v>
      </c>
      <c r="L88" s="89">
        <v>5.0999999999999997E-2</v>
      </c>
      <c r="M88" s="89">
        <v>2.3000000000675053E-2</v>
      </c>
      <c r="N88" s="90">
        <v>4808.0866620000006</v>
      </c>
      <c r="O88" s="105">
        <v>123.24</v>
      </c>
      <c r="P88" s="90">
        <v>5.925486052000001</v>
      </c>
      <c r="Q88" s="91">
        <f t="shared" si="1"/>
        <v>9.260516431748903E-5</v>
      </c>
      <c r="R88" s="91">
        <f>P88/'סכום נכסי הקרן'!$C$42</f>
        <v>8.6498610188307265E-6</v>
      </c>
    </row>
    <row r="89" spans="2:18">
      <c r="B89" s="85" t="s">
        <v>3054</v>
      </c>
      <c r="C89" s="88" t="s">
        <v>2689</v>
      </c>
      <c r="D89" s="87" t="s">
        <v>2736</v>
      </c>
      <c r="E89" s="87"/>
      <c r="F89" s="87" t="s">
        <v>419</v>
      </c>
      <c r="G89" s="104">
        <v>41597</v>
      </c>
      <c r="H89" s="87" t="s">
        <v>328</v>
      </c>
      <c r="I89" s="90">
        <v>3.9500000001312032</v>
      </c>
      <c r="J89" s="88" t="s">
        <v>341</v>
      </c>
      <c r="K89" s="88" t="s">
        <v>132</v>
      </c>
      <c r="L89" s="89">
        <v>5.0999999999999997E-2</v>
      </c>
      <c r="M89" s="89">
        <v>2.3300000000524811E-2</v>
      </c>
      <c r="N89" s="90">
        <v>1241.7341330000002</v>
      </c>
      <c r="O89" s="105">
        <v>122.76</v>
      </c>
      <c r="P89" s="90">
        <v>1.5243528240000004</v>
      </c>
      <c r="Q89" s="91">
        <f t="shared" si="1"/>
        <v>2.3823015108895989E-5</v>
      </c>
      <c r="R89" s="91">
        <f>P89/'סכום נכסי הקרן'!$C$42</f>
        <v>2.225208186392021E-6</v>
      </c>
    </row>
    <row r="90" spans="2:18">
      <c r="B90" s="85" t="s">
        <v>3054</v>
      </c>
      <c r="C90" s="88" t="s">
        <v>2689</v>
      </c>
      <c r="D90" s="87" t="s">
        <v>2737</v>
      </c>
      <c r="E90" s="87"/>
      <c r="F90" s="87" t="s">
        <v>419</v>
      </c>
      <c r="G90" s="104">
        <v>41630</v>
      </c>
      <c r="H90" s="87" t="s">
        <v>328</v>
      </c>
      <c r="I90" s="90">
        <v>3.9299999999664079</v>
      </c>
      <c r="J90" s="88" t="s">
        <v>341</v>
      </c>
      <c r="K90" s="88" t="s">
        <v>132</v>
      </c>
      <c r="L90" s="89">
        <v>5.0999999999999997E-2</v>
      </c>
      <c r="M90" s="89">
        <v>2.5399999999860992E-2</v>
      </c>
      <c r="N90" s="90">
        <v>14126.925774000001</v>
      </c>
      <c r="O90" s="105">
        <v>122.22</v>
      </c>
      <c r="P90" s="90">
        <v>17.265929206000003</v>
      </c>
      <c r="Q90" s="91">
        <f t="shared" si="1"/>
        <v>2.6983680278448876E-4</v>
      </c>
      <c r="R90" s="91">
        <f>P90/'סכום נכסי הקרן'!$C$42</f>
        <v>2.5204326983853369E-5</v>
      </c>
    </row>
    <row r="91" spans="2:18">
      <c r="B91" s="85" t="s">
        <v>3054</v>
      </c>
      <c r="C91" s="88" t="s">
        <v>2689</v>
      </c>
      <c r="D91" s="87" t="s">
        <v>2738</v>
      </c>
      <c r="E91" s="87"/>
      <c r="F91" s="87" t="s">
        <v>419</v>
      </c>
      <c r="G91" s="104">
        <v>41666</v>
      </c>
      <c r="H91" s="87" t="s">
        <v>328</v>
      </c>
      <c r="I91" s="90">
        <v>3.9400000004854898</v>
      </c>
      <c r="J91" s="88" t="s">
        <v>341</v>
      </c>
      <c r="K91" s="88" t="s">
        <v>132</v>
      </c>
      <c r="L91" s="89">
        <v>5.0999999999999997E-2</v>
      </c>
      <c r="M91" s="89">
        <v>2.5400000004255522E-2</v>
      </c>
      <c r="N91" s="90">
        <v>2732.4270200000005</v>
      </c>
      <c r="O91" s="105">
        <v>122.12</v>
      </c>
      <c r="P91" s="90">
        <v>3.3368398770000005</v>
      </c>
      <c r="Q91" s="91">
        <f t="shared" si="1"/>
        <v>5.2149073071640554E-5</v>
      </c>
      <c r="R91" s="91">
        <f>P91/'סכום נכסי הקרן'!$C$42</f>
        <v>4.8710267689179967E-6</v>
      </c>
    </row>
    <row r="92" spans="2:18">
      <c r="B92" s="85" t="s">
        <v>3054</v>
      </c>
      <c r="C92" s="88" t="s">
        <v>2689</v>
      </c>
      <c r="D92" s="87" t="s">
        <v>2739</v>
      </c>
      <c r="E92" s="87"/>
      <c r="F92" s="87" t="s">
        <v>419</v>
      </c>
      <c r="G92" s="104">
        <v>41696</v>
      </c>
      <c r="H92" s="87" t="s">
        <v>328</v>
      </c>
      <c r="I92" s="90">
        <v>3.9400000004828368</v>
      </c>
      <c r="J92" s="88" t="s">
        <v>341</v>
      </c>
      <c r="K92" s="88" t="s">
        <v>132</v>
      </c>
      <c r="L92" s="89">
        <v>5.0999999999999997E-2</v>
      </c>
      <c r="M92" s="89">
        <v>2.5400000002971303E-2</v>
      </c>
      <c r="N92" s="90">
        <v>2629.9599950000002</v>
      </c>
      <c r="O92" s="105">
        <v>122.85</v>
      </c>
      <c r="P92" s="90">
        <v>3.2309059260000002</v>
      </c>
      <c r="Q92" s="91">
        <f t="shared" si="1"/>
        <v>5.0493507460133504E-5</v>
      </c>
      <c r="R92" s="91">
        <f>P92/'סכום נכסי הקרן'!$C$42</f>
        <v>4.7163873106044717E-6</v>
      </c>
    </row>
    <row r="93" spans="2:18">
      <c r="B93" s="85" t="s">
        <v>3054</v>
      </c>
      <c r="C93" s="88" t="s">
        <v>2689</v>
      </c>
      <c r="D93" s="87" t="s">
        <v>2740</v>
      </c>
      <c r="E93" s="87"/>
      <c r="F93" s="87" t="s">
        <v>419</v>
      </c>
      <c r="G93" s="104">
        <v>41725</v>
      </c>
      <c r="H93" s="87" t="s">
        <v>328</v>
      </c>
      <c r="I93" s="90">
        <v>3.9400000000868691</v>
      </c>
      <c r="J93" s="88" t="s">
        <v>341</v>
      </c>
      <c r="K93" s="88" t="s">
        <v>132</v>
      </c>
      <c r="L93" s="89">
        <v>5.0999999999999997E-2</v>
      </c>
      <c r="M93" s="89">
        <v>2.5400000001489183E-2</v>
      </c>
      <c r="N93" s="90">
        <v>5237.6456450000005</v>
      </c>
      <c r="O93" s="105">
        <v>123.08</v>
      </c>
      <c r="P93" s="90">
        <v>6.4464943260000007</v>
      </c>
      <c r="Q93" s="91">
        <f t="shared" si="1"/>
        <v>1.00747628311351E-4</v>
      </c>
      <c r="R93" s="91">
        <f>P93/'סכום נכסי הקרן'!$C$42</f>
        <v>9.4104145194570213E-6</v>
      </c>
    </row>
    <row r="94" spans="2:18">
      <c r="B94" s="85" t="s">
        <v>3054</v>
      </c>
      <c r="C94" s="88" t="s">
        <v>2689</v>
      </c>
      <c r="D94" s="87" t="s">
        <v>2741</v>
      </c>
      <c r="E94" s="87"/>
      <c r="F94" s="87" t="s">
        <v>419</v>
      </c>
      <c r="G94" s="104">
        <v>41787</v>
      </c>
      <c r="H94" s="87" t="s">
        <v>328</v>
      </c>
      <c r="I94" s="90">
        <v>3.9399999998862136</v>
      </c>
      <c r="J94" s="88" t="s">
        <v>341</v>
      </c>
      <c r="K94" s="88" t="s">
        <v>132</v>
      </c>
      <c r="L94" s="89">
        <v>5.0999999999999997E-2</v>
      </c>
      <c r="M94" s="89">
        <v>2.5400000000346305E-2</v>
      </c>
      <c r="N94" s="90">
        <v>3297.44895</v>
      </c>
      <c r="O94" s="105">
        <v>122.6</v>
      </c>
      <c r="P94" s="90">
        <v>4.0426726590000008</v>
      </c>
      <c r="Q94" s="91">
        <f t="shared" si="1"/>
        <v>6.3180026513125491E-5</v>
      </c>
      <c r="R94" s="91">
        <f>P94/'סכום נכסי הקרן'!$C$42</f>
        <v>5.9013819859003979E-6</v>
      </c>
    </row>
    <row r="95" spans="2:18">
      <c r="B95" s="85" t="s">
        <v>3054</v>
      </c>
      <c r="C95" s="88" t="s">
        <v>2689</v>
      </c>
      <c r="D95" s="87" t="s">
        <v>2742</v>
      </c>
      <c r="E95" s="87"/>
      <c r="F95" s="87" t="s">
        <v>419</v>
      </c>
      <c r="G95" s="104">
        <v>41815</v>
      </c>
      <c r="H95" s="87" t="s">
        <v>328</v>
      </c>
      <c r="I95" s="90">
        <v>3.9400000006340909</v>
      </c>
      <c r="J95" s="88" t="s">
        <v>341</v>
      </c>
      <c r="K95" s="88" t="s">
        <v>132</v>
      </c>
      <c r="L95" s="89">
        <v>5.0999999999999997E-2</v>
      </c>
      <c r="M95" s="89">
        <v>2.5400000004579541E-2</v>
      </c>
      <c r="N95" s="90">
        <v>1854.0034170000001</v>
      </c>
      <c r="O95" s="105">
        <v>122.49</v>
      </c>
      <c r="P95" s="90">
        <v>2.2709688240000006</v>
      </c>
      <c r="Q95" s="91">
        <f t="shared" si="1"/>
        <v>3.5491340163636391E-5</v>
      </c>
      <c r="R95" s="91">
        <f>P95/'סכום נכסי הקרן'!$C$42</f>
        <v>3.3150976195559964E-6</v>
      </c>
    </row>
    <row r="96" spans="2:18">
      <c r="B96" s="85" t="s">
        <v>3054</v>
      </c>
      <c r="C96" s="88" t="s">
        <v>2689</v>
      </c>
      <c r="D96" s="87" t="s">
        <v>2743</v>
      </c>
      <c r="E96" s="87"/>
      <c r="F96" s="87" t="s">
        <v>419</v>
      </c>
      <c r="G96" s="104">
        <v>41836</v>
      </c>
      <c r="H96" s="87" t="s">
        <v>328</v>
      </c>
      <c r="I96" s="90">
        <v>3.9399999998633288</v>
      </c>
      <c r="J96" s="88" t="s">
        <v>341</v>
      </c>
      <c r="K96" s="88" t="s">
        <v>132</v>
      </c>
      <c r="L96" s="89">
        <v>5.0999999999999997E-2</v>
      </c>
      <c r="M96" s="89">
        <v>2.5399999998930403E-2</v>
      </c>
      <c r="N96" s="90">
        <v>5511.7347760000011</v>
      </c>
      <c r="O96" s="105">
        <v>122.13</v>
      </c>
      <c r="P96" s="90">
        <v>6.7314817180000013</v>
      </c>
      <c r="Q96" s="91">
        <f t="shared" si="1"/>
        <v>1.0520149151058425E-4</v>
      </c>
      <c r="R96" s="91">
        <f>P96/'סכום נכסי הקרן'!$C$42</f>
        <v>9.8264312497785789E-6</v>
      </c>
    </row>
    <row r="97" spans="2:18">
      <c r="B97" s="85" t="s">
        <v>3054</v>
      </c>
      <c r="C97" s="88" t="s">
        <v>2689</v>
      </c>
      <c r="D97" s="87" t="s">
        <v>2744</v>
      </c>
      <c r="E97" s="87"/>
      <c r="F97" s="87" t="s">
        <v>419</v>
      </c>
      <c r="G97" s="104">
        <v>40903</v>
      </c>
      <c r="H97" s="87" t="s">
        <v>328</v>
      </c>
      <c r="I97" s="90">
        <v>3.8900000001061561</v>
      </c>
      <c r="J97" s="88" t="s">
        <v>341</v>
      </c>
      <c r="K97" s="88" t="s">
        <v>132</v>
      </c>
      <c r="L97" s="89">
        <v>5.2619999999999993E-2</v>
      </c>
      <c r="M97" s="89">
        <v>3.370000000120154E-2</v>
      </c>
      <c r="N97" s="90">
        <v>6958.5925040000011</v>
      </c>
      <c r="O97" s="105">
        <v>123.19</v>
      </c>
      <c r="P97" s="90">
        <v>8.572290381000002</v>
      </c>
      <c r="Q97" s="91">
        <f t="shared" si="1"/>
        <v>1.3397016756824454E-4</v>
      </c>
      <c r="R97" s="91">
        <f>P97/'סכום נכסי הקרן'!$C$42</f>
        <v>1.2513592937018614E-5</v>
      </c>
    </row>
    <row r="98" spans="2:18">
      <c r="B98" s="85" t="s">
        <v>3054</v>
      </c>
      <c r="C98" s="88" t="s">
        <v>2689</v>
      </c>
      <c r="D98" s="87" t="s">
        <v>2745</v>
      </c>
      <c r="E98" s="87"/>
      <c r="F98" s="87" t="s">
        <v>419</v>
      </c>
      <c r="G98" s="104">
        <v>41911</v>
      </c>
      <c r="H98" s="87" t="s">
        <v>328</v>
      </c>
      <c r="I98" s="90">
        <v>3.9399999993035841</v>
      </c>
      <c r="J98" s="88" t="s">
        <v>341</v>
      </c>
      <c r="K98" s="88" t="s">
        <v>132</v>
      </c>
      <c r="L98" s="89">
        <v>5.0999999999999997E-2</v>
      </c>
      <c r="M98" s="89">
        <v>2.5399999998334661E-2</v>
      </c>
      <c r="N98" s="90">
        <v>2163.3483550000005</v>
      </c>
      <c r="O98" s="105">
        <v>122.13</v>
      </c>
      <c r="P98" s="90">
        <v>2.6420973360000004</v>
      </c>
      <c r="Q98" s="91">
        <f t="shared" si="1"/>
        <v>4.1291441038916483E-5</v>
      </c>
      <c r="R98" s="91">
        <f>P98/'סכום נכסי הקרן'!$C$42</f>
        <v>3.8568607797007957E-6</v>
      </c>
    </row>
    <row r="99" spans="2:18">
      <c r="B99" s="85" t="s">
        <v>3054</v>
      </c>
      <c r="C99" s="88" t="s">
        <v>2689</v>
      </c>
      <c r="D99" s="87" t="s">
        <v>2746</v>
      </c>
      <c r="E99" s="87"/>
      <c r="F99" s="87" t="s">
        <v>419</v>
      </c>
      <c r="G99" s="104">
        <v>40933</v>
      </c>
      <c r="H99" s="87" t="s">
        <v>328</v>
      </c>
      <c r="I99" s="90">
        <v>3.9300000000089317</v>
      </c>
      <c r="J99" s="88" t="s">
        <v>341</v>
      </c>
      <c r="K99" s="88" t="s">
        <v>132</v>
      </c>
      <c r="L99" s="89">
        <v>5.1330999999999995E-2</v>
      </c>
      <c r="M99" s="89">
        <v>2.5400000000190957E-2</v>
      </c>
      <c r="N99" s="90">
        <v>25660.190143000003</v>
      </c>
      <c r="O99" s="105">
        <v>126.53</v>
      </c>
      <c r="P99" s="90">
        <v>32.467839247000001</v>
      </c>
      <c r="Q99" s="91">
        <f t="shared" si="1"/>
        <v>5.0741653294203957E-4</v>
      </c>
      <c r="R99" s="91">
        <f>P99/'סכום נכסי הקרן'!$C$42</f>
        <v>4.7395655749370355E-5</v>
      </c>
    </row>
    <row r="100" spans="2:18">
      <c r="B100" s="85" t="s">
        <v>3054</v>
      </c>
      <c r="C100" s="88" t="s">
        <v>2689</v>
      </c>
      <c r="D100" s="87" t="s">
        <v>2747</v>
      </c>
      <c r="E100" s="87"/>
      <c r="F100" s="87" t="s">
        <v>419</v>
      </c>
      <c r="G100" s="104">
        <v>40993</v>
      </c>
      <c r="H100" s="87" t="s">
        <v>328</v>
      </c>
      <c r="I100" s="90">
        <v>3.9300000000655877</v>
      </c>
      <c r="J100" s="88" t="s">
        <v>341</v>
      </c>
      <c r="K100" s="88" t="s">
        <v>132</v>
      </c>
      <c r="L100" s="89">
        <v>5.1451999999999998E-2</v>
      </c>
      <c r="M100" s="89">
        <v>2.5400000000380833E-2</v>
      </c>
      <c r="N100" s="90">
        <v>14933.563774000004</v>
      </c>
      <c r="O100" s="105">
        <v>126.6</v>
      </c>
      <c r="P100" s="90">
        <v>18.905892432000005</v>
      </c>
      <c r="Q100" s="91">
        <f t="shared" si="1"/>
        <v>2.9546660980548582E-4</v>
      </c>
      <c r="R100" s="91">
        <f>P100/'סכום נכסי הקרן'!$C$42</f>
        <v>2.7598300044697105E-5</v>
      </c>
    </row>
    <row r="101" spans="2:18">
      <c r="B101" s="85" t="s">
        <v>3054</v>
      </c>
      <c r="C101" s="88" t="s">
        <v>2689</v>
      </c>
      <c r="D101" s="87" t="s">
        <v>2748</v>
      </c>
      <c r="E101" s="87"/>
      <c r="F101" s="87" t="s">
        <v>419</v>
      </c>
      <c r="G101" s="104">
        <v>41053</v>
      </c>
      <c r="H101" s="87" t="s">
        <v>328</v>
      </c>
      <c r="I101" s="90">
        <v>3.9300000000114266</v>
      </c>
      <c r="J101" s="88" t="s">
        <v>341</v>
      </c>
      <c r="K101" s="88" t="s">
        <v>132</v>
      </c>
      <c r="L101" s="89">
        <v>5.0999999999999997E-2</v>
      </c>
      <c r="M101" s="89">
        <v>2.5400000000533229E-2</v>
      </c>
      <c r="N101" s="90">
        <v>10518.851489999999</v>
      </c>
      <c r="O101" s="105">
        <v>124.8</v>
      </c>
      <c r="P101" s="90">
        <v>13.127527145000002</v>
      </c>
      <c r="Q101" s="91">
        <f t="shared" si="1"/>
        <v>2.0516069022467805E-4</v>
      </c>
      <c r="R101" s="91">
        <f>P101/'סכום נכסי הקרן'!$C$42</f>
        <v>1.9163201858664626E-5</v>
      </c>
    </row>
    <row r="102" spans="2:18">
      <c r="B102" s="85" t="s">
        <v>3054</v>
      </c>
      <c r="C102" s="88" t="s">
        <v>2689</v>
      </c>
      <c r="D102" s="87" t="s">
        <v>2749</v>
      </c>
      <c r="E102" s="87"/>
      <c r="F102" s="87" t="s">
        <v>419</v>
      </c>
      <c r="G102" s="104">
        <v>41085</v>
      </c>
      <c r="H102" s="87" t="s">
        <v>328</v>
      </c>
      <c r="I102" s="90">
        <v>3.9299999999544619</v>
      </c>
      <c r="J102" s="88" t="s">
        <v>341</v>
      </c>
      <c r="K102" s="88" t="s">
        <v>132</v>
      </c>
      <c r="L102" s="89">
        <v>5.0999999999999997E-2</v>
      </c>
      <c r="M102" s="89">
        <v>2.5399999999668813E-2</v>
      </c>
      <c r="N102" s="90">
        <v>19355.414935000004</v>
      </c>
      <c r="O102" s="105">
        <v>124.8</v>
      </c>
      <c r="P102" s="90">
        <v>24.155558770000003</v>
      </c>
      <c r="Q102" s="91">
        <f t="shared" si="1"/>
        <v>3.7750987335825274E-4</v>
      </c>
      <c r="R102" s="91">
        <f>P102/'סכום נכסי הקרן'!$C$42</f>
        <v>3.5261618094970361E-5</v>
      </c>
    </row>
    <row r="103" spans="2:18">
      <c r="B103" s="85" t="s">
        <v>3054</v>
      </c>
      <c r="C103" s="88" t="s">
        <v>2689</v>
      </c>
      <c r="D103" s="87" t="s">
        <v>2750</v>
      </c>
      <c r="E103" s="87"/>
      <c r="F103" s="87" t="s">
        <v>419</v>
      </c>
      <c r="G103" s="104">
        <v>41115</v>
      </c>
      <c r="H103" s="87" t="s">
        <v>328</v>
      </c>
      <c r="I103" s="90">
        <v>3.9299999999804398</v>
      </c>
      <c r="J103" s="88" t="s">
        <v>341</v>
      </c>
      <c r="K103" s="88" t="s">
        <v>132</v>
      </c>
      <c r="L103" s="89">
        <v>5.0999999999999997E-2</v>
      </c>
      <c r="M103" s="89">
        <v>2.5599999999701931E-2</v>
      </c>
      <c r="N103" s="90">
        <v>8583.1651469999997</v>
      </c>
      <c r="O103" s="105">
        <v>125.08</v>
      </c>
      <c r="P103" s="90">
        <v>10.735823297000001</v>
      </c>
      <c r="Q103" s="91">
        <f t="shared" si="1"/>
        <v>1.6778246911350789E-4</v>
      </c>
      <c r="R103" s="91">
        <f>P103/'סכום נכסי הקרן'!$C$42</f>
        <v>1.5671858582880532E-5</v>
      </c>
    </row>
    <row r="104" spans="2:18">
      <c r="B104" s="85" t="s">
        <v>3054</v>
      </c>
      <c r="C104" s="88" t="s">
        <v>2689</v>
      </c>
      <c r="D104" s="87" t="s">
        <v>2751</v>
      </c>
      <c r="E104" s="87"/>
      <c r="F104" s="87" t="s">
        <v>419</v>
      </c>
      <c r="G104" s="104">
        <v>41179</v>
      </c>
      <c r="H104" s="87" t="s">
        <v>328</v>
      </c>
      <c r="I104" s="90">
        <v>3.9299999999828263</v>
      </c>
      <c r="J104" s="88" t="s">
        <v>341</v>
      </c>
      <c r="K104" s="88" t="s">
        <v>132</v>
      </c>
      <c r="L104" s="89">
        <v>5.0999999999999997E-2</v>
      </c>
      <c r="M104" s="89">
        <v>2.54000000000448E-2</v>
      </c>
      <c r="N104" s="90">
        <v>10823.371981000002</v>
      </c>
      <c r="O104" s="105">
        <v>123.74</v>
      </c>
      <c r="P104" s="90">
        <v>13.392840811000003</v>
      </c>
      <c r="Q104" s="91">
        <f t="shared" si="1"/>
        <v>2.0930708689492465E-4</v>
      </c>
      <c r="R104" s="91">
        <f>P104/'סכום נכסי הקרן'!$C$42</f>
        <v>1.9550499426688079E-5</v>
      </c>
    </row>
    <row r="105" spans="2:18">
      <c r="B105" s="85" t="s">
        <v>3055</v>
      </c>
      <c r="C105" s="88" t="s">
        <v>2688</v>
      </c>
      <c r="D105" s="87">
        <v>4099</v>
      </c>
      <c r="E105" s="87"/>
      <c r="F105" s="87" t="s">
        <v>422</v>
      </c>
      <c r="G105" s="104">
        <v>42052</v>
      </c>
      <c r="H105" s="87" t="s">
        <v>130</v>
      </c>
      <c r="I105" s="90">
        <v>4.1300000000183541</v>
      </c>
      <c r="J105" s="88" t="s">
        <v>546</v>
      </c>
      <c r="K105" s="88" t="s">
        <v>132</v>
      </c>
      <c r="L105" s="89">
        <v>2.9779E-2</v>
      </c>
      <c r="M105" s="89">
        <v>3.0700000000108175E-2</v>
      </c>
      <c r="N105" s="90">
        <v>73496.940898999994</v>
      </c>
      <c r="O105" s="105">
        <v>111.94</v>
      </c>
      <c r="P105" s="90">
        <v>82.272480373000008</v>
      </c>
      <c r="Q105" s="91">
        <f t="shared" si="1"/>
        <v>1.2857774867561288E-3</v>
      </c>
      <c r="R105" s="91">
        <f>P105/'סכום נכסי הקרן'!$C$42</f>
        <v>1.2009909645483522E-4</v>
      </c>
    </row>
    <row r="106" spans="2:18">
      <c r="B106" s="85" t="s">
        <v>3055</v>
      </c>
      <c r="C106" s="88" t="s">
        <v>2688</v>
      </c>
      <c r="D106" s="87" t="s">
        <v>2752</v>
      </c>
      <c r="E106" s="87"/>
      <c r="F106" s="87" t="s">
        <v>422</v>
      </c>
      <c r="G106" s="104">
        <v>42054</v>
      </c>
      <c r="H106" s="87" t="s">
        <v>130</v>
      </c>
      <c r="I106" s="90">
        <v>4.1300000004641744</v>
      </c>
      <c r="J106" s="88" t="s">
        <v>546</v>
      </c>
      <c r="K106" s="88" t="s">
        <v>132</v>
      </c>
      <c r="L106" s="89">
        <v>2.9779E-2</v>
      </c>
      <c r="M106" s="89">
        <v>3.0700000004813658E-2</v>
      </c>
      <c r="N106" s="90">
        <v>2078.5334510000002</v>
      </c>
      <c r="O106" s="105">
        <v>111.94</v>
      </c>
      <c r="P106" s="90">
        <v>2.3267104840000008</v>
      </c>
      <c r="Q106" s="91">
        <f t="shared" si="1"/>
        <v>3.636248651995721E-5</v>
      </c>
      <c r="R106" s="91">
        <f>P106/'סכום נכסי הקרן'!$C$42</f>
        <v>3.396467756575588E-6</v>
      </c>
    </row>
    <row r="107" spans="2:18">
      <c r="B107" s="85" t="s">
        <v>3056</v>
      </c>
      <c r="C107" s="88" t="s">
        <v>2688</v>
      </c>
      <c r="D107" s="87">
        <v>9079</v>
      </c>
      <c r="E107" s="87"/>
      <c r="F107" s="87" t="s">
        <v>2717</v>
      </c>
      <c r="G107" s="104">
        <v>44705</v>
      </c>
      <c r="H107" s="87" t="s">
        <v>2687</v>
      </c>
      <c r="I107" s="90">
        <v>7.7900000000054277</v>
      </c>
      <c r="J107" s="88" t="s">
        <v>333</v>
      </c>
      <c r="K107" s="88" t="s">
        <v>132</v>
      </c>
      <c r="L107" s="89">
        <v>2.3671999999999999E-2</v>
      </c>
      <c r="M107" s="89">
        <v>2.3800000000008731E-2</v>
      </c>
      <c r="N107" s="90">
        <v>304631.91071200004</v>
      </c>
      <c r="O107" s="105">
        <v>105.23</v>
      </c>
      <c r="P107" s="90">
        <v>320.56413489400006</v>
      </c>
      <c r="Q107" s="91">
        <f t="shared" si="1"/>
        <v>5.0098665536699484E-3</v>
      </c>
      <c r="R107" s="91">
        <f>P107/'סכום נכסי הקרן'!$C$42</f>
        <v>4.6795067782142601E-4</v>
      </c>
    </row>
    <row r="108" spans="2:18">
      <c r="B108" s="85" t="s">
        <v>3056</v>
      </c>
      <c r="C108" s="88" t="s">
        <v>2688</v>
      </c>
      <c r="D108" s="87">
        <v>9017</v>
      </c>
      <c r="E108" s="87"/>
      <c r="F108" s="87" t="s">
        <v>2717</v>
      </c>
      <c r="G108" s="104">
        <v>44651</v>
      </c>
      <c r="H108" s="87" t="s">
        <v>2687</v>
      </c>
      <c r="I108" s="90">
        <v>7.879999999999943</v>
      </c>
      <c r="J108" s="88" t="s">
        <v>333</v>
      </c>
      <c r="K108" s="88" t="s">
        <v>132</v>
      </c>
      <c r="L108" s="89">
        <v>1.797E-2</v>
      </c>
      <c r="M108" s="89">
        <v>3.6600000000003192E-2</v>
      </c>
      <c r="N108" s="90">
        <v>746382.21285400016</v>
      </c>
      <c r="O108" s="105">
        <v>92.42</v>
      </c>
      <c r="P108" s="90">
        <v>689.80643448300009</v>
      </c>
      <c r="Q108" s="91">
        <f t="shared" si="1"/>
        <v>1.0780489170335396E-2</v>
      </c>
      <c r="R108" s="91">
        <f>P108/'סכום נכסי הקרן'!$C$42</f>
        <v>1.0069603971406182E-3</v>
      </c>
    </row>
    <row r="109" spans="2:18">
      <c r="B109" s="85" t="s">
        <v>3056</v>
      </c>
      <c r="C109" s="88" t="s">
        <v>2688</v>
      </c>
      <c r="D109" s="87">
        <v>9080</v>
      </c>
      <c r="E109" s="87"/>
      <c r="F109" s="87" t="s">
        <v>2717</v>
      </c>
      <c r="G109" s="104">
        <v>44705</v>
      </c>
      <c r="H109" s="87" t="s">
        <v>2687</v>
      </c>
      <c r="I109" s="90">
        <v>7.4199999999860875</v>
      </c>
      <c r="J109" s="88" t="s">
        <v>333</v>
      </c>
      <c r="K109" s="88" t="s">
        <v>132</v>
      </c>
      <c r="L109" s="89">
        <v>2.3184999999999997E-2</v>
      </c>
      <c r="M109" s="89">
        <v>2.5499999999964329E-2</v>
      </c>
      <c r="N109" s="90">
        <v>216495.26048600004</v>
      </c>
      <c r="O109" s="105">
        <v>103.58</v>
      </c>
      <c r="P109" s="90">
        <v>224.24579533600004</v>
      </c>
      <c r="Q109" s="91">
        <f t="shared" si="1"/>
        <v>3.5045764250153186E-3</v>
      </c>
      <c r="R109" s="91">
        <f>P109/'סכום נכסי הקרן'!$C$42</f>
        <v>3.2734782373825081E-4</v>
      </c>
    </row>
    <row r="110" spans="2:18">
      <c r="B110" s="85" t="s">
        <v>3056</v>
      </c>
      <c r="C110" s="88" t="s">
        <v>2688</v>
      </c>
      <c r="D110" s="87">
        <v>9019</v>
      </c>
      <c r="E110" s="87"/>
      <c r="F110" s="87" t="s">
        <v>2717</v>
      </c>
      <c r="G110" s="104">
        <v>44651</v>
      </c>
      <c r="H110" s="87" t="s">
        <v>2687</v>
      </c>
      <c r="I110" s="90">
        <v>7.4700000000028437</v>
      </c>
      <c r="J110" s="88" t="s">
        <v>333</v>
      </c>
      <c r="K110" s="88" t="s">
        <v>132</v>
      </c>
      <c r="L110" s="89">
        <v>1.8769999999999998E-2</v>
      </c>
      <c r="M110" s="89">
        <v>3.8700000000009636E-2</v>
      </c>
      <c r="N110" s="90">
        <v>461061.52547600004</v>
      </c>
      <c r="O110" s="105">
        <v>92.26</v>
      </c>
      <c r="P110" s="90">
        <v>425.37537495700008</v>
      </c>
      <c r="Q110" s="91">
        <f t="shared" si="1"/>
        <v>6.6478861225587934E-3</v>
      </c>
      <c r="R110" s="91">
        <f>P110/'סכום נכסי הקרן'!$C$42</f>
        <v>6.2095123369148024E-4</v>
      </c>
    </row>
    <row r="111" spans="2:18">
      <c r="B111" s="85" t="s">
        <v>3057</v>
      </c>
      <c r="C111" s="88" t="s">
        <v>2688</v>
      </c>
      <c r="D111" s="87">
        <v>4100</v>
      </c>
      <c r="E111" s="87"/>
      <c r="F111" s="87" t="s">
        <v>422</v>
      </c>
      <c r="G111" s="104">
        <v>42052</v>
      </c>
      <c r="H111" s="87" t="s">
        <v>130</v>
      </c>
      <c r="I111" s="90">
        <v>4.1800000000139432</v>
      </c>
      <c r="J111" s="88" t="s">
        <v>546</v>
      </c>
      <c r="K111" s="88" t="s">
        <v>132</v>
      </c>
      <c r="L111" s="89">
        <v>2.9779E-2</v>
      </c>
      <c r="M111" s="89">
        <v>1.9800000000098419E-2</v>
      </c>
      <c r="N111" s="90">
        <v>83359.995333000013</v>
      </c>
      <c r="O111" s="105">
        <v>117.01</v>
      </c>
      <c r="P111" s="90">
        <v>97.539536048000002</v>
      </c>
      <c r="Q111" s="91">
        <f t="shared" si="1"/>
        <v>1.5243753312233234E-3</v>
      </c>
      <c r="R111" s="91">
        <f>P111/'סכום נכסי הקרן'!$C$42</f>
        <v>1.4238552301910467E-4</v>
      </c>
    </row>
    <row r="112" spans="2:18">
      <c r="B112" s="85" t="s">
        <v>3058</v>
      </c>
      <c r="C112" s="88" t="s">
        <v>2689</v>
      </c>
      <c r="D112" s="87" t="s">
        <v>2753</v>
      </c>
      <c r="E112" s="87"/>
      <c r="F112" s="87" t="s">
        <v>422</v>
      </c>
      <c r="G112" s="104">
        <v>41767</v>
      </c>
      <c r="H112" s="87" t="s">
        <v>130</v>
      </c>
      <c r="I112" s="90">
        <v>4.4900000000576261</v>
      </c>
      <c r="J112" s="88" t="s">
        <v>546</v>
      </c>
      <c r="K112" s="88" t="s">
        <v>132</v>
      </c>
      <c r="L112" s="89">
        <v>5.3499999999999999E-2</v>
      </c>
      <c r="M112" s="89">
        <v>2.4700000000171321E-2</v>
      </c>
      <c r="N112" s="90">
        <v>5046.0715480000008</v>
      </c>
      <c r="O112" s="105">
        <v>127.24</v>
      </c>
      <c r="P112" s="90">
        <v>6.4206213870000006</v>
      </c>
      <c r="Q112" s="91">
        <f t="shared" si="1"/>
        <v>1.0034327873623679E-4</v>
      </c>
      <c r="R112" s="91">
        <f>P112/'סכום נכסי הקרן'!$C$42</f>
        <v>9.3726459170951695E-6</v>
      </c>
    </row>
    <row r="113" spans="2:18">
      <c r="B113" s="85" t="s">
        <v>3058</v>
      </c>
      <c r="C113" s="88" t="s">
        <v>2689</v>
      </c>
      <c r="D113" s="87" t="s">
        <v>2754</v>
      </c>
      <c r="E113" s="87"/>
      <c r="F113" s="87" t="s">
        <v>422</v>
      </c>
      <c r="G113" s="104">
        <v>41269</v>
      </c>
      <c r="H113" s="87" t="s">
        <v>130</v>
      </c>
      <c r="I113" s="90">
        <v>4.5299999999708396</v>
      </c>
      <c r="J113" s="88" t="s">
        <v>546</v>
      </c>
      <c r="K113" s="88" t="s">
        <v>132</v>
      </c>
      <c r="L113" s="89">
        <v>5.3499999999999999E-2</v>
      </c>
      <c r="M113" s="89">
        <v>1.8499999999804596E-2</v>
      </c>
      <c r="N113" s="90">
        <v>25061.610064000004</v>
      </c>
      <c r="O113" s="105">
        <v>132.72999999999999</v>
      </c>
      <c r="P113" s="90">
        <v>33.264274949000004</v>
      </c>
      <c r="Q113" s="91">
        <f t="shared" si="1"/>
        <v>5.1986345432617333E-4</v>
      </c>
      <c r="R113" s="91">
        <f>P113/'סכום נכסי הקרן'!$C$42</f>
        <v>4.8558270608688044E-5</v>
      </c>
    </row>
    <row r="114" spans="2:18">
      <c r="B114" s="85" t="s">
        <v>3058</v>
      </c>
      <c r="C114" s="88" t="s">
        <v>2689</v>
      </c>
      <c r="D114" s="87" t="s">
        <v>2755</v>
      </c>
      <c r="E114" s="87"/>
      <c r="F114" s="87" t="s">
        <v>422</v>
      </c>
      <c r="G114" s="104">
        <v>41767</v>
      </c>
      <c r="H114" s="87" t="s">
        <v>130</v>
      </c>
      <c r="I114" s="90">
        <v>5.1599999995382939</v>
      </c>
      <c r="J114" s="88" t="s">
        <v>546</v>
      </c>
      <c r="K114" s="88" t="s">
        <v>132</v>
      </c>
      <c r="L114" s="89">
        <v>5.3499999999999999E-2</v>
      </c>
      <c r="M114" s="89">
        <v>2.8699999997532255E-2</v>
      </c>
      <c r="N114" s="90">
        <v>3949.0997220000008</v>
      </c>
      <c r="O114" s="105">
        <v>127.24</v>
      </c>
      <c r="P114" s="90">
        <v>5.0248344520000012</v>
      </c>
      <c r="Q114" s="91">
        <f t="shared" si="1"/>
        <v>7.8529527537843236E-5</v>
      </c>
      <c r="R114" s="91">
        <f>P114/'סכום נכסי הקרן'!$C$42</f>
        <v>7.3351146675574792E-6</v>
      </c>
    </row>
    <row r="115" spans="2:18">
      <c r="B115" s="85" t="s">
        <v>3058</v>
      </c>
      <c r="C115" s="88" t="s">
        <v>2689</v>
      </c>
      <c r="D115" s="87" t="s">
        <v>2756</v>
      </c>
      <c r="E115" s="87"/>
      <c r="F115" s="87" t="s">
        <v>422</v>
      </c>
      <c r="G115" s="104">
        <v>41767</v>
      </c>
      <c r="H115" s="87" t="s">
        <v>130</v>
      </c>
      <c r="I115" s="90">
        <v>4.4899999997492452</v>
      </c>
      <c r="J115" s="88" t="s">
        <v>546</v>
      </c>
      <c r="K115" s="88" t="s">
        <v>132</v>
      </c>
      <c r="L115" s="89">
        <v>5.3499999999999999E-2</v>
      </c>
      <c r="M115" s="89">
        <v>2.4699999998707291E-2</v>
      </c>
      <c r="N115" s="90">
        <v>5046.0713190000006</v>
      </c>
      <c r="O115" s="105">
        <v>127.24</v>
      </c>
      <c r="P115" s="90">
        <v>6.4206210890000008</v>
      </c>
      <c r="Q115" s="91">
        <f t="shared" si="1"/>
        <v>1.0034327407900889E-4</v>
      </c>
      <c r="R115" s="91">
        <f>P115/'סכום נכסי הקרן'!$C$42</f>
        <v>9.3726454820829934E-6</v>
      </c>
    </row>
    <row r="116" spans="2:18">
      <c r="B116" s="85" t="s">
        <v>3058</v>
      </c>
      <c r="C116" s="88" t="s">
        <v>2689</v>
      </c>
      <c r="D116" s="87" t="s">
        <v>2757</v>
      </c>
      <c r="E116" s="87"/>
      <c r="F116" s="87" t="s">
        <v>422</v>
      </c>
      <c r="G116" s="104">
        <v>41269</v>
      </c>
      <c r="H116" s="87" t="s">
        <v>130</v>
      </c>
      <c r="I116" s="90">
        <v>4.5299999999654812</v>
      </c>
      <c r="J116" s="88" t="s">
        <v>546</v>
      </c>
      <c r="K116" s="88" t="s">
        <v>132</v>
      </c>
      <c r="L116" s="89">
        <v>5.3499999999999999E-2</v>
      </c>
      <c r="M116" s="89">
        <v>1.8500000000028292E-2</v>
      </c>
      <c r="N116" s="90">
        <v>26627.959212000005</v>
      </c>
      <c r="O116" s="105">
        <v>132.72999999999999</v>
      </c>
      <c r="P116" s="90">
        <v>35.34329017400001</v>
      </c>
      <c r="Q116" s="91">
        <f t="shared" si="1"/>
        <v>5.5235488960087183E-4</v>
      </c>
      <c r="R116" s="91">
        <f>P116/'סכום נכסי הקרן'!$C$42</f>
        <v>5.1593159661580742E-5</v>
      </c>
    </row>
    <row r="117" spans="2:18">
      <c r="B117" s="85" t="s">
        <v>3058</v>
      </c>
      <c r="C117" s="88" t="s">
        <v>2689</v>
      </c>
      <c r="D117" s="87" t="s">
        <v>2758</v>
      </c>
      <c r="E117" s="87"/>
      <c r="F117" s="87" t="s">
        <v>422</v>
      </c>
      <c r="G117" s="104">
        <v>41281</v>
      </c>
      <c r="H117" s="87" t="s">
        <v>130</v>
      </c>
      <c r="I117" s="90">
        <v>4.52999999997978</v>
      </c>
      <c r="J117" s="88" t="s">
        <v>546</v>
      </c>
      <c r="K117" s="88" t="s">
        <v>132</v>
      </c>
      <c r="L117" s="89">
        <v>5.3499999999999999E-2</v>
      </c>
      <c r="M117" s="89">
        <v>1.8599999999820267E-2</v>
      </c>
      <c r="N117" s="90">
        <v>33547.387241000004</v>
      </c>
      <c r="O117" s="105">
        <v>132.68</v>
      </c>
      <c r="P117" s="90">
        <v>44.510673130000008</v>
      </c>
      <c r="Q117" s="91">
        <f t="shared" si="1"/>
        <v>6.9562533147714408E-4</v>
      </c>
      <c r="R117" s="91">
        <f>P117/'סכום נכסי הקרן'!$C$42</f>
        <v>6.4975452317392993E-5</v>
      </c>
    </row>
    <row r="118" spans="2:18">
      <c r="B118" s="85" t="s">
        <v>3058</v>
      </c>
      <c r="C118" s="88" t="s">
        <v>2689</v>
      </c>
      <c r="D118" s="87" t="s">
        <v>2759</v>
      </c>
      <c r="E118" s="87"/>
      <c r="F118" s="87" t="s">
        <v>422</v>
      </c>
      <c r="G118" s="104">
        <v>41767</v>
      </c>
      <c r="H118" s="87" t="s">
        <v>130</v>
      </c>
      <c r="I118" s="90">
        <v>4.4900000000106131</v>
      </c>
      <c r="J118" s="88" t="s">
        <v>546</v>
      </c>
      <c r="K118" s="88" t="s">
        <v>132</v>
      </c>
      <c r="L118" s="89">
        <v>5.3499999999999999E-2</v>
      </c>
      <c r="M118" s="89">
        <v>2.4700000000318419E-2</v>
      </c>
      <c r="N118" s="90">
        <v>5923.6489860000011</v>
      </c>
      <c r="O118" s="105">
        <v>127.24</v>
      </c>
      <c r="P118" s="90">
        <v>7.5372509080000007</v>
      </c>
      <c r="Q118" s="91">
        <f t="shared" si="1"/>
        <v>1.1779427927298804E-4</v>
      </c>
      <c r="R118" s="91">
        <f>P118/'סכום נכסי הקרן'!$C$42</f>
        <v>1.1002670877311467E-5</v>
      </c>
    </row>
    <row r="119" spans="2:18">
      <c r="B119" s="85" t="s">
        <v>3058</v>
      </c>
      <c r="C119" s="88" t="s">
        <v>2689</v>
      </c>
      <c r="D119" s="87" t="s">
        <v>2760</v>
      </c>
      <c r="E119" s="87"/>
      <c r="F119" s="87" t="s">
        <v>422</v>
      </c>
      <c r="G119" s="104">
        <v>41281</v>
      </c>
      <c r="H119" s="87" t="s">
        <v>130</v>
      </c>
      <c r="I119" s="90">
        <v>4.5300000000714222</v>
      </c>
      <c r="J119" s="88" t="s">
        <v>546</v>
      </c>
      <c r="K119" s="88" t="s">
        <v>132</v>
      </c>
      <c r="L119" s="89">
        <v>5.3499999999999999E-2</v>
      </c>
      <c r="M119" s="89">
        <v>1.860000000030565E-2</v>
      </c>
      <c r="N119" s="90">
        <v>24165.490864000003</v>
      </c>
      <c r="O119" s="105">
        <v>132.68</v>
      </c>
      <c r="P119" s="90">
        <v>32.062773107000005</v>
      </c>
      <c r="Q119" s="91">
        <f t="shared" si="1"/>
        <v>5.0108604526137243E-4</v>
      </c>
      <c r="R119" s="91">
        <f>P119/'סכום נכסי הקרן'!$C$42</f>
        <v>4.6804351376414897E-5</v>
      </c>
    </row>
    <row r="120" spans="2:18">
      <c r="B120" s="85" t="s">
        <v>3058</v>
      </c>
      <c r="C120" s="88" t="s">
        <v>2689</v>
      </c>
      <c r="D120" s="87" t="s">
        <v>2761</v>
      </c>
      <c r="E120" s="87"/>
      <c r="F120" s="87" t="s">
        <v>422</v>
      </c>
      <c r="G120" s="104">
        <v>41767</v>
      </c>
      <c r="H120" s="87" t="s">
        <v>130</v>
      </c>
      <c r="I120" s="90">
        <v>4.4900000001140059</v>
      </c>
      <c r="J120" s="88" t="s">
        <v>546</v>
      </c>
      <c r="K120" s="88" t="s">
        <v>132</v>
      </c>
      <c r="L120" s="89">
        <v>5.3499999999999999E-2</v>
      </c>
      <c r="M120" s="89">
        <v>2.4700000000162866E-2</v>
      </c>
      <c r="N120" s="90">
        <v>4825.5708279999999</v>
      </c>
      <c r="O120" s="105">
        <v>127.24</v>
      </c>
      <c r="P120" s="90">
        <v>6.1400562700000005</v>
      </c>
      <c r="Q120" s="91">
        <f t="shared" si="1"/>
        <v>9.5958528095777345E-5</v>
      </c>
      <c r="R120" s="91">
        <f>P120/'סכום נכסי הקרן'!$C$42</f>
        <v>8.963084701781388E-6</v>
      </c>
    </row>
    <row r="121" spans="2:18">
      <c r="B121" s="85" t="s">
        <v>3058</v>
      </c>
      <c r="C121" s="88" t="s">
        <v>2689</v>
      </c>
      <c r="D121" s="87" t="s">
        <v>2762</v>
      </c>
      <c r="E121" s="87"/>
      <c r="F121" s="87" t="s">
        <v>422</v>
      </c>
      <c r="G121" s="104">
        <v>41281</v>
      </c>
      <c r="H121" s="87" t="s">
        <v>130</v>
      </c>
      <c r="I121" s="90">
        <v>4.5300000000594709</v>
      </c>
      <c r="J121" s="88" t="s">
        <v>546</v>
      </c>
      <c r="K121" s="88" t="s">
        <v>132</v>
      </c>
      <c r="L121" s="89">
        <v>5.3499999999999999E-2</v>
      </c>
      <c r="M121" s="89">
        <v>1.8600000000254503E-2</v>
      </c>
      <c r="N121" s="90">
        <v>29022.281525000002</v>
      </c>
      <c r="O121" s="105">
        <v>132.68</v>
      </c>
      <c r="P121" s="90">
        <v>38.506762907000002</v>
      </c>
      <c r="Q121" s="91">
        <f t="shared" si="1"/>
        <v>6.0179453213525611E-4</v>
      </c>
      <c r="R121" s="91">
        <f>P121/'סכום נכסי הקרן'!$C$42</f>
        <v>5.6211109857932079E-5</v>
      </c>
    </row>
    <row r="122" spans="2:18">
      <c r="B122" s="85" t="s">
        <v>3059</v>
      </c>
      <c r="C122" s="88" t="s">
        <v>2688</v>
      </c>
      <c r="D122" s="87">
        <v>9533</v>
      </c>
      <c r="E122" s="87"/>
      <c r="F122" s="87" t="s">
        <v>2717</v>
      </c>
      <c r="G122" s="104">
        <v>45015</v>
      </c>
      <c r="H122" s="87" t="s">
        <v>2687</v>
      </c>
      <c r="I122" s="90">
        <v>4.1300000000048902</v>
      </c>
      <c r="J122" s="88" t="s">
        <v>505</v>
      </c>
      <c r="K122" s="88" t="s">
        <v>132</v>
      </c>
      <c r="L122" s="89">
        <v>3.3593000000000005E-2</v>
      </c>
      <c r="M122" s="89">
        <v>3.1700000000018547E-2</v>
      </c>
      <c r="N122" s="90">
        <v>232053.23977400002</v>
      </c>
      <c r="O122" s="105">
        <v>102.23</v>
      </c>
      <c r="P122" s="90">
        <v>237.22802396800006</v>
      </c>
      <c r="Q122" s="91">
        <f t="shared" si="1"/>
        <v>3.7074663491706195E-3</v>
      </c>
      <c r="R122" s="91">
        <f>P122/'סכום נכסי הקרן'!$C$42</f>
        <v>3.4629892283729989E-4</v>
      </c>
    </row>
    <row r="123" spans="2:18">
      <c r="B123" s="85" t="s">
        <v>3060</v>
      </c>
      <c r="C123" s="88" t="s">
        <v>2689</v>
      </c>
      <c r="D123" s="87" t="s">
        <v>2763</v>
      </c>
      <c r="E123" s="87"/>
      <c r="F123" s="87" t="s">
        <v>2717</v>
      </c>
      <c r="G123" s="104">
        <v>44748</v>
      </c>
      <c r="H123" s="87" t="s">
        <v>2687</v>
      </c>
      <c r="I123" s="90">
        <v>1.8600000000002066</v>
      </c>
      <c r="J123" s="88" t="s">
        <v>333</v>
      </c>
      <c r="K123" s="88" t="s">
        <v>132</v>
      </c>
      <c r="L123" s="89">
        <v>7.5660000000000005E-2</v>
      </c>
      <c r="M123" s="89">
        <v>8.4800000000002734E-2</v>
      </c>
      <c r="N123" s="90">
        <v>2599003.3792470004</v>
      </c>
      <c r="O123" s="105">
        <v>100.5</v>
      </c>
      <c r="P123" s="90">
        <v>2612.0017056610009</v>
      </c>
      <c r="Q123" s="91">
        <f t="shared" si="1"/>
        <v>4.0821098054674577E-2</v>
      </c>
      <c r="R123" s="91">
        <f>P123/'סכום נכסי הקרן'!$C$42</f>
        <v>3.8129280090517812E-3</v>
      </c>
    </row>
    <row r="124" spans="2:18">
      <c r="B124" s="85" t="s">
        <v>3061</v>
      </c>
      <c r="C124" s="88" t="s">
        <v>2689</v>
      </c>
      <c r="D124" s="87">
        <v>7127</v>
      </c>
      <c r="E124" s="87"/>
      <c r="F124" s="87" t="s">
        <v>2717</v>
      </c>
      <c r="G124" s="104">
        <v>43631</v>
      </c>
      <c r="H124" s="87" t="s">
        <v>2687</v>
      </c>
      <c r="I124" s="90">
        <v>4.9999999999941567</v>
      </c>
      <c r="J124" s="88" t="s">
        <v>333</v>
      </c>
      <c r="K124" s="88" t="s">
        <v>132</v>
      </c>
      <c r="L124" s="89">
        <v>3.1E-2</v>
      </c>
      <c r="M124" s="89">
        <v>2.7399999999949746E-2</v>
      </c>
      <c r="N124" s="90">
        <v>152144.10273300004</v>
      </c>
      <c r="O124" s="105">
        <v>112.48</v>
      </c>
      <c r="P124" s="90">
        <v>171.13167838900003</v>
      </c>
      <c r="Q124" s="91">
        <f t="shared" si="1"/>
        <v>2.6744940513009972E-3</v>
      </c>
      <c r="R124" s="91">
        <f>P124/'סכום נכסי הקרן'!$C$42</f>
        <v>2.4981330155767753E-4</v>
      </c>
    </row>
    <row r="125" spans="2:18">
      <c r="B125" s="85" t="s">
        <v>3061</v>
      </c>
      <c r="C125" s="88" t="s">
        <v>2689</v>
      </c>
      <c r="D125" s="87">
        <v>7128</v>
      </c>
      <c r="E125" s="87"/>
      <c r="F125" s="87" t="s">
        <v>2717</v>
      </c>
      <c r="G125" s="104">
        <v>43634</v>
      </c>
      <c r="H125" s="87" t="s">
        <v>2687</v>
      </c>
      <c r="I125" s="90">
        <v>5.0199999999763563</v>
      </c>
      <c r="J125" s="88" t="s">
        <v>333</v>
      </c>
      <c r="K125" s="88" t="s">
        <v>132</v>
      </c>
      <c r="L125" s="89">
        <v>2.4900000000000002E-2</v>
      </c>
      <c r="M125" s="89">
        <v>2.7499999999859262E-2</v>
      </c>
      <c r="N125" s="90">
        <v>64000.125281000008</v>
      </c>
      <c r="O125" s="105">
        <v>111.02</v>
      </c>
      <c r="P125" s="90">
        <v>71.052933883999998</v>
      </c>
      <c r="Q125" s="91">
        <f t="shared" si="1"/>
        <v>1.11043525540772E-3</v>
      </c>
      <c r="R125" s="91">
        <f>P125/'סכום נכסי הקרן'!$C$42</f>
        <v>1.0372111210511182E-4</v>
      </c>
    </row>
    <row r="126" spans="2:18">
      <c r="B126" s="85" t="s">
        <v>3061</v>
      </c>
      <c r="C126" s="88" t="s">
        <v>2689</v>
      </c>
      <c r="D126" s="87">
        <v>7130</v>
      </c>
      <c r="E126" s="87"/>
      <c r="F126" s="87" t="s">
        <v>2717</v>
      </c>
      <c r="G126" s="104">
        <v>43634</v>
      </c>
      <c r="H126" s="87" t="s">
        <v>2687</v>
      </c>
      <c r="I126" s="90">
        <v>5.2900000000305569</v>
      </c>
      <c r="J126" s="88" t="s">
        <v>333</v>
      </c>
      <c r="K126" s="88" t="s">
        <v>132</v>
      </c>
      <c r="L126" s="89">
        <v>3.6000000000000004E-2</v>
      </c>
      <c r="M126" s="89">
        <v>2.7700000000075876E-2</v>
      </c>
      <c r="N126" s="90">
        <v>42202.78271900001</v>
      </c>
      <c r="O126" s="105">
        <v>115.54</v>
      </c>
      <c r="P126" s="90">
        <v>48.761095519000008</v>
      </c>
      <c r="Q126" s="91">
        <f t="shared" si="1"/>
        <v>7.6205212926181288E-4</v>
      </c>
      <c r="R126" s="91">
        <f>P126/'סכום נכסי הקרן'!$C$42</f>
        <v>7.1180101626080035E-5</v>
      </c>
    </row>
    <row r="127" spans="2:18">
      <c r="B127" s="85" t="s">
        <v>3053</v>
      </c>
      <c r="C127" s="88" t="s">
        <v>2688</v>
      </c>
      <c r="D127" s="87">
        <v>9922</v>
      </c>
      <c r="E127" s="87"/>
      <c r="F127" s="87" t="s">
        <v>422</v>
      </c>
      <c r="G127" s="104">
        <v>40489</v>
      </c>
      <c r="H127" s="87" t="s">
        <v>130</v>
      </c>
      <c r="I127" s="90">
        <v>1.8600000000023516</v>
      </c>
      <c r="J127" s="88" t="s">
        <v>333</v>
      </c>
      <c r="K127" s="88" t="s">
        <v>132</v>
      </c>
      <c r="L127" s="89">
        <v>5.7000000000000002E-2</v>
      </c>
      <c r="M127" s="89">
        <v>2.3499999999941217E-2</v>
      </c>
      <c r="N127" s="90">
        <v>40885.541792000011</v>
      </c>
      <c r="O127" s="105">
        <v>124.81</v>
      </c>
      <c r="P127" s="90">
        <v>51.029245058000001</v>
      </c>
      <c r="Q127" s="91">
        <f t="shared" si="1"/>
        <v>7.9749940884571077E-4</v>
      </c>
      <c r="R127" s="91">
        <f>P127/'סכום נכסי הקרן'!$C$42</f>
        <v>7.4491083731194086E-5</v>
      </c>
    </row>
    <row r="128" spans="2:18">
      <c r="B128" s="85" t="s">
        <v>3062</v>
      </c>
      <c r="C128" s="88" t="s">
        <v>2689</v>
      </c>
      <c r="D128" s="87" t="s">
        <v>2764</v>
      </c>
      <c r="E128" s="87"/>
      <c r="F128" s="87" t="s">
        <v>466</v>
      </c>
      <c r="G128" s="104">
        <v>43801</v>
      </c>
      <c r="H128" s="87" t="s">
        <v>328</v>
      </c>
      <c r="I128" s="90">
        <v>4.7100000000019309</v>
      </c>
      <c r="J128" s="88" t="s">
        <v>341</v>
      </c>
      <c r="K128" s="88" t="s">
        <v>133</v>
      </c>
      <c r="L128" s="89">
        <v>2.3629999999999998E-2</v>
      </c>
      <c r="M128" s="89">
        <v>5.9000000000020425E-2</v>
      </c>
      <c r="N128" s="90">
        <v>315395.48717400007</v>
      </c>
      <c r="O128" s="105">
        <v>84.99</v>
      </c>
      <c r="P128" s="90">
        <v>1077.1775580520002</v>
      </c>
      <c r="Q128" s="91">
        <f t="shared" si="1"/>
        <v>1.6834434152257969E-2</v>
      </c>
      <c r="R128" s="91">
        <f>P128/'סכום נכסי הקרן'!$C$42</f>
        <v>1.5724340734222806E-3</v>
      </c>
    </row>
    <row r="129" spans="2:18">
      <c r="B129" s="85" t="s">
        <v>3063</v>
      </c>
      <c r="C129" s="88" t="s">
        <v>2689</v>
      </c>
      <c r="D129" s="87">
        <v>9365</v>
      </c>
      <c r="E129" s="87"/>
      <c r="F129" s="87" t="s">
        <v>314</v>
      </c>
      <c r="G129" s="104">
        <v>44906</v>
      </c>
      <c r="H129" s="87" t="s">
        <v>2687</v>
      </c>
      <c r="I129" s="90">
        <v>2.1899999997913229</v>
      </c>
      <c r="J129" s="88" t="s">
        <v>333</v>
      </c>
      <c r="K129" s="88" t="s">
        <v>132</v>
      </c>
      <c r="L129" s="89">
        <v>7.6799999999999993E-2</v>
      </c>
      <c r="M129" s="89">
        <v>8.069999999923122E-2</v>
      </c>
      <c r="N129" s="90">
        <v>1822.0863680000004</v>
      </c>
      <c r="O129" s="105">
        <v>99.94</v>
      </c>
      <c r="P129" s="90">
        <v>1.8209931020000001</v>
      </c>
      <c r="Q129" s="91">
        <f t="shared" si="1"/>
        <v>2.8458992891360541E-5</v>
      </c>
      <c r="R129" s="91">
        <f>P129/'סכום נכסי הקרן'!$C$42</f>
        <v>2.6582354781230095E-6</v>
      </c>
    </row>
    <row r="130" spans="2:18">
      <c r="B130" s="85" t="s">
        <v>3063</v>
      </c>
      <c r="C130" s="88" t="s">
        <v>2689</v>
      </c>
      <c r="D130" s="87">
        <v>9509</v>
      </c>
      <c r="E130" s="87"/>
      <c r="F130" s="87" t="s">
        <v>314</v>
      </c>
      <c r="G130" s="104">
        <v>44991</v>
      </c>
      <c r="H130" s="87" t="s">
        <v>2687</v>
      </c>
      <c r="I130" s="90">
        <v>2.1899999999875575</v>
      </c>
      <c r="J130" s="88" t="s">
        <v>333</v>
      </c>
      <c r="K130" s="88" t="s">
        <v>132</v>
      </c>
      <c r="L130" s="89">
        <v>7.6799999999999993E-2</v>
      </c>
      <c r="M130" s="89">
        <v>7.6599999999799606E-2</v>
      </c>
      <c r="N130" s="90">
        <v>90112.645058000009</v>
      </c>
      <c r="O130" s="105">
        <v>100.78</v>
      </c>
      <c r="P130" s="90">
        <v>90.815533227000003</v>
      </c>
      <c r="Q130" s="91">
        <f t="shared" si="1"/>
        <v>1.4192907220207088E-3</v>
      </c>
      <c r="R130" s="91">
        <f>P130/'סכום נכסי הקרן'!$C$42</f>
        <v>1.3257000925677884E-4</v>
      </c>
    </row>
    <row r="131" spans="2:18">
      <c r="B131" s="85" t="s">
        <v>3063</v>
      </c>
      <c r="C131" s="88" t="s">
        <v>2689</v>
      </c>
      <c r="D131" s="87">
        <v>9316</v>
      </c>
      <c r="E131" s="87"/>
      <c r="F131" s="87" t="s">
        <v>314</v>
      </c>
      <c r="G131" s="104">
        <v>44885</v>
      </c>
      <c r="H131" s="87" t="s">
        <v>2687</v>
      </c>
      <c r="I131" s="90">
        <v>2.1899999999990856</v>
      </c>
      <c r="J131" s="88" t="s">
        <v>333</v>
      </c>
      <c r="K131" s="88" t="s">
        <v>132</v>
      </c>
      <c r="L131" s="89">
        <v>7.6799999999999993E-2</v>
      </c>
      <c r="M131" s="89">
        <v>8.3999999999965699E-2</v>
      </c>
      <c r="N131" s="90">
        <v>704961.32751300011</v>
      </c>
      <c r="O131" s="105">
        <v>99.28</v>
      </c>
      <c r="P131" s="90">
        <v>699.88568345600004</v>
      </c>
      <c r="Q131" s="91">
        <f t="shared" si="1"/>
        <v>1.0938010511057564E-2</v>
      </c>
      <c r="R131" s="91">
        <f>P131/'סכום נכסי הקרן'!$C$42</f>
        <v>1.0216738066441669E-3</v>
      </c>
    </row>
    <row r="132" spans="2:18">
      <c r="B132" s="85" t="s">
        <v>3064</v>
      </c>
      <c r="C132" s="88" t="s">
        <v>2689</v>
      </c>
      <c r="D132" s="87" t="s">
        <v>2765</v>
      </c>
      <c r="E132" s="87"/>
      <c r="F132" s="87" t="s">
        <v>474</v>
      </c>
      <c r="G132" s="104">
        <v>45015</v>
      </c>
      <c r="H132" s="87" t="s">
        <v>130</v>
      </c>
      <c r="I132" s="90">
        <v>5.2699999999957177</v>
      </c>
      <c r="J132" s="88" t="s">
        <v>341</v>
      </c>
      <c r="K132" s="88" t="s">
        <v>132</v>
      </c>
      <c r="L132" s="89">
        <v>4.4999999999999998E-2</v>
      </c>
      <c r="M132" s="89">
        <v>3.5999999999963464E-2</v>
      </c>
      <c r="N132" s="90">
        <v>462764.58594600006</v>
      </c>
      <c r="O132" s="105">
        <v>106.46</v>
      </c>
      <c r="P132" s="90">
        <v>492.65914769300002</v>
      </c>
      <c r="Q132" s="91">
        <f t="shared" si="1"/>
        <v>7.6994158663533643E-3</v>
      </c>
      <c r="R132" s="91">
        <f>P132/'סכום נכסי הקרן'!$C$42</f>
        <v>7.1917022836661803E-4</v>
      </c>
    </row>
    <row r="133" spans="2:18">
      <c r="B133" s="85" t="s">
        <v>3065</v>
      </c>
      <c r="C133" s="88" t="s">
        <v>2689</v>
      </c>
      <c r="D133" s="87" t="s">
        <v>2766</v>
      </c>
      <c r="E133" s="87"/>
      <c r="F133" s="87" t="s">
        <v>474</v>
      </c>
      <c r="G133" s="104">
        <v>44074</v>
      </c>
      <c r="H133" s="87" t="s">
        <v>130</v>
      </c>
      <c r="I133" s="90">
        <v>8.9400000000019695</v>
      </c>
      <c r="J133" s="88" t="s">
        <v>546</v>
      </c>
      <c r="K133" s="88" t="s">
        <v>132</v>
      </c>
      <c r="L133" s="89">
        <v>2.35E-2</v>
      </c>
      <c r="M133" s="89">
        <v>3.7800000000033591E-2</v>
      </c>
      <c r="N133" s="90">
        <v>177137.08744500004</v>
      </c>
      <c r="O133" s="105">
        <v>97.49</v>
      </c>
      <c r="P133" s="90">
        <v>172.69094283900003</v>
      </c>
      <c r="Q133" s="91">
        <f t="shared" si="1"/>
        <v>2.6988626751302497E-3</v>
      </c>
      <c r="R133" s="91">
        <f>P133/'סכום נכסי הקרן'!$C$42</f>
        <v>2.5208947277228209E-4</v>
      </c>
    </row>
    <row r="134" spans="2:18">
      <c r="B134" s="85" t="s">
        <v>3065</v>
      </c>
      <c r="C134" s="88" t="s">
        <v>2689</v>
      </c>
      <c r="D134" s="87" t="s">
        <v>2767</v>
      </c>
      <c r="E134" s="87"/>
      <c r="F134" s="87" t="s">
        <v>474</v>
      </c>
      <c r="G134" s="104">
        <v>44189</v>
      </c>
      <c r="H134" s="87" t="s">
        <v>130</v>
      </c>
      <c r="I134" s="90">
        <v>8.8399999999850394</v>
      </c>
      <c r="J134" s="88" t="s">
        <v>546</v>
      </c>
      <c r="K134" s="88" t="s">
        <v>132</v>
      </c>
      <c r="L134" s="89">
        <v>2.4700000000000003E-2</v>
      </c>
      <c r="M134" s="89">
        <v>4.0299999999794299E-2</v>
      </c>
      <c r="N134" s="90">
        <v>22154.159330000002</v>
      </c>
      <c r="O134" s="105">
        <v>96.55</v>
      </c>
      <c r="P134" s="90">
        <v>21.389839648000002</v>
      </c>
      <c r="Q134" s="91">
        <f t="shared" si="1"/>
        <v>3.3428643624251021E-4</v>
      </c>
      <c r="R134" s="91">
        <f>P134/'סכום נכסי הקרן'!$C$42</f>
        <v>3.1224297643537033E-5</v>
      </c>
    </row>
    <row r="135" spans="2:18">
      <c r="B135" s="85" t="s">
        <v>3065</v>
      </c>
      <c r="C135" s="88" t="s">
        <v>2689</v>
      </c>
      <c r="D135" s="87" t="s">
        <v>2768</v>
      </c>
      <c r="E135" s="87"/>
      <c r="F135" s="87" t="s">
        <v>474</v>
      </c>
      <c r="G135" s="104">
        <v>44322</v>
      </c>
      <c r="H135" s="87" t="s">
        <v>130</v>
      </c>
      <c r="I135" s="90">
        <v>8.7100000000396864</v>
      </c>
      <c r="J135" s="88" t="s">
        <v>546</v>
      </c>
      <c r="K135" s="88" t="s">
        <v>132</v>
      </c>
      <c r="L135" s="89">
        <v>2.5600000000000001E-2</v>
      </c>
      <c r="M135" s="89">
        <v>4.4100000000218867E-2</v>
      </c>
      <c r="N135" s="90">
        <v>101961.49439500002</v>
      </c>
      <c r="O135" s="105">
        <v>93.66</v>
      </c>
      <c r="P135" s="90">
        <v>95.497132151000017</v>
      </c>
      <c r="Q135" s="91">
        <f t="shared" si="1"/>
        <v>1.4924560680903817E-3</v>
      </c>
      <c r="R135" s="91">
        <f>P135/'סכום נכסי הקרן'!$C$42</f>
        <v>1.3940407817249916E-4</v>
      </c>
    </row>
    <row r="136" spans="2:18">
      <c r="B136" s="85" t="s">
        <v>3065</v>
      </c>
      <c r="C136" s="88" t="s">
        <v>2689</v>
      </c>
      <c r="D136" s="87" t="s">
        <v>2769</v>
      </c>
      <c r="E136" s="87"/>
      <c r="F136" s="87" t="s">
        <v>474</v>
      </c>
      <c r="G136" s="104">
        <v>44418</v>
      </c>
      <c r="H136" s="87" t="s">
        <v>130</v>
      </c>
      <c r="I136" s="90">
        <v>8.8300000000357848</v>
      </c>
      <c r="J136" s="88" t="s">
        <v>546</v>
      </c>
      <c r="K136" s="88" t="s">
        <v>132</v>
      </c>
      <c r="L136" s="89">
        <v>2.2700000000000001E-2</v>
      </c>
      <c r="M136" s="89">
        <v>4.2200000000167145E-2</v>
      </c>
      <c r="N136" s="90">
        <v>101685.99108500002</v>
      </c>
      <c r="O136" s="105">
        <v>91.79</v>
      </c>
      <c r="P136" s="90">
        <v>93.33757090200001</v>
      </c>
      <c r="Q136" s="91">
        <f t="shared" si="1"/>
        <v>1.4587058368752013E-3</v>
      </c>
      <c r="R136" s="91">
        <f>P136/'סכום נכסי הקרן'!$C$42</f>
        <v>1.3625161025652161E-4</v>
      </c>
    </row>
    <row r="137" spans="2:18">
      <c r="B137" s="85" t="s">
        <v>3065</v>
      </c>
      <c r="C137" s="88" t="s">
        <v>2689</v>
      </c>
      <c r="D137" s="87" t="s">
        <v>2770</v>
      </c>
      <c r="E137" s="87"/>
      <c r="F137" s="87" t="s">
        <v>474</v>
      </c>
      <c r="G137" s="104">
        <v>44530</v>
      </c>
      <c r="H137" s="87" t="s">
        <v>130</v>
      </c>
      <c r="I137" s="90">
        <v>8.8900000000018302</v>
      </c>
      <c r="J137" s="88" t="s">
        <v>546</v>
      </c>
      <c r="K137" s="88" t="s">
        <v>132</v>
      </c>
      <c r="L137" s="89">
        <v>1.7899999999999999E-2</v>
      </c>
      <c r="M137" s="89">
        <v>4.49000000000465E-2</v>
      </c>
      <c r="N137" s="90">
        <v>83891.34664600002</v>
      </c>
      <c r="O137" s="105">
        <v>84.61</v>
      </c>
      <c r="P137" s="90">
        <v>70.980471083000012</v>
      </c>
      <c r="Q137" s="91">
        <f t="shared" si="1"/>
        <v>1.1093027863520813E-3</v>
      </c>
      <c r="R137" s="91">
        <f>P137/'סכום נכסי הקרן'!$C$42</f>
        <v>1.0361533290789751E-4</v>
      </c>
    </row>
    <row r="138" spans="2:18">
      <c r="B138" s="85" t="s">
        <v>3065</v>
      </c>
      <c r="C138" s="88" t="s">
        <v>2689</v>
      </c>
      <c r="D138" s="87" t="s">
        <v>2771</v>
      </c>
      <c r="E138" s="87"/>
      <c r="F138" s="87" t="s">
        <v>474</v>
      </c>
      <c r="G138" s="104">
        <v>44612</v>
      </c>
      <c r="H138" s="87" t="s">
        <v>130</v>
      </c>
      <c r="I138" s="90">
        <v>8.7099999999841256</v>
      </c>
      <c r="J138" s="88" t="s">
        <v>546</v>
      </c>
      <c r="K138" s="88" t="s">
        <v>132</v>
      </c>
      <c r="L138" s="89">
        <v>2.3599999999999999E-2</v>
      </c>
      <c r="M138" s="89">
        <v>4.5999999999907976E-2</v>
      </c>
      <c r="N138" s="90">
        <v>98241.651107000012</v>
      </c>
      <c r="O138" s="105">
        <v>88.49</v>
      </c>
      <c r="P138" s="90">
        <v>86.934039778000027</v>
      </c>
      <c r="Q138" s="91">
        <f t="shared" si="1"/>
        <v>1.3586296495808237E-3</v>
      </c>
      <c r="R138" s="91">
        <f>P138/'סכום נכסי הקרן'!$C$42</f>
        <v>1.2690391223373049E-4</v>
      </c>
    </row>
    <row r="139" spans="2:18">
      <c r="B139" s="85" t="s">
        <v>3065</v>
      </c>
      <c r="C139" s="88" t="s">
        <v>2689</v>
      </c>
      <c r="D139" s="87" t="s">
        <v>2772</v>
      </c>
      <c r="E139" s="87"/>
      <c r="F139" s="87" t="s">
        <v>474</v>
      </c>
      <c r="G139" s="104">
        <v>44662</v>
      </c>
      <c r="H139" s="87" t="s">
        <v>130</v>
      </c>
      <c r="I139" s="90">
        <v>8.7600000000322531</v>
      </c>
      <c r="J139" s="88" t="s">
        <v>546</v>
      </c>
      <c r="K139" s="88" t="s">
        <v>132</v>
      </c>
      <c r="L139" s="89">
        <v>2.4E-2</v>
      </c>
      <c r="M139" s="89">
        <v>4.3900000000135379E-2</v>
      </c>
      <c r="N139" s="90">
        <v>111878.33071200002</v>
      </c>
      <c r="O139" s="105">
        <v>89.79</v>
      </c>
      <c r="P139" s="90">
        <v>100.45554447600001</v>
      </c>
      <c r="Q139" s="91">
        <f t="shared" ref="Q139:Q202" si="2">IFERROR(P139/$P$10,0)</f>
        <v>1.5699475319265856E-3</v>
      </c>
      <c r="R139" s="91">
        <f>P139/'סכום נכסי הקרן'!$C$42</f>
        <v>1.4664223165204891E-4</v>
      </c>
    </row>
    <row r="140" spans="2:18">
      <c r="B140" s="85" t="s">
        <v>3066</v>
      </c>
      <c r="C140" s="88" t="s">
        <v>2688</v>
      </c>
      <c r="D140" s="87">
        <v>7490</v>
      </c>
      <c r="E140" s="87"/>
      <c r="F140" s="87" t="s">
        <v>314</v>
      </c>
      <c r="G140" s="104">
        <v>43899</v>
      </c>
      <c r="H140" s="87" t="s">
        <v>2687</v>
      </c>
      <c r="I140" s="90">
        <v>3.2400000000027629</v>
      </c>
      <c r="J140" s="88" t="s">
        <v>128</v>
      </c>
      <c r="K140" s="88" t="s">
        <v>132</v>
      </c>
      <c r="L140" s="89">
        <v>2.3889999999999998E-2</v>
      </c>
      <c r="M140" s="89">
        <v>5.1100000000073829E-2</v>
      </c>
      <c r="N140" s="90">
        <v>252402.99043300003</v>
      </c>
      <c r="O140" s="105">
        <v>91.78</v>
      </c>
      <c r="P140" s="90">
        <v>231.65545253900001</v>
      </c>
      <c r="Q140" s="91">
        <f t="shared" si="2"/>
        <v>3.6203766339430706E-3</v>
      </c>
      <c r="R140" s="91">
        <f>P140/'סכום נכסי הקרן'!$C$42</f>
        <v>3.3816423684608269E-4</v>
      </c>
    </row>
    <row r="141" spans="2:18">
      <c r="B141" s="85" t="s">
        <v>3066</v>
      </c>
      <c r="C141" s="88" t="s">
        <v>2688</v>
      </c>
      <c r="D141" s="87">
        <v>7491</v>
      </c>
      <c r="E141" s="87"/>
      <c r="F141" s="87" t="s">
        <v>314</v>
      </c>
      <c r="G141" s="104">
        <v>43899</v>
      </c>
      <c r="H141" s="87" t="s">
        <v>2687</v>
      </c>
      <c r="I141" s="90">
        <v>3.3799999999970902</v>
      </c>
      <c r="J141" s="88" t="s">
        <v>128</v>
      </c>
      <c r="K141" s="88" t="s">
        <v>132</v>
      </c>
      <c r="L141" s="89">
        <v>1.2969999999999999E-2</v>
      </c>
      <c r="M141" s="89">
        <v>2.2299999999985446E-2</v>
      </c>
      <c r="N141" s="90">
        <v>160767.39020700002</v>
      </c>
      <c r="O141" s="105">
        <v>106.87</v>
      </c>
      <c r="P141" s="90">
        <v>171.81212147500003</v>
      </c>
      <c r="Q141" s="91">
        <f t="shared" si="2"/>
        <v>2.685128207425027E-3</v>
      </c>
      <c r="R141" s="91">
        <f>P141/'סכום נכסי הקרן'!$C$42</f>
        <v>2.5080659359709385E-4</v>
      </c>
    </row>
    <row r="142" spans="2:18">
      <c r="B142" s="85" t="s">
        <v>3067</v>
      </c>
      <c r="C142" s="88" t="s">
        <v>2689</v>
      </c>
      <c r="D142" s="87" t="s">
        <v>2773</v>
      </c>
      <c r="E142" s="87"/>
      <c r="F142" s="87" t="s">
        <v>474</v>
      </c>
      <c r="G142" s="104">
        <v>43924</v>
      </c>
      <c r="H142" s="87" t="s">
        <v>130</v>
      </c>
      <c r="I142" s="90">
        <v>8.0700000000237999</v>
      </c>
      <c r="J142" s="88" t="s">
        <v>546</v>
      </c>
      <c r="K142" s="88" t="s">
        <v>132</v>
      </c>
      <c r="L142" s="89">
        <v>3.1400000000000004E-2</v>
      </c>
      <c r="M142" s="89">
        <v>2.910000000007178E-2</v>
      </c>
      <c r="N142" s="90">
        <v>24111.267147000002</v>
      </c>
      <c r="O142" s="105">
        <v>109.79</v>
      </c>
      <c r="P142" s="90">
        <v>26.471759591000001</v>
      </c>
      <c r="Q142" s="91">
        <f t="shared" si="2"/>
        <v>4.1370811190589247E-4</v>
      </c>
      <c r="R142" s="91">
        <f>P142/'סכום נכסי הקרן'!$C$42</f>
        <v>3.8642744135523505E-5</v>
      </c>
    </row>
    <row r="143" spans="2:18">
      <c r="B143" s="85" t="s">
        <v>3067</v>
      </c>
      <c r="C143" s="88" t="s">
        <v>2689</v>
      </c>
      <c r="D143" s="87" t="s">
        <v>2774</v>
      </c>
      <c r="E143" s="87"/>
      <c r="F143" s="87" t="s">
        <v>474</v>
      </c>
      <c r="G143" s="104">
        <v>44015</v>
      </c>
      <c r="H143" s="87" t="s">
        <v>130</v>
      </c>
      <c r="I143" s="90">
        <v>7.7900000001343059</v>
      </c>
      <c r="J143" s="88" t="s">
        <v>546</v>
      </c>
      <c r="K143" s="88" t="s">
        <v>132</v>
      </c>
      <c r="L143" s="89">
        <v>3.1E-2</v>
      </c>
      <c r="M143" s="89">
        <v>4.0600000000761735E-2</v>
      </c>
      <c r="N143" s="90">
        <v>19876.867341000005</v>
      </c>
      <c r="O143" s="105">
        <v>100.39</v>
      </c>
      <c r="P143" s="90">
        <v>19.954385908000003</v>
      </c>
      <c r="Q143" s="91">
        <f t="shared" si="2"/>
        <v>3.1185276104754681E-4</v>
      </c>
      <c r="R143" s="91">
        <f>P143/'סכום נכסי הקרן'!$C$42</f>
        <v>2.9128861886706603E-5</v>
      </c>
    </row>
    <row r="144" spans="2:18">
      <c r="B144" s="85" t="s">
        <v>3067</v>
      </c>
      <c r="C144" s="88" t="s">
        <v>2689</v>
      </c>
      <c r="D144" s="87" t="s">
        <v>2775</v>
      </c>
      <c r="E144" s="87"/>
      <c r="F144" s="87" t="s">
        <v>474</v>
      </c>
      <c r="G144" s="104">
        <v>44108</v>
      </c>
      <c r="H144" s="87" t="s">
        <v>130</v>
      </c>
      <c r="I144" s="90">
        <v>7.6899999999961661</v>
      </c>
      <c r="J144" s="88" t="s">
        <v>546</v>
      </c>
      <c r="K144" s="88" t="s">
        <v>132</v>
      </c>
      <c r="L144" s="89">
        <v>3.1E-2</v>
      </c>
      <c r="M144" s="89">
        <v>4.5000000000000012E-2</v>
      </c>
      <c r="N144" s="90">
        <v>32240.373257000003</v>
      </c>
      <c r="O144" s="105">
        <v>97.08</v>
      </c>
      <c r="P144" s="90">
        <v>31.298953848000004</v>
      </c>
      <c r="Q144" s="91">
        <f t="shared" si="2"/>
        <v>4.8914886283147143E-4</v>
      </c>
      <c r="R144" s="91">
        <f>P144/'סכום נכסי הקרן'!$C$42</f>
        <v>4.5689349100504332E-5</v>
      </c>
    </row>
    <row r="145" spans="2:18">
      <c r="B145" s="85" t="s">
        <v>3067</v>
      </c>
      <c r="C145" s="88" t="s">
        <v>2689</v>
      </c>
      <c r="D145" s="87" t="s">
        <v>2776</v>
      </c>
      <c r="E145" s="87"/>
      <c r="F145" s="87" t="s">
        <v>474</v>
      </c>
      <c r="G145" s="104">
        <v>44200</v>
      </c>
      <c r="H145" s="87" t="s">
        <v>130</v>
      </c>
      <c r="I145" s="90">
        <v>7.5899999999949372</v>
      </c>
      <c r="J145" s="88" t="s">
        <v>546</v>
      </c>
      <c r="K145" s="88" t="s">
        <v>132</v>
      </c>
      <c r="L145" s="89">
        <v>3.1E-2</v>
      </c>
      <c r="M145" s="89">
        <v>4.8799999999645502E-2</v>
      </c>
      <c r="N145" s="90">
        <v>16726.739495000002</v>
      </c>
      <c r="O145" s="105">
        <v>94.44</v>
      </c>
      <c r="P145" s="90">
        <v>15.796732412000001</v>
      </c>
      <c r="Q145" s="91">
        <f t="shared" si="2"/>
        <v>2.4687578164139177E-4</v>
      </c>
      <c r="R145" s="91">
        <f>P145/'סכום נכסי הקרן'!$C$42</f>
        <v>2.3059634047967999E-5</v>
      </c>
    </row>
    <row r="146" spans="2:18">
      <c r="B146" s="85" t="s">
        <v>3067</v>
      </c>
      <c r="C146" s="88" t="s">
        <v>2689</v>
      </c>
      <c r="D146" s="87" t="s">
        <v>2777</v>
      </c>
      <c r="E146" s="87"/>
      <c r="F146" s="87" t="s">
        <v>474</v>
      </c>
      <c r="G146" s="104">
        <v>44290</v>
      </c>
      <c r="H146" s="87" t="s">
        <v>130</v>
      </c>
      <c r="I146" s="90">
        <v>7.5399999999025642</v>
      </c>
      <c r="J146" s="88" t="s">
        <v>546</v>
      </c>
      <c r="K146" s="88" t="s">
        <v>132</v>
      </c>
      <c r="L146" s="89">
        <v>3.1E-2</v>
      </c>
      <c r="M146" s="89">
        <v>5.1299999999143232E-2</v>
      </c>
      <c r="N146" s="90">
        <v>32127.847613000009</v>
      </c>
      <c r="O146" s="105">
        <v>92.64</v>
      </c>
      <c r="P146" s="90">
        <v>29.763238835000003</v>
      </c>
      <c r="Q146" s="91">
        <f t="shared" si="2"/>
        <v>4.6514827623390475E-4</v>
      </c>
      <c r="R146" s="91">
        <f>P146/'סכום נכסי הקרן'!$C$42</f>
        <v>4.3447554704161401E-5</v>
      </c>
    </row>
    <row r="147" spans="2:18">
      <c r="B147" s="85" t="s">
        <v>3067</v>
      </c>
      <c r="C147" s="88" t="s">
        <v>2689</v>
      </c>
      <c r="D147" s="87" t="s">
        <v>2778</v>
      </c>
      <c r="E147" s="87"/>
      <c r="F147" s="87" t="s">
        <v>474</v>
      </c>
      <c r="G147" s="104">
        <v>44496</v>
      </c>
      <c r="H147" s="87" t="s">
        <v>130</v>
      </c>
      <c r="I147" s="90">
        <v>7.0500000000425507</v>
      </c>
      <c r="J147" s="88" t="s">
        <v>546</v>
      </c>
      <c r="K147" s="88" t="s">
        <v>132</v>
      </c>
      <c r="L147" s="89">
        <v>3.1E-2</v>
      </c>
      <c r="M147" s="89">
        <v>7.2400000000553161E-2</v>
      </c>
      <c r="N147" s="90">
        <v>35990.062092000007</v>
      </c>
      <c r="O147" s="105">
        <v>78.36</v>
      </c>
      <c r="P147" s="90">
        <v>28.201811856000003</v>
      </c>
      <c r="Q147" s="91">
        <f t="shared" si="2"/>
        <v>4.4074585579258912E-4</v>
      </c>
      <c r="R147" s="91">
        <f>P147/'סכום נכסי הקרן'!$C$42</f>
        <v>4.1168226689399798E-5</v>
      </c>
    </row>
    <row r="148" spans="2:18">
      <c r="B148" s="85" t="s">
        <v>3067</v>
      </c>
      <c r="C148" s="88" t="s">
        <v>2689</v>
      </c>
      <c r="D148" s="87" t="s">
        <v>2779</v>
      </c>
      <c r="E148" s="87"/>
      <c r="F148" s="87" t="s">
        <v>474</v>
      </c>
      <c r="G148" s="104">
        <v>44615</v>
      </c>
      <c r="H148" s="87" t="s">
        <v>130</v>
      </c>
      <c r="I148" s="90">
        <v>7.290000000082566</v>
      </c>
      <c r="J148" s="88" t="s">
        <v>546</v>
      </c>
      <c r="K148" s="88" t="s">
        <v>132</v>
      </c>
      <c r="L148" s="89">
        <v>3.1E-2</v>
      </c>
      <c r="M148" s="89">
        <v>6.1800000000776449E-2</v>
      </c>
      <c r="N148" s="90">
        <v>43688.650953000004</v>
      </c>
      <c r="O148" s="105">
        <v>83.72</v>
      </c>
      <c r="P148" s="90">
        <v>36.576138762000006</v>
      </c>
      <c r="Q148" s="91">
        <f t="shared" si="2"/>
        <v>5.7162219443771119E-4</v>
      </c>
      <c r="R148" s="91">
        <f>P148/'סכום נכסי הקרן'!$C$42</f>
        <v>5.3392838008619006E-5</v>
      </c>
    </row>
    <row r="149" spans="2:18">
      <c r="B149" s="85" t="s">
        <v>3067</v>
      </c>
      <c r="C149" s="88" t="s">
        <v>2689</v>
      </c>
      <c r="D149" s="87" t="s">
        <v>2780</v>
      </c>
      <c r="E149" s="87"/>
      <c r="F149" s="87" t="s">
        <v>474</v>
      </c>
      <c r="G149" s="104">
        <v>44753</v>
      </c>
      <c r="H149" s="87" t="s">
        <v>130</v>
      </c>
      <c r="I149" s="90">
        <v>7.7999999999713454</v>
      </c>
      <c r="J149" s="88" t="s">
        <v>546</v>
      </c>
      <c r="K149" s="88" t="s">
        <v>132</v>
      </c>
      <c r="L149" s="89">
        <v>3.2599999999999997E-2</v>
      </c>
      <c r="M149" s="89">
        <v>3.8999999999936329E-2</v>
      </c>
      <c r="N149" s="90">
        <v>64492.77184500001</v>
      </c>
      <c r="O149" s="105">
        <v>97.4</v>
      </c>
      <c r="P149" s="90">
        <v>62.81596075600001</v>
      </c>
      <c r="Q149" s="91">
        <f t="shared" si="2"/>
        <v>9.8170552027658747E-4</v>
      </c>
      <c r="R149" s="91">
        <f>P149/'סכום נכסי הקרן'!$C$42</f>
        <v>9.1697006040598333E-5</v>
      </c>
    </row>
    <row r="150" spans="2:18">
      <c r="B150" s="85" t="s">
        <v>3067</v>
      </c>
      <c r="C150" s="88" t="s">
        <v>2689</v>
      </c>
      <c r="D150" s="87" t="s">
        <v>2781</v>
      </c>
      <c r="E150" s="87"/>
      <c r="F150" s="87" t="s">
        <v>474</v>
      </c>
      <c r="G150" s="104">
        <v>44959</v>
      </c>
      <c r="H150" s="87" t="s">
        <v>130</v>
      </c>
      <c r="I150" s="90">
        <v>7.6499999999573998</v>
      </c>
      <c r="J150" s="88" t="s">
        <v>546</v>
      </c>
      <c r="K150" s="88" t="s">
        <v>132</v>
      </c>
      <c r="L150" s="89">
        <v>3.8100000000000002E-2</v>
      </c>
      <c r="M150" s="89">
        <v>4.1199999999790272E-2</v>
      </c>
      <c r="N150" s="90">
        <v>31206.179236000004</v>
      </c>
      <c r="O150" s="105">
        <v>97.79</v>
      </c>
      <c r="P150" s="90">
        <v>30.516523122000006</v>
      </c>
      <c r="Q150" s="91">
        <f t="shared" si="2"/>
        <v>4.7692081515531064E-4</v>
      </c>
      <c r="R150" s="91">
        <f>P150/'סכום נכסי הקרן'!$C$42</f>
        <v>4.4547178318669745E-5</v>
      </c>
    </row>
    <row r="151" spans="2:18">
      <c r="B151" s="85" t="s">
        <v>3067</v>
      </c>
      <c r="C151" s="88" t="s">
        <v>2689</v>
      </c>
      <c r="D151" s="87" t="s">
        <v>2782</v>
      </c>
      <c r="E151" s="87"/>
      <c r="F151" s="87" t="s">
        <v>474</v>
      </c>
      <c r="G151" s="104">
        <v>43011</v>
      </c>
      <c r="H151" s="87" t="s">
        <v>130</v>
      </c>
      <c r="I151" s="90">
        <v>7.7899999999186367</v>
      </c>
      <c r="J151" s="88" t="s">
        <v>546</v>
      </c>
      <c r="K151" s="88" t="s">
        <v>132</v>
      </c>
      <c r="L151" s="89">
        <v>3.9E-2</v>
      </c>
      <c r="M151" s="89">
        <v>3.4899999999812234E-2</v>
      </c>
      <c r="N151" s="90">
        <v>19846.309433000002</v>
      </c>
      <c r="O151" s="105">
        <v>112.71</v>
      </c>
      <c r="P151" s="90">
        <v>22.368775758000002</v>
      </c>
      <c r="Q151" s="91">
        <f t="shared" si="2"/>
        <v>3.4958552538512583E-4</v>
      </c>
      <c r="R151" s="91">
        <f>P151/'סכום נכסי הקרן'!$C$42</f>
        <v>3.2653321562166753E-5</v>
      </c>
    </row>
    <row r="152" spans="2:18">
      <c r="B152" s="85" t="s">
        <v>3067</v>
      </c>
      <c r="C152" s="88" t="s">
        <v>2689</v>
      </c>
      <c r="D152" s="87" t="s">
        <v>2783</v>
      </c>
      <c r="E152" s="87"/>
      <c r="F152" s="87" t="s">
        <v>474</v>
      </c>
      <c r="G152" s="104">
        <v>43104</v>
      </c>
      <c r="H152" s="87" t="s">
        <v>130</v>
      </c>
      <c r="I152" s="90">
        <v>7.6000000000053918</v>
      </c>
      <c r="J152" s="88" t="s">
        <v>546</v>
      </c>
      <c r="K152" s="88" t="s">
        <v>132</v>
      </c>
      <c r="L152" s="89">
        <v>3.8199999999999998E-2</v>
      </c>
      <c r="M152" s="89">
        <v>4.3200000000064701E-2</v>
      </c>
      <c r="N152" s="90">
        <v>35264.737482000004</v>
      </c>
      <c r="O152" s="105">
        <v>105.19</v>
      </c>
      <c r="P152" s="90">
        <v>37.094979318000007</v>
      </c>
      <c r="Q152" s="91">
        <f t="shared" si="2"/>
        <v>5.7973078072435689E-4</v>
      </c>
      <c r="R152" s="91">
        <f>P152/'סכום נכסי הקרן'!$C$42</f>
        <v>5.4150227134329311E-5</v>
      </c>
    </row>
    <row r="153" spans="2:18">
      <c r="B153" s="85" t="s">
        <v>3067</v>
      </c>
      <c r="C153" s="88" t="s">
        <v>2689</v>
      </c>
      <c r="D153" s="87" t="s">
        <v>2784</v>
      </c>
      <c r="E153" s="87"/>
      <c r="F153" s="87" t="s">
        <v>474</v>
      </c>
      <c r="G153" s="104">
        <v>43194</v>
      </c>
      <c r="H153" s="87" t="s">
        <v>130</v>
      </c>
      <c r="I153" s="90">
        <v>7.7899999999396643</v>
      </c>
      <c r="J153" s="88" t="s">
        <v>546</v>
      </c>
      <c r="K153" s="88" t="s">
        <v>132</v>
      </c>
      <c r="L153" s="89">
        <v>3.7900000000000003E-2</v>
      </c>
      <c r="M153" s="89">
        <v>3.5499999999664807E-2</v>
      </c>
      <c r="N153" s="90">
        <v>22752.719382000003</v>
      </c>
      <c r="O153" s="105">
        <v>111.45</v>
      </c>
      <c r="P153" s="90">
        <v>25.357906707000001</v>
      </c>
      <c r="Q153" s="91">
        <f t="shared" si="2"/>
        <v>3.963005054339282E-4</v>
      </c>
      <c r="R153" s="91">
        <f>P153/'סכום נכסי הקרן'!$C$42</f>
        <v>3.701677243337565E-5</v>
      </c>
    </row>
    <row r="154" spans="2:18">
      <c r="B154" s="85" t="s">
        <v>3067</v>
      </c>
      <c r="C154" s="88" t="s">
        <v>2689</v>
      </c>
      <c r="D154" s="87" t="s">
        <v>2785</v>
      </c>
      <c r="E154" s="87"/>
      <c r="F154" s="87" t="s">
        <v>474</v>
      </c>
      <c r="G154" s="104">
        <v>43285</v>
      </c>
      <c r="H154" s="87" t="s">
        <v>130</v>
      </c>
      <c r="I154" s="90">
        <v>7.7500000000441318</v>
      </c>
      <c r="J154" s="88" t="s">
        <v>546</v>
      </c>
      <c r="K154" s="88" t="s">
        <v>132</v>
      </c>
      <c r="L154" s="89">
        <v>4.0099999999999997E-2</v>
      </c>
      <c r="M154" s="89">
        <v>3.5600000000152995E-2</v>
      </c>
      <c r="N154" s="90">
        <v>30353.669499000003</v>
      </c>
      <c r="O154" s="105">
        <v>111.97</v>
      </c>
      <c r="P154" s="90">
        <v>33.98700155800001</v>
      </c>
      <c r="Q154" s="91">
        <f t="shared" si="2"/>
        <v>5.3115842925240359E-4</v>
      </c>
      <c r="R154" s="91">
        <f>P154/'סכום נכסי הקרן'!$C$42</f>
        <v>4.9613286968122531E-5</v>
      </c>
    </row>
    <row r="155" spans="2:18">
      <c r="B155" s="85" t="s">
        <v>3067</v>
      </c>
      <c r="C155" s="88" t="s">
        <v>2689</v>
      </c>
      <c r="D155" s="87" t="s">
        <v>2786</v>
      </c>
      <c r="E155" s="87"/>
      <c r="F155" s="87" t="s">
        <v>474</v>
      </c>
      <c r="G155" s="104">
        <v>43377</v>
      </c>
      <c r="H155" s="87" t="s">
        <v>130</v>
      </c>
      <c r="I155" s="90">
        <v>7.719999999971245</v>
      </c>
      <c r="J155" s="88" t="s">
        <v>546</v>
      </c>
      <c r="K155" s="88" t="s">
        <v>132</v>
      </c>
      <c r="L155" s="89">
        <v>3.9699999999999999E-2</v>
      </c>
      <c r="M155" s="89">
        <v>3.7199999999862218E-2</v>
      </c>
      <c r="N155" s="90">
        <v>60686.79464900001</v>
      </c>
      <c r="O155" s="105">
        <v>110.03</v>
      </c>
      <c r="P155" s="90">
        <v>66.773682686000015</v>
      </c>
      <c r="Q155" s="91">
        <f t="shared" si="2"/>
        <v>1.043557912879364E-3</v>
      </c>
      <c r="R155" s="91">
        <f>P155/'סכום נכסי הקרן'!$C$42</f>
        <v>9.747437929660722E-5</v>
      </c>
    </row>
    <row r="156" spans="2:18">
      <c r="B156" s="85" t="s">
        <v>3067</v>
      </c>
      <c r="C156" s="88" t="s">
        <v>2689</v>
      </c>
      <c r="D156" s="87" t="s">
        <v>2787</v>
      </c>
      <c r="E156" s="87"/>
      <c r="F156" s="87" t="s">
        <v>474</v>
      </c>
      <c r="G156" s="104">
        <v>43469</v>
      </c>
      <c r="H156" s="87" t="s">
        <v>130</v>
      </c>
      <c r="I156" s="90">
        <v>7.8099999999257976</v>
      </c>
      <c r="J156" s="88" t="s">
        <v>546</v>
      </c>
      <c r="K156" s="88" t="s">
        <v>132</v>
      </c>
      <c r="L156" s="89">
        <v>4.1700000000000001E-2</v>
      </c>
      <c r="M156" s="89">
        <v>3.2099999999740593E-2</v>
      </c>
      <c r="N156" s="90">
        <v>42869.537586999999</v>
      </c>
      <c r="O156" s="105">
        <v>116</v>
      </c>
      <c r="P156" s="90">
        <v>49.728661149000004</v>
      </c>
      <c r="Q156" s="91">
        <f t="shared" si="2"/>
        <v>7.7717351734167539E-4</v>
      </c>
      <c r="R156" s="91">
        <f>P156/'סכום נכסי הקרן'!$C$42</f>
        <v>7.259252723178583E-5</v>
      </c>
    </row>
    <row r="157" spans="2:18">
      <c r="B157" s="85" t="s">
        <v>3067</v>
      </c>
      <c r="C157" s="88" t="s">
        <v>2689</v>
      </c>
      <c r="D157" s="87" t="s">
        <v>2788</v>
      </c>
      <c r="E157" s="87"/>
      <c r="F157" s="87" t="s">
        <v>474</v>
      </c>
      <c r="G157" s="104">
        <v>43559</v>
      </c>
      <c r="H157" s="87" t="s">
        <v>130</v>
      </c>
      <c r="I157" s="90">
        <v>7.8099999999699845</v>
      </c>
      <c r="J157" s="88" t="s">
        <v>546</v>
      </c>
      <c r="K157" s="88" t="s">
        <v>132</v>
      </c>
      <c r="L157" s="89">
        <v>3.7200000000000004E-2</v>
      </c>
      <c r="M157" s="89">
        <v>3.4999999999821341E-2</v>
      </c>
      <c r="N157" s="90">
        <v>101794.31075600002</v>
      </c>
      <c r="O157" s="105">
        <v>109.97</v>
      </c>
      <c r="P157" s="90">
        <v>111.94320965600002</v>
      </c>
      <c r="Q157" s="91">
        <f t="shared" si="2"/>
        <v>1.7494799976656844E-3</v>
      </c>
      <c r="R157" s="91">
        <f>P157/'סכום נכסי הקרן'!$C$42</f>
        <v>1.6341160826788322E-4</v>
      </c>
    </row>
    <row r="158" spans="2:18">
      <c r="B158" s="85" t="s">
        <v>3067</v>
      </c>
      <c r="C158" s="88" t="s">
        <v>2689</v>
      </c>
      <c r="D158" s="87" t="s">
        <v>2789</v>
      </c>
      <c r="E158" s="87"/>
      <c r="F158" s="87" t="s">
        <v>474</v>
      </c>
      <c r="G158" s="104">
        <v>43742</v>
      </c>
      <c r="H158" s="87" t="s">
        <v>130</v>
      </c>
      <c r="I158" s="90">
        <v>7.6799999999999988</v>
      </c>
      <c r="J158" s="88" t="s">
        <v>546</v>
      </c>
      <c r="K158" s="88" t="s">
        <v>132</v>
      </c>
      <c r="L158" s="89">
        <v>3.1E-2</v>
      </c>
      <c r="M158" s="89">
        <v>4.5299999999978045E-2</v>
      </c>
      <c r="N158" s="90">
        <v>118510.22656300003</v>
      </c>
      <c r="O158" s="105">
        <v>96.11</v>
      </c>
      <c r="P158" s="90">
        <v>113.90018132500003</v>
      </c>
      <c r="Q158" s="91">
        <f t="shared" si="2"/>
        <v>1.7800641018863412E-3</v>
      </c>
      <c r="R158" s="91">
        <f>P158/'סכום נכסי הקרן'!$C$42</f>
        <v>1.662683415056445E-4</v>
      </c>
    </row>
    <row r="159" spans="2:18">
      <c r="B159" s="85" t="s">
        <v>3067</v>
      </c>
      <c r="C159" s="88" t="s">
        <v>2689</v>
      </c>
      <c r="D159" s="87" t="s">
        <v>2790</v>
      </c>
      <c r="E159" s="87"/>
      <c r="F159" s="87" t="s">
        <v>474</v>
      </c>
      <c r="G159" s="104">
        <v>42935</v>
      </c>
      <c r="H159" s="87" t="s">
        <v>130</v>
      </c>
      <c r="I159" s="90">
        <v>7.7700000000002802</v>
      </c>
      <c r="J159" s="88" t="s">
        <v>546</v>
      </c>
      <c r="K159" s="88" t="s">
        <v>132</v>
      </c>
      <c r="L159" s="89">
        <v>4.0800000000000003E-2</v>
      </c>
      <c r="M159" s="89">
        <v>3.4700000000030949E-2</v>
      </c>
      <c r="N159" s="90">
        <v>92960.70191600002</v>
      </c>
      <c r="O159" s="105">
        <v>114.69</v>
      </c>
      <c r="P159" s="90">
        <v>106.61663206100003</v>
      </c>
      <c r="Q159" s="91">
        <f t="shared" si="2"/>
        <v>1.6662347433344655E-3</v>
      </c>
      <c r="R159" s="91">
        <f>P159/'סכום נכסי הקרן'!$C$42</f>
        <v>1.5563601728708657E-4</v>
      </c>
    </row>
    <row r="160" spans="2:18">
      <c r="B160" s="85" t="s">
        <v>3047</v>
      </c>
      <c r="C160" s="88" t="s">
        <v>2689</v>
      </c>
      <c r="D160" s="87" t="s">
        <v>2791</v>
      </c>
      <c r="E160" s="87"/>
      <c r="F160" s="87" t="s">
        <v>314</v>
      </c>
      <c r="G160" s="104">
        <v>40742</v>
      </c>
      <c r="H160" s="87" t="s">
        <v>2687</v>
      </c>
      <c r="I160" s="90">
        <v>5.2800000000007348</v>
      </c>
      <c r="J160" s="88" t="s">
        <v>333</v>
      </c>
      <c r="K160" s="88" t="s">
        <v>132</v>
      </c>
      <c r="L160" s="89">
        <v>0.06</v>
      </c>
      <c r="M160" s="89">
        <v>1.8100000000009601E-2</v>
      </c>
      <c r="N160" s="90">
        <v>341578.89154400007</v>
      </c>
      <c r="O160" s="105">
        <v>143.30000000000001</v>
      </c>
      <c r="P160" s="90">
        <v>489.48255191300007</v>
      </c>
      <c r="Q160" s="91">
        <f t="shared" si="2"/>
        <v>7.6497711331457233E-3</v>
      </c>
      <c r="R160" s="91">
        <f>P160/'סכום נכסי הקרן'!$C$42</f>
        <v>7.1453312150840018E-4</v>
      </c>
    </row>
    <row r="161" spans="2:18">
      <c r="B161" s="85" t="s">
        <v>3047</v>
      </c>
      <c r="C161" s="88" t="s">
        <v>2689</v>
      </c>
      <c r="D161" s="87" t="s">
        <v>2792</v>
      </c>
      <c r="E161" s="87"/>
      <c r="F161" s="87" t="s">
        <v>314</v>
      </c>
      <c r="G161" s="104">
        <v>42201</v>
      </c>
      <c r="H161" s="87" t="s">
        <v>2687</v>
      </c>
      <c r="I161" s="90">
        <v>4.8700000000619035</v>
      </c>
      <c r="J161" s="88" t="s">
        <v>333</v>
      </c>
      <c r="K161" s="88" t="s">
        <v>132</v>
      </c>
      <c r="L161" s="89">
        <v>4.2030000000000005E-2</v>
      </c>
      <c r="M161" s="89">
        <v>3.0600000000309518E-2</v>
      </c>
      <c r="N161" s="90">
        <v>24078.018728000006</v>
      </c>
      <c r="O161" s="105">
        <v>118.08</v>
      </c>
      <c r="P161" s="90">
        <v>28.431323152000004</v>
      </c>
      <c r="Q161" s="91">
        <f t="shared" si="2"/>
        <v>4.4433272294446203E-4</v>
      </c>
      <c r="R161" s="91">
        <f>P161/'סכום נכסי הקרן'!$C$42</f>
        <v>4.1503260945700451E-5</v>
      </c>
    </row>
    <row r="162" spans="2:18">
      <c r="B162" s="85" t="s">
        <v>3068</v>
      </c>
      <c r="C162" s="88" t="s">
        <v>2689</v>
      </c>
      <c r="D162" s="87" t="s">
        <v>2793</v>
      </c>
      <c r="E162" s="87"/>
      <c r="F162" s="87" t="s">
        <v>314</v>
      </c>
      <c r="G162" s="104">
        <v>42521</v>
      </c>
      <c r="H162" s="87" t="s">
        <v>2687</v>
      </c>
      <c r="I162" s="90">
        <v>1.5099999999733775</v>
      </c>
      <c r="J162" s="88" t="s">
        <v>128</v>
      </c>
      <c r="K162" s="88" t="s">
        <v>132</v>
      </c>
      <c r="L162" s="89">
        <v>2.3E-2</v>
      </c>
      <c r="M162" s="89">
        <v>3.7499999999311487E-2</v>
      </c>
      <c r="N162" s="90">
        <v>19805.309500000003</v>
      </c>
      <c r="O162" s="105">
        <v>110</v>
      </c>
      <c r="P162" s="90">
        <v>21.785840758000003</v>
      </c>
      <c r="Q162" s="91">
        <f t="shared" si="2"/>
        <v>3.4047525308211453E-4</v>
      </c>
      <c r="R162" s="91">
        <f>P162/'סכום נכסי הקרן'!$C$42</f>
        <v>3.1802369135857323E-5</v>
      </c>
    </row>
    <row r="163" spans="2:18">
      <c r="B163" s="85" t="s">
        <v>3069</v>
      </c>
      <c r="C163" s="88" t="s">
        <v>2689</v>
      </c>
      <c r="D163" s="87" t="s">
        <v>2794</v>
      </c>
      <c r="E163" s="87"/>
      <c r="F163" s="87" t="s">
        <v>474</v>
      </c>
      <c r="G163" s="104">
        <v>44592</v>
      </c>
      <c r="H163" s="87" t="s">
        <v>130</v>
      </c>
      <c r="I163" s="90">
        <v>11.649999999972863</v>
      </c>
      <c r="J163" s="88" t="s">
        <v>546</v>
      </c>
      <c r="K163" s="88" t="s">
        <v>132</v>
      </c>
      <c r="L163" s="89">
        <v>2.7473999999999998E-2</v>
      </c>
      <c r="M163" s="89">
        <v>4.0099999999801003E-2</v>
      </c>
      <c r="N163" s="90">
        <v>38051.386175000007</v>
      </c>
      <c r="O163" s="105">
        <v>87.16</v>
      </c>
      <c r="P163" s="90">
        <v>33.165588966000001</v>
      </c>
      <c r="Q163" s="91">
        <f t="shared" si="2"/>
        <v>5.1832116199920656E-4</v>
      </c>
      <c r="R163" s="91">
        <f>P163/'סכום נכסי הקרן'!$C$42</f>
        <v>4.8414211534045787E-5</v>
      </c>
    </row>
    <row r="164" spans="2:18">
      <c r="B164" s="85" t="s">
        <v>3069</v>
      </c>
      <c r="C164" s="88" t="s">
        <v>2689</v>
      </c>
      <c r="D164" s="87" t="s">
        <v>2795</v>
      </c>
      <c r="E164" s="87"/>
      <c r="F164" s="87" t="s">
        <v>474</v>
      </c>
      <c r="G164" s="104">
        <v>44837</v>
      </c>
      <c r="H164" s="87" t="s">
        <v>130</v>
      </c>
      <c r="I164" s="90">
        <v>11.509999999879616</v>
      </c>
      <c r="J164" s="88" t="s">
        <v>546</v>
      </c>
      <c r="K164" s="88" t="s">
        <v>132</v>
      </c>
      <c r="L164" s="89">
        <v>3.9636999999999999E-2</v>
      </c>
      <c r="M164" s="89">
        <v>3.5799999999471498E-2</v>
      </c>
      <c r="N164" s="90">
        <v>33318.716138000011</v>
      </c>
      <c r="O164" s="105">
        <v>102.22</v>
      </c>
      <c r="P164" s="90">
        <v>34.058390410000008</v>
      </c>
      <c r="Q164" s="91">
        <f t="shared" si="2"/>
        <v>5.3227411433070452E-4</v>
      </c>
      <c r="R164" s="91">
        <f>P164/'סכום נכסי הקרן'!$C$42</f>
        <v>4.9717498444223374E-5</v>
      </c>
    </row>
    <row r="165" spans="2:18">
      <c r="B165" s="85" t="s">
        <v>3069</v>
      </c>
      <c r="C165" s="88" t="s">
        <v>2689</v>
      </c>
      <c r="D165" s="87" t="s">
        <v>2796</v>
      </c>
      <c r="E165" s="87"/>
      <c r="F165" s="87" t="s">
        <v>474</v>
      </c>
      <c r="G165" s="104">
        <v>45076</v>
      </c>
      <c r="H165" s="87" t="s">
        <v>130</v>
      </c>
      <c r="I165" s="90">
        <v>11.329999999969859</v>
      </c>
      <c r="J165" s="88" t="s">
        <v>546</v>
      </c>
      <c r="K165" s="88" t="s">
        <v>132</v>
      </c>
      <c r="L165" s="89">
        <v>4.4936999999999998E-2</v>
      </c>
      <c r="M165" s="89">
        <v>3.8399999999758863E-2</v>
      </c>
      <c r="N165" s="90">
        <v>40776.469777000006</v>
      </c>
      <c r="O165" s="105">
        <v>101.7</v>
      </c>
      <c r="P165" s="90">
        <v>41.469672925000005</v>
      </c>
      <c r="Q165" s="91">
        <f t="shared" si="2"/>
        <v>6.480997240919926E-4</v>
      </c>
      <c r="R165" s="91">
        <f>P165/'סכום נכסי הקרן'!$C$42</f>
        <v>6.0536284137660731E-5</v>
      </c>
    </row>
    <row r="166" spans="2:18">
      <c r="B166" s="85" t="s">
        <v>3070</v>
      </c>
      <c r="C166" s="88" t="s">
        <v>2688</v>
      </c>
      <c r="D166" s="87" t="s">
        <v>2797</v>
      </c>
      <c r="E166" s="87"/>
      <c r="F166" s="87" t="s">
        <v>474</v>
      </c>
      <c r="G166" s="104">
        <v>42432</v>
      </c>
      <c r="H166" s="87" t="s">
        <v>130</v>
      </c>
      <c r="I166" s="90">
        <v>4.5199999999859299</v>
      </c>
      <c r="J166" s="88" t="s">
        <v>546</v>
      </c>
      <c r="K166" s="88" t="s">
        <v>132</v>
      </c>
      <c r="L166" s="89">
        <v>2.5399999999999999E-2</v>
      </c>
      <c r="M166" s="89">
        <v>2.0699999999964826E-2</v>
      </c>
      <c r="N166" s="90">
        <v>123294.54004600001</v>
      </c>
      <c r="O166" s="105">
        <v>115.29</v>
      </c>
      <c r="P166" s="90">
        <v>142.14627525000003</v>
      </c>
      <c r="Q166" s="91">
        <f t="shared" si="2"/>
        <v>2.2215020103207011E-3</v>
      </c>
      <c r="R166" s="91">
        <f>P166/'סכום נכסי הקרן'!$C$42</f>
        <v>2.0750120993736127E-4</v>
      </c>
    </row>
    <row r="167" spans="2:18">
      <c r="B167" s="85" t="s">
        <v>3071</v>
      </c>
      <c r="C167" s="88" t="s">
        <v>2689</v>
      </c>
      <c r="D167" s="87" t="s">
        <v>2798</v>
      </c>
      <c r="E167" s="87"/>
      <c r="F167" s="87" t="s">
        <v>474</v>
      </c>
      <c r="G167" s="104">
        <v>42242</v>
      </c>
      <c r="H167" s="87" t="s">
        <v>130</v>
      </c>
      <c r="I167" s="90">
        <v>3.1599999999924235</v>
      </c>
      <c r="J167" s="88" t="s">
        <v>479</v>
      </c>
      <c r="K167" s="88" t="s">
        <v>132</v>
      </c>
      <c r="L167" s="89">
        <v>2.3599999999999999E-2</v>
      </c>
      <c r="M167" s="89">
        <v>2.9799999999957506E-2</v>
      </c>
      <c r="N167" s="90">
        <v>199666.07702500004</v>
      </c>
      <c r="O167" s="105">
        <v>108.42</v>
      </c>
      <c r="P167" s="90">
        <v>216.47796995400003</v>
      </c>
      <c r="Q167" s="91">
        <f t="shared" si="2"/>
        <v>3.3831786629453403E-3</v>
      </c>
      <c r="R167" s="91">
        <f>P167/'סכום נכסי הקרן'!$C$42</f>
        <v>3.1600856660673375E-4</v>
      </c>
    </row>
    <row r="168" spans="2:18">
      <c r="B168" s="85" t="s">
        <v>3072</v>
      </c>
      <c r="C168" s="88" t="s">
        <v>2688</v>
      </c>
      <c r="D168" s="87">
        <v>7134</v>
      </c>
      <c r="E168" s="87"/>
      <c r="F168" s="87" t="s">
        <v>474</v>
      </c>
      <c r="G168" s="104">
        <v>43705</v>
      </c>
      <c r="H168" s="87" t="s">
        <v>130</v>
      </c>
      <c r="I168" s="90">
        <v>5.3900000001193895</v>
      </c>
      <c r="J168" s="88" t="s">
        <v>546</v>
      </c>
      <c r="K168" s="88" t="s">
        <v>132</v>
      </c>
      <c r="L168" s="89">
        <v>0.04</v>
      </c>
      <c r="M168" s="89">
        <v>3.470000000072513E-2</v>
      </c>
      <c r="N168" s="90">
        <v>12069.259816</v>
      </c>
      <c r="O168" s="105">
        <v>113.12</v>
      </c>
      <c r="P168" s="90">
        <v>13.652746583000003</v>
      </c>
      <c r="Q168" s="91">
        <f t="shared" si="2"/>
        <v>2.1336896747516839E-4</v>
      </c>
      <c r="R168" s="91">
        <f>P168/'סכום נכסי הקרן'!$C$42</f>
        <v>1.9929902700286721E-5</v>
      </c>
    </row>
    <row r="169" spans="2:18">
      <c r="B169" s="85" t="s">
        <v>3072</v>
      </c>
      <c r="C169" s="88" t="s">
        <v>2688</v>
      </c>
      <c r="D169" s="87" t="s">
        <v>2799</v>
      </c>
      <c r="E169" s="87"/>
      <c r="F169" s="87" t="s">
        <v>474</v>
      </c>
      <c r="G169" s="104">
        <v>43256</v>
      </c>
      <c r="H169" s="87" t="s">
        <v>130</v>
      </c>
      <c r="I169" s="90">
        <v>5.4000000000079122</v>
      </c>
      <c r="J169" s="88" t="s">
        <v>546</v>
      </c>
      <c r="K169" s="88" t="s">
        <v>132</v>
      </c>
      <c r="L169" s="89">
        <v>0.04</v>
      </c>
      <c r="M169" s="89">
        <v>3.4100000000038246E-2</v>
      </c>
      <c r="N169" s="90">
        <v>198296.90903500002</v>
      </c>
      <c r="O169" s="105">
        <v>114.72</v>
      </c>
      <c r="P169" s="90">
        <v>227.48620709300005</v>
      </c>
      <c r="Q169" s="91">
        <f t="shared" si="2"/>
        <v>3.555218492278649E-3</v>
      </c>
      <c r="R169" s="91">
        <f>P169/'סכום נכסי הקרן'!$C$42</f>
        <v>3.3207808739862591E-4</v>
      </c>
    </row>
    <row r="170" spans="2:18">
      <c r="B170" s="85" t="s">
        <v>3073</v>
      </c>
      <c r="C170" s="88" t="s">
        <v>2689</v>
      </c>
      <c r="D170" s="87" t="s">
        <v>2800</v>
      </c>
      <c r="E170" s="87"/>
      <c r="F170" s="87" t="s">
        <v>466</v>
      </c>
      <c r="G170" s="104">
        <v>44376</v>
      </c>
      <c r="H170" s="87" t="s">
        <v>328</v>
      </c>
      <c r="I170" s="90">
        <v>4.7200000000003657</v>
      </c>
      <c r="J170" s="88" t="s">
        <v>128</v>
      </c>
      <c r="K170" s="88" t="s">
        <v>132</v>
      </c>
      <c r="L170" s="89">
        <v>7.400000000000001E-2</v>
      </c>
      <c r="M170" s="89">
        <v>8.1700000000005393E-2</v>
      </c>
      <c r="N170" s="90">
        <v>2358597.7631430007</v>
      </c>
      <c r="O170" s="105">
        <v>97.55</v>
      </c>
      <c r="P170" s="90">
        <v>2300.8122116280001</v>
      </c>
      <c r="Q170" s="91">
        <f t="shared" si="2"/>
        <v>3.5957741027772869E-2</v>
      </c>
      <c r="R170" s="91">
        <f>P170/'סכום נכסי הקרן'!$C$42</f>
        <v>3.3586621732563902E-3</v>
      </c>
    </row>
    <row r="171" spans="2:18">
      <c r="B171" s="85" t="s">
        <v>3073</v>
      </c>
      <c r="C171" s="88" t="s">
        <v>2689</v>
      </c>
      <c r="D171" s="87" t="s">
        <v>2801</v>
      </c>
      <c r="E171" s="87"/>
      <c r="F171" s="87" t="s">
        <v>466</v>
      </c>
      <c r="G171" s="104">
        <v>44431</v>
      </c>
      <c r="H171" s="87" t="s">
        <v>328</v>
      </c>
      <c r="I171" s="90">
        <v>4.7199999999954727</v>
      </c>
      <c r="J171" s="88" t="s">
        <v>128</v>
      </c>
      <c r="K171" s="88" t="s">
        <v>132</v>
      </c>
      <c r="L171" s="89">
        <v>7.400000000000001E-2</v>
      </c>
      <c r="M171" s="89">
        <v>8.1399999999909434E-2</v>
      </c>
      <c r="N171" s="90">
        <v>407111.29320800008</v>
      </c>
      <c r="O171" s="105">
        <v>97.64</v>
      </c>
      <c r="P171" s="90">
        <v>397.50348289000004</v>
      </c>
      <c r="Q171" s="91">
        <f t="shared" si="2"/>
        <v>6.2122963461162892E-3</v>
      </c>
      <c r="R171" s="91">
        <f>P171/'סכום נכסי הקרן'!$C$42</f>
        <v>5.8026461480558691E-4</v>
      </c>
    </row>
    <row r="172" spans="2:18">
      <c r="B172" s="85" t="s">
        <v>3073</v>
      </c>
      <c r="C172" s="88" t="s">
        <v>2689</v>
      </c>
      <c r="D172" s="87" t="s">
        <v>2802</v>
      </c>
      <c r="E172" s="87"/>
      <c r="F172" s="87" t="s">
        <v>466</v>
      </c>
      <c r="G172" s="104">
        <v>44859</v>
      </c>
      <c r="H172" s="87" t="s">
        <v>328</v>
      </c>
      <c r="I172" s="90">
        <v>4.7400000000012614</v>
      </c>
      <c r="J172" s="88" t="s">
        <v>128</v>
      </c>
      <c r="K172" s="88" t="s">
        <v>132</v>
      </c>
      <c r="L172" s="89">
        <v>7.400000000000001E-2</v>
      </c>
      <c r="M172" s="89">
        <v>7.3500000000015567E-2</v>
      </c>
      <c r="N172" s="90">
        <v>1239092.2099900001</v>
      </c>
      <c r="O172" s="105">
        <v>101.11</v>
      </c>
      <c r="P172" s="90">
        <v>1252.8461827830001</v>
      </c>
      <c r="Q172" s="91">
        <f t="shared" si="2"/>
        <v>1.9579832878350786E-2</v>
      </c>
      <c r="R172" s="91">
        <f>P172/'סכום נכסי הקרן'!$C$42</f>
        <v>1.8288702840483114E-3</v>
      </c>
    </row>
    <row r="173" spans="2:18">
      <c r="B173" s="85" t="s">
        <v>3074</v>
      </c>
      <c r="C173" s="88" t="s">
        <v>2689</v>
      </c>
      <c r="D173" s="87" t="s">
        <v>2803</v>
      </c>
      <c r="E173" s="87"/>
      <c r="F173" s="87" t="s">
        <v>466</v>
      </c>
      <c r="G173" s="104">
        <v>42516</v>
      </c>
      <c r="H173" s="87" t="s">
        <v>328</v>
      </c>
      <c r="I173" s="90">
        <v>3.530000000001325</v>
      </c>
      <c r="J173" s="88" t="s">
        <v>341</v>
      </c>
      <c r="K173" s="88" t="s">
        <v>132</v>
      </c>
      <c r="L173" s="89">
        <v>2.3269999999999999E-2</v>
      </c>
      <c r="M173" s="89">
        <v>3.2699999999998793E-2</v>
      </c>
      <c r="N173" s="90">
        <v>152747.77277600003</v>
      </c>
      <c r="O173" s="105">
        <v>108.72</v>
      </c>
      <c r="P173" s="90">
        <v>166.06737262600004</v>
      </c>
      <c r="Q173" s="91">
        <f t="shared" si="2"/>
        <v>2.5953476550018566E-3</v>
      </c>
      <c r="R173" s="91">
        <f>P173/'סכום נכסי הקרן'!$C$42</f>
        <v>2.4242056775957362E-4</v>
      </c>
    </row>
    <row r="174" spans="2:18">
      <c r="B174" s="85" t="s">
        <v>3075</v>
      </c>
      <c r="C174" s="88" t="s">
        <v>2688</v>
      </c>
      <c r="D174" s="87" t="s">
        <v>2804</v>
      </c>
      <c r="E174" s="87"/>
      <c r="F174" s="87" t="s">
        <v>314</v>
      </c>
      <c r="G174" s="104">
        <v>42978</v>
      </c>
      <c r="H174" s="87" t="s">
        <v>2687</v>
      </c>
      <c r="I174" s="90">
        <v>0.89000000000165769</v>
      </c>
      <c r="J174" s="88" t="s">
        <v>128</v>
      </c>
      <c r="K174" s="88" t="s">
        <v>132</v>
      </c>
      <c r="L174" s="89">
        <v>2.76E-2</v>
      </c>
      <c r="M174" s="89">
        <v>6.2800000000198919E-2</v>
      </c>
      <c r="N174" s="90">
        <v>92387.869143000018</v>
      </c>
      <c r="O174" s="105">
        <v>97.94</v>
      </c>
      <c r="P174" s="90">
        <v>90.484679565000008</v>
      </c>
      <c r="Q174" s="91">
        <f t="shared" si="2"/>
        <v>1.4141200478404513E-3</v>
      </c>
      <c r="R174" s="91">
        <f>P174/'סכום נכסי הקרן'!$C$42</f>
        <v>1.3208703821123815E-4</v>
      </c>
    </row>
    <row r="175" spans="2:18">
      <c r="B175" s="85" t="s">
        <v>3076</v>
      </c>
      <c r="C175" s="88" t="s">
        <v>2689</v>
      </c>
      <c r="D175" s="87" t="s">
        <v>2805</v>
      </c>
      <c r="E175" s="87"/>
      <c r="F175" s="87" t="s">
        <v>474</v>
      </c>
      <c r="G175" s="104">
        <v>42794</v>
      </c>
      <c r="H175" s="87" t="s">
        <v>130</v>
      </c>
      <c r="I175" s="90">
        <v>5.3200000000055541</v>
      </c>
      <c r="J175" s="88" t="s">
        <v>546</v>
      </c>
      <c r="K175" s="88" t="s">
        <v>132</v>
      </c>
      <c r="L175" s="89">
        <v>2.8999999999999998E-2</v>
      </c>
      <c r="M175" s="89">
        <v>2.2600000000038444E-2</v>
      </c>
      <c r="N175" s="90">
        <v>321121.49164200004</v>
      </c>
      <c r="O175" s="105">
        <v>116.65</v>
      </c>
      <c r="P175" s="90">
        <v>374.58820500600001</v>
      </c>
      <c r="Q175" s="91">
        <f t="shared" si="2"/>
        <v>5.8541699316405531E-3</v>
      </c>
      <c r="R175" s="91">
        <f>P175/'סכום נכסי הקרן'!$C$42</f>
        <v>5.4681352452117329E-4</v>
      </c>
    </row>
    <row r="176" spans="2:18">
      <c r="B176" s="85" t="s">
        <v>3077</v>
      </c>
      <c r="C176" s="88" t="s">
        <v>2689</v>
      </c>
      <c r="D176" s="87" t="s">
        <v>2806</v>
      </c>
      <c r="E176" s="87"/>
      <c r="F176" s="87" t="s">
        <v>474</v>
      </c>
      <c r="G176" s="104">
        <v>44728</v>
      </c>
      <c r="H176" s="87" t="s">
        <v>130</v>
      </c>
      <c r="I176" s="90">
        <v>9.4699999999635249</v>
      </c>
      <c r="J176" s="88" t="s">
        <v>546</v>
      </c>
      <c r="K176" s="88" t="s">
        <v>132</v>
      </c>
      <c r="L176" s="89">
        <v>2.6314999999999998E-2</v>
      </c>
      <c r="M176" s="89">
        <v>2.8699999999958443E-2</v>
      </c>
      <c r="N176" s="90">
        <v>41982.303678999997</v>
      </c>
      <c r="O176" s="105">
        <v>103.18</v>
      </c>
      <c r="P176" s="90">
        <v>43.317342314000008</v>
      </c>
      <c r="Q176" s="91">
        <f t="shared" si="2"/>
        <v>6.7697562150719089E-4</v>
      </c>
      <c r="R176" s="91">
        <f>P176/'סכום נכסי הקרן'!$C$42</f>
        <v>6.3233460923386788E-5</v>
      </c>
    </row>
    <row r="177" spans="2:18">
      <c r="B177" s="85" t="s">
        <v>3077</v>
      </c>
      <c r="C177" s="88" t="s">
        <v>2689</v>
      </c>
      <c r="D177" s="87" t="s">
        <v>2807</v>
      </c>
      <c r="E177" s="87"/>
      <c r="F177" s="87" t="s">
        <v>474</v>
      </c>
      <c r="G177" s="104">
        <v>44923</v>
      </c>
      <c r="H177" s="87" t="s">
        <v>130</v>
      </c>
      <c r="I177" s="90">
        <v>9.1899999997952619</v>
      </c>
      <c r="J177" s="88" t="s">
        <v>546</v>
      </c>
      <c r="K177" s="88" t="s">
        <v>132</v>
      </c>
      <c r="L177" s="89">
        <v>3.0750000000000003E-2</v>
      </c>
      <c r="M177" s="89">
        <v>3.3699999999375618E-2</v>
      </c>
      <c r="N177" s="90">
        <v>13662.885884000003</v>
      </c>
      <c r="O177" s="105">
        <v>100.81</v>
      </c>
      <c r="P177" s="90">
        <v>13.773555077999999</v>
      </c>
      <c r="Q177" s="91">
        <f t="shared" si="2"/>
        <v>2.1525699664817557E-4</v>
      </c>
      <c r="R177" s="91">
        <f>P177/'סכום נכסי הקרן'!$C$42</f>
        <v>2.0106255607453111E-5</v>
      </c>
    </row>
    <row r="178" spans="2:18">
      <c r="B178" s="85" t="s">
        <v>3068</v>
      </c>
      <c r="C178" s="88" t="s">
        <v>2689</v>
      </c>
      <c r="D178" s="87" t="s">
        <v>2808</v>
      </c>
      <c r="E178" s="87"/>
      <c r="F178" s="87" t="s">
        <v>314</v>
      </c>
      <c r="G178" s="104">
        <v>42474</v>
      </c>
      <c r="H178" s="87" t="s">
        <v>2687</v>
      </c>
      <c r="I178" s="90">
        <v>0.50999999999934642</v>
      </c>
      <c r="J178" s="88" t="s">
        <v>128</v>
      </c>
      <c r="K178" s="88" t="s">
        <v>132</v>
      </c>
      <c r="L178" s="89">
        <v>6.8499999999999991E-2</v>
      </c>
      <c r="M178" s="89">
        <v>6.5999999999607872E-2</v>
      </c>
      <c r="N178" s="90">
        <v>60899.361458000007</v>
      </c>
      <c r="O178" s="105">
        <v>100.5</v>
      </c>
      <c r="P178" s="90">
        <v>61.203829704000007</v>
      </c>
      <c r="Q178" s="91">
        <f t="shared" si="2"/>
        <v>9.5651068230689939E-4</v>
      </c>
      <c r="R178" s="91">
        <f>P178/'סכום נכסי הקרן'!$C$42</f>
        <v>8.9343661619302342E-5</v>
      </c>
    </row>
    <row r="179" spans="2:18">
      <c r="B179" s="85" t="s">
        <v>3068</v>
      </c>
      <c r="C179" s="88" t="s">
        <v>2689</v>
      </c>
      <c r="D179" s="87" t="s">
        <v>2809</v>
      </c>
      <c r="E179" s="87"/>
      <c r="F179" s="87" t="s">
        <v>314</v>
      </c>
      <c r="G179" s="104">
        <v>42562</v>
      </c>
      <c r="H179" s="87" t="s">
        <v>2687</v>
      </c>
      <c r="I179" s="90">
        <v>1.5000000000000002</v>
      </c>
      <c r="J179" s="88" t="s">
        <v>128</v>
      </c>
      <c r="K179" s="88" t="s">
        <v>132</v>
      </c>
      <c r="L179" s="89">
        <v>3.3700000000000001E-2</v>
      </c>
      <c r="M179" s="89">
        <v>6.7400000000233704E-2</v>
      </c>
      <c r="N179" s="90">
        <v>32272.141590000003</v>
      </c>
      <c r="O179" s="105">
        <v>95.47</v>
      </c>
      <c r="P179" s="90">
        <v>30.810212222000001</v>
      </c>
      <c r="Q179" s="91">
        <f t="shared" si="2"/>
        <v>4.8151067109709878E-4</v>
      </c>
      <c r="R179" s="91">
        <f>P179/'סכום נכסי הקרן'!$C$42</f>
        <v>4.4975897562197115E-5</v>
      </c>
    </row>
    <row r="180" spans="2:18">
      <c r="B180" s="85" t="s">
        <v>3068</v>
      </c>
      <c r="C180" s="88" t="s">
        <v>2689</v>
      </c>
      <c r="D180" s="87" t="s">
        <v>2810</v>
      </c>
      <c r="E180" s="87"/>
      <c r="F180" s="87" t="s">
        <v>314</v>
      </c>
      <c r="G180" s="104">
        <v>42717</v>
      </c>
      <c r="H180" s="87" t="s">
        <v>2687</v>
      </c>
      <c r="I180" s="90">
        <v>1.6500000000439947</v>
      </c>
      <c r="J180" s="88" t="s">
        <v>128</v>
      </c>
      <c r="K180" s="88" t="s">
        <v>132</v>
      </c>
      <c r="L180" s="89">
        <v>3.85E-2</v>
      </c>
      <c r="M180" s="89">
        <v>6.650000000483941E-2</v>
      </c>
      <c r="N180" s="90">
        <v>7109.0700450000013</v>
      </c>
      <c r="O180" s="105">
        <v>95.92</v>
      </c>
      <c r="P180" s="90">
        <v>6.8190197780000004</v>
      </c>
      <c r="Q180" s="91">
        <f t="shared" si="2"/>
        <v>1.0656956095825394E-4</v>
      </c>
      <c r="R180" s="91">
        <f>P180/'סכום נכסי הקרן'!$C$42</f>
        <v>9.9542168940638239E-6</v>
      </c>
    </row>
    <row r="181" spans="2:18">
      <c r="B181" s="85" t="s">
        <v>3068</v>
      </c>
      <c r="C181" s="88" t="s">
        <v>2689</v>
      </c>
      <c r="D181" s="87" t="s">
        <v>2811</v>
      </c>
      <c r="E181" s="87"/>
      <c r="F181" s="87" t="s">
        <v>314</v>
      </c>
      <c r="G181" s="104">
        <v>42710</v>
      </c>
      <c r="H181" s="87" t="s">
        <v>2687</v>
      </c>
      <c r="I181" s="90">
        <v>1.6500000000098114</v>
      </c>
      <c r="J181" s="88" t="s">
        <v>128</v>
      </c>
      <c r="K181" s="88" t="s">
        <v>132</v>
      </c>
      <c r="L181" s="89">
        <v>3.8399999999999997E-2</v>
      </c>
      <c r="M181" s="89">
        <v>6.6400000001334322E-2</v>
      </c>
      <c r="N181" s="90">
        <v>21254.152305</v>
      </c>
      <c r="O181" s="105">
        <v>95.91</v>
      </c>
      <c r="P181" s="90">
        <v>20.384857152000006</v>
      </c>
      <c r="Q181" s="91">
        <f t="shared" si="2"/>
        <v>3.1858028684623112E-4</v>
      </c>
      <c r="R181" s="91">
        <f>P181/'סכום נכסי הקרן'!$C$42</f>
        <v>2.9757251929401314E-5</v>
      </c>
    </row>
    <row r="182" spans="2:18">
      <c r="B182" s="85" t="s">
        <v>3068</v>
      </c>
      <c r="C182" s="88" t="s">
        <v>2689</v>
      </c>
      <c r="D182" s="87" t="s">
        <v>2812</v>
      </c>
      <c r="E182" s="87"/>
      <c r="F182" s="87" t="s">
        <v>314</v>
      </c>
      <c r="G182" s="104">
        <v>42474</v>
      </c>
      <c r="H182" s="87" t="s">
        <v>2687</v>
      </c>
      <c r="I182" s="90">
        <v>0.5099999999970718</v>
      </c>
      <c r="J182" s="88" t="s">
        <v>128</v>
      </c>
      <c r="K182" s="88" t="s">
        <v>132</v>
      </c>
      <c r="L182" s="89">
        <v>3.1800000000000002E-2</v>
      </c>
      <c r="M182" s="89">
        <v>7.3399999999817792E-2</v>
      </c>
      <c r="N182" s="90">
        <v>62614.503741000008</v>
      </c>
      <c r="O182" s="105">
        <v>98.17</v>
      </c>
      <c r="P182" s="90">
        <v>61.468656618000011</v>
      </c>
      <c r="Q182" s="91">
        <f t="shared" si="2"/>
        <v>9.6064947187984699E-4</v>
      </c>
      <c r="R182" s="91">
        <f>P182/'סכום נכסי הקרן'!$C$42</f>
        <v>8.9730248640188621E-5</v>
      </c>
    </row>
    <row r="183" spans="2:18">
      <c r="B183" s="85" t="s">
        <v>3078</v>
      </c>
      <c r="C183" s="88" t="s">
        <v>2688</v>
      </c>
      <c r="D183" s="87">
        <v>7355</v>
      </c>
      <c r="E183" s="87"/>
      <c r="F183" s="87" t="s">
        <v>314</v>
      </c>
      <c r="G183" s="104">
        <v>43842</v>
      </c>
      <c r="H183" s="87" t="s">
        <v>2687</v>
      </c>
      <c r="I183" s="90">
        <v>0.27999999999463226</v>
      </c>
      <c r="J183" s="88" t="s">
        <v>128</v>
      </c>
      <c r="K183" s="88" t="s">
        <v>132</v>
      </c>
      <c r="L183" s="89">
        <v>2.0838000000000002E-2</v>
      </c>
      <c r="M183" s="89">
        <v>6.7100000000518897E-2</v>
      </c>
      <c r="N183" s="90">
        <v>67607.94375000002</v>
      </c>
      <c r="O183" s="105">
        <v>99.2</v>
      </c>
      <c r="P183" s="90">
        <v>67.067083012000012</v>
      </c>
      <c r="Q183" s="91">
        <f t="shared" si="2"/>
        <v>1.048143255779777E-3</v>
      </c>
      <c r="R183" s="91">
        <f>P183/'סכום נכסי הקרן'!$C$42</f>
        <v>9.7902676995818413E-5</v>
      </c>
    </row>
    <row r="184" spans="2:18">
      <c r="B184" s="85" t="s">
        <v>3079</v>
      </c>
      <c r="C184" s="88" t="s">
        <v>2689</v>
      </c>
      <c r="D184" s="87" t="s">
        <v>2813</v>
      </c>
      <c r="E184" s="87"/>
      <c r="F184" s="87" t="s">
        <v>474</v>
      </c>
      <c r="G184" s="104">
        <v>45015</v>
      </c>
      <c r="H184" s="87" t="s">
        <v>130</v>
      </c>
      <c r="I184" s="90">
        <v>5.410000000000986</v>
      </c>
      <c r="J184" s="88" t="s">
        <v>341</v>
      </c>
      <c r="K184" s="88" t="s">
        <v>132</v>
      </c>
      <c r="L184" s="89">
        <v>4.5499999999999999E-2</v>
      </c>
      <c r="M184" s="89">
        <v>3.6400000000010715E-2</v>
      </c>
      <c r="N184" s="90">
        <v>980117.95639000018</v>
      </c>
      <c r="O184" s="105">
        <v>106.63</v>
      </c>
      <c r="P184" s="90">
        <v>1045.0997823170003</v>
      </c>
      <c r="Q184" s="91">
        <f t="shared" si="2"/>
        <v>1.6333113641702285E-2</v>
      </c>
      <c r="R184" s="91">
        <f>P184/'סכום נכסי הקרן'!$C$42</f>
        <v>1.5256078216235244E-3</v>
      </c>
    </row>
    <row r="185" spans="2:18">
      <c r="B185" s="85" t="s">
        <v>3077</v>
      </c>
      <c r="C185" s="88" t="s">
        <v>2689</v>
      </c>
      <c r="D185" s="87" t="s">
        <v>2814</v>
      </c>
      <c r="E185" s="87"/>
      <c r="F185" s="87" t="s">
        <v>474</v>
      </c>
      <c r="G185" s="104">
        <v>44143</v>
      </c>
      <c r="H185" s="87" t="s">
        <v>130</v>
      </c>
      <c r="I185" s="90">
        <v>6.5599999999700289</v>
      </c>
      <c r="J185" s="88" t="s">
        <v>546</v>
      </c>
      <c r="K185" s="88" t="s">
        <v>132</v>
      </c>
      <c r="L185" s="89">
        <v>2.5243000000000002E-2</v>
      </c>
      <c r="M185" s="89">
        <v>3.0599999999889979E-2</v>
      </c>
      <c r="N185" s="90">
        <v>97984.226940000008</v>
      </c>
      <c r="O185" s="105">
        <v>107.6</v>
      </c>
      <c r="P185" s="90">
        <v>105.43103213600001</v>
      </c>
      <c r="Q185" s="91">
        <f t="shared" si="2"/>
        <v>1.6477058539056614E-3</v>
      </c>
      <c r="R185" s="91">
        <f>P185/'סכום נכסי הקרן'!$C$42</f>
        <v>1.5390531123442023E-4</v>
      </c>
    </row>
    <row r="186" spans="2:18">
      <c r="B186" s="85" t="s">
        <v>3077</v>
      </c>
      <c r="C186" s="88" t="s">
        <v>2689</v>
      </c>
      <c r="D186" s="87" t="s">
        <v>2815</v>
      </c>
      <c r="E186" s="87"/>
      <c r="F186" s="87" t="s">
        <v>474</v>
      </c>
      <c r="G186" s="104">
        <v>43779</v>
      </c>
      <c r="H186" s="87" t="s">
        <v>130</v>
      </c>
      <c r="I186" s="90">
        <v>7.0500000000031893</v>
      </c>
      <c r="J186" s="88" t="s">
        <v>546</v>
      </c>
      <c r="K186" s="88" t="s">
        <v>132</v>
      </c>
      <c r="L186" s="89">
        <v>2.5243000000000002E-2</v>
      </c>
      <c r="M186" s="89">
        <v>3.4300000000146713E-2</v>
      </c>
      <c r="N186" s="90">
        <v>30165.374644000003</v>
      </c>
      <c r="O186" s="105">
        <v>103.94</v>
      </c>
      <c r="P186" s="90">
        <v>31.353890178000004</v>
      </c>
      <c r="Q186" s="91">
        <f t="shared" si="2"/>
        <v>4.9000742326381483E-4</v>
      </c>
      <c r="R186" s="91">
        <f>P186/'סכום נכסי הקרן'!$C$42</f>
        <v>4.5769543639013833E-5</v>
      </c>
    </row>
    <row r="187" spans="2:18">
      <c r="B187" s="85" t="s">
        <v>3077</v>
      </c>
      <c r="C187" s="88" t="s">
        <v>2689</v>
      </c>
      <c r="D187" s="87" t="s">
        <v>2816</v>
      </c>
      <c r="E187" s="87"/>
      <c r="F187" s="87" t="s">
        <v>474</v>
      </c>
      <c r="G187" s="104">
        <v>43835</v>
      </c>
      <c r="H187" s="87" t="s">
        <v>130</v>
      </c>
      <c r="I187" s="90">
        <v>7.0399999999173168</v>
      </c>
      <c r="J187" s="88" t="s">
        <v>546</v>
      </c>
      <c r="K187" s="88" t="s">
        <v>132</v>
      </c>
      <c r="L187" s="89">
        <v>2.5243000000000002E-2</v>
      </c>
      <c r="M187" s="89">
        <v>3.4599999999391361E-2</v>
      </c>
      <c r="N187" s="90">
        <v>16797.867306000004</v>
      </c>
      <c r="O187" s="105">
        <v>103.68</v>
      </c>
      <c r="P187" s="90">
        <v>17.416028761000003</v>
      </c>
      <c r="Q187" s="91">
        <f t="shared" si="2"/>
        <v>2.7218260088995649E-4</v>
      </c>
      <c r="R187" s="91">
        <f>P187/'סכום נכסי הקרן'!$C$42</f>
        <v>2.5423438172090852E-5</v>
      </c>
    </row>
    <row r="188" spans="2:18">
      <c r="B188" s="85" t="s">
        <v>3077</v>
      </c>
      <c r="C188" s="88" t="s">
        <v>2689</v>
      </c>
      <c r="D188" s="87" t="s">
        <v>2817</v>
      </c>
      <c r="E188" s="87"/>
      <c r="F188" s="87" t="s">
        <v>474</v>
      </c>
      <c r="G188" s="104">
        <v>43227</v>
      </c>
      <c r="H188" s="87" t="s">
        <v>130</v>
      </c>
      <c r="I188" s="90">
        <v>7.0900000001641184</v>
      </c>
      <c r="J188" s="88" t="s">
        <v>546</v>
      </c>
      <c r="K188" s="88" t="s">
        <v>132</v>
      </c>
      <c r="L188" s="89">
        <v>2.7806000000000001E-2</v>
      </c>
      <c r="M188" s="89">
        <v>3.0200000000364709E-2</v>
      </c>
      <c r="N188" s="90">
        <v>9922.0190670000011</v>
      </c>
      <c r="O188" s="105">
        <v>110.54</v>
      </c>
      <c r="P188" s="90">
        <v>10.96779918</v>
      </c>
      <c r="Q188" s="91">
        <f t="shared" si="2"/>
        <v>1.7140785352491136E-4</v>
      </c>
      <c r="R188" s="91">
        <f>P188/'סכום נכסי הקרן'!$C$42</f>
        <v>1.6010490575270972E-5</v>
      </c>
    </row>
    <row r="189" spans="2:18">
      <c r="B189" s="85" t="s">
        <v>3077</v>
      </c>
      <c r="C189" s="88" t="s">
        <v>2689</v>
      </c>
      <c r="D189" s="87" t="s">
        <v>2818</v>
      </c>
      <c r="E189" s="87"/>
      <c r="F189" s="87" t="s">
        <v>474</v>
      </c>
      <c r="G189" s="104">
        <v>43279</v>
      </c>
      <c r="H189" s="87" t="s">
        <v>130</v>
      </c>
      <c r="I189" s="90">
        <v>7.1200000002900614</v>
      </c>
      <c r="J189" s="88" t="s">
        <v>546</v>
      </c>
      <c r="K189" s="88" t="s">
        <v>132</v>
      </c>
      <c r="L189" s="89">
        <v>2.7797000000000002E-2</v>
      </c>
      <c r="M189" s="89">
        <v>2.8900000001239781E-2</v>
      </c>
      <c r="N189" s="90">
        <v>11604.106795000002</v>
      </c>
      <c r="O189" s="105">
        <v>110.52</v>
      </c>
      <c r="P189" s="90">
        <v>12.824858969000003</v>
      </c>
      <c r="Q189" s="91">
        <f t="shared" si="2"/>
        <v>2.0043050675513902E-4</v>
      </c>
      <c r="R189" s="91">
        <f>P189/'סכום נכסי הקרן'!$C$42</f>
        <v>1.8721375207779281E-5</v>
      </c>
    </row>
    <row r="190" spans="2:18">
      <c r="B190" s="85" t="s">
        <v>3077</v>
      </c>
      <c r="C190" s="88" t="s">
        <v>2689</v>
      </c>
      <c r="D190" s="87" t="s">
        <v>2819</v>
      </c>
      <c r="E190" s="87"/>
      <c r="F190" s="87" t="s">
        <v>474</v>
      </c>
      <c r="G190" s="104">
        <v>43321</v>
      </c>
      <c r="H190" s="87" t="s">
        <v>130</v>
      </c>
      <c r="I190" s="90">
        <v>7.1199999999685062</v>
      </c>
      <c r="J190" s="88" t="s">
        <v>546</v>
      </c>
      <c r="K190" s="88" t="s">
        <v>132</v>
      </c>
      <c r="L190" s="89">
        <v>2.8528999999999999E-2</v>
      </c>
      <c r="M190" s="89">
        <v>2.8499999999944743E-2</v>
      </c>
      <c r="N190" s="90">
        <v>65004.539485000008</v>
      </c>
      <c r="O190" s="105">
        <v>111.37</v>
      </c>
      <c r="P190" s="90">
        <v>72.395553344000021</v>
      </c>
      <c r="Q190" s="91">
        <f t="shared" si="2"/>
        <v>1.1314180903377246E-3</v>
      </c>
      <c r="R190" s="91">
        <f>P190/'סכום נכסי הקרן'!$C$42</f>
        <v>1.0568103094185567E-4</v>
      </c>
    </row>
    <row r="191" spans="2:18">
      <c r="B191" s="85" t="s">
        <v>3077</v>
      </c>
      <c r="C191" s="88" t="s">
        <v>2689</v>
      </c>
      <c r="D191" s="87" t="s">
        <v>2820</v>
      </c>
      <c r="E191" s="87"/>
      <c r="F191" s="87" t="s">
        <v>474</v>
      </c>
      <c r="G191" s="104">
        <v>43138</v>
      </c>
      <c r="H191" s="87" t="s">
        <v>130</v>
      </c>
      <c r="I191" s="90">
        <v>7.0300000000323202</v>
      </c>
      <c r="J191" s="88" t="s">
        <v>546</v>
      </c>
      <c r="K191" s="88" t="s">
        <v>132</v>
      </c>
      <c r="L191" s="89">
        <v>2.6242999999999999E-2</v>
      </c>
      <c r="M191" s="89">
        <v>3.4600000000100148E-2</v>
      </c>
      <c r="N191" s="90">
        <v>62212.560595000017</v>
      </c>
      <c r="O191" s="105">
        <v>105.93</v>
      </c>
      <c r="P191" s="90">
        <v>65.901762629000018</v>
      </c>
      <c r="Q191" s="91">
        <f t="shared" si="2"/>
        <v>1.029931300742973E-3</v>
      </c>
      <c r="R191" s="91">
        <f>P191/'סכום נכסי הקרן'!$C$42</f>
        <v>9.6201574458928922E-5</v>
      </c>
    </row>
    <row r="192" spans="2:18">
      <c r="B192" s="85" t="s">
        <v>3077</v>
      </c>
      <c r="C192" s="88" t="s">
        <v>2689</v>
      </c>
      <c r="D192" s="87" t="s">
        <v>2821</v>
      </c>
      <c r="E192" s="87"/>
      <c r="F192" s="87" t="s">
        <v>474</v>
      </c>
      <c r="G192" s="104">
        <v>43417</v>
      </c>
      <c r="H192" s="87" t="s">
        <v>130</v>
      </c>
      <c r="I192" s="90">
        <v>7.0500000000072376</v>
      </c>
      <c r="J192" s="88" t="s">
        <v>546</v>
      </c>
      <c r="K192" s="88" t="s">
        <v>132</v>
      </c>
      <c r="L192" s="89">
        <v>3.0796999999999998E-2</v>
      </c>
      <c r="M192" s="89">
        <v>2.9700000000028953E-2</v>
      </c>
      <c r="N192" s="90">
        <v>74010.617513999998</v>
      </c>
      <c r="O192" s="105">
        <v>112.01</v>
      </c>
      <c r="P192" s="90">
        <v>82.899287508000015</v>
      </c>
      <c r="Q192" s="91">
        <f t="shared" si="2"/>
        <v>1.2955734051369439E-3</v>
      </c>
      <c r="R192" s="91">
        <f>P192/'סכום נכסי הקרן'!$C$42</f>
        <v>1.21014092213121E-4</v>
      </c>
    </row>
    <row r="193" spans="2:18">
      <c r="B193" s="85" t="s">
        <v>3077</v>
      </c>
      <c r="C193" s="88" t="s">
        <v>2689</v>
      </c>
      <c r="D193" s="87" t="s">
        <v>2822</v>
      </c>
      <c r="E193" s="87"/>
      <c r="F193" s="87" t="s">
        <v>474</v>
      </c>
      <c r="G193" s="104">
        <v>43485</v>
      </c>
      <c r="H193" s="87" t="s">
        <v>130</v>
      </c>
      <c r="I193" s="90">
        <v>7.1100000000201735</v>
      </c>
      <c r="J193" s="88" t="s">
        <v>546</v>
      </c>
      <c r="K193" s="88" t="s">
        <v>132</v>
      </c>
      <c r="L193" s="89">
        <v>3.0190999999999999E-2</v>
      </c>
      <c r="M193" s="89">
        <v>2.7700000000092383E-2</v>
      </c>
      <c r="N193" s="90">
        <v>93527.102587000016</v>
      </c>
      <c r="O193" s="105">
        <v>113.41</v>
      </c>
      <c r="P193" s="90">
        <v>106.06909452600003</v>
      </c>
      <c r="Q193" s="91">
        <f t="shared" si="2"/>
        <v>1.6576776725804885E-3</v>
      </c>
      <c r="R193" s="91">
        <f>P193/'סכום נכסי הקרן'!$C$42</f>
        <v>1.5483673710335469E-4</v>
      </c>
    </row>
    <row r="194" spans="2:18">
      <c r="B194" s="85" t="s">
        <v>3077</v>
      </c>
      <c r="C194" s="88" t="s">
        <v>2689</v>
      </c>
      <c r="D194" s="87" t="s">
        <v>2823</v>
      </c>
      <c r="E194" s="87"/>
      <c r="F194" s="87" t="s">
        <v>474</v>
      </c>
      <c r="G194" s="104">
        <v>43613</v>
      </c>
      <c r="H194" s="87" t="s">
        <v>130</v>
      </c>
      <c r="I194" s="90">
        <v>7.1299999999996206</v>
      </c>
      <c r="J194" s="88" t="s">
        <v>546</v>
      </c>
      <c r="K194" s="88" t="s">
        <v>132</v>
      </c>
      <c r="L194" s="89">
        <v>2.5243000000000002E-2</v>
      </c>
      <c r="M194" s="89">
        <v>3.0399999999969583E-2</v>
      </c>
      <c r="N194" s="90">
        <v>24685.036752000004</v>
      </c>
      <c r="O194" s="105">
        <v>106.54</v>
      </c>
      <c r="P194" s="90">
        <v>26.299438376999998</v>
      </c>
      <c r="Q194" s="91">
        <f t="shared" si="2"/>
        <v>4.1101502745715372E-4</v>
      </c>
      <c r="R194" s="91">
        <f>P194/'סכום נכסי הקרן'!$C$42</f>
        <v>3.8391194382707337E-5</v>
      </c>
    </row>
    <row r="195" spans="2:18">
      <c r="B195" s="85" t="s">
        <v>3077</v>
      </c>
      <c r="C195" s="88" t="s">
        <v>2689</v>
      </c>
      <c r="D195" s="87" t="s">
        <v>2824</v>
      </c>
      <c r="E195" s="87"/>
      <c r="F195" s="87" t="s">
        <v>474</v>
      </c>
      <c r="G195" s="104">
        <v>43657</v>
      </c>
      <c r="H195" s="87" t="s">
        <v>130</v>
      </c>
      <c r="I195" s="90">
        <v>7.0399999998960912</v>
      </c>
      <c r="J195" s="88" t="s">
        <v>546</v>
      </c>
      <c r="K195" s="88" t="s">
        <v>132</v>
      </c>
      <c r="L195" s="89">
        <v>2.5243000000000002E-2</v>
      </c>
      <c r="M195" s="89">
        <v>3.4599999999440488E-2</v>
      </c>
      <c r="N195" s="90">
        <v>24354.375736000005</v>
      </c>
      <c r="O195" s="105">
        <v>102.74</v>
      </c>
      <c r="P195" s="90">
        <v>25.021684540000003</v>
      </c>
      <c r="Q195" s="91">
        <f t="shared" si="2"/>
        <v>3.9104593074604959E-4</v>
      </c>
      <c r="R195" s="91">
        <f>P195/'סכום נכסי הקרן'!$C$42</f>
        <v>3.6525964592385384E-5</v>
      </c>
    </row>
    <row r="196" spans="2:18">
      <c r="B196" s="85" t="s">
        <v>3077</v>
      </c>
      <c r="C196" s="88" t="s">
        <v>2689</v>
      </c>
      <c r="D196" s="87" t="s">
        <v>2825</v>
      </c>
      <c r="E196" s="87"/>
      <c r="F196" s="87" t="s">
        <v>474</v>
      </c>
      <c r="G196" s="104">
        <v>43541</v>
      </c>
      <c r="H196" s="87" t="s">
        <v>130</v>
      </c>
      <c r="I196" s="90">
        <v>7.1200000003122872</v>
      </c>
      <c r="J196" s="88" t="s">
        <v>546</v>
      </c>
      <c r="K196" s="88" t="s">
        <v>132</v>
      </c>
      <c r="L196" s="89">
        <v>2.7271E-2</v>
      </c>
      <c r="M196" s="89">
        <v>2.9000000000792038E-2</v>
      </c>
      <c r="N196" s="90">
        <v>8031.6132960000014</v>
      </c>
      <c r="O196" s="105">
        <v>110.04</v>
      </c>
      <c r="P196" s="90">
        <v>8.8379874770000022</v>
      </c>
      <c r="Q196" s="91">
        <f t="shared" si="2"/>
        <v>1.381225565904843E-4</v>
      </c>
      <c r="R196" s="91">
        <f>P196/'סכום נכסי הקרן'!$C$42</f>
        <v>1.2901450225574918E-5</v>
      </c>
    </row>
    <row r="197" spans="2:18">
      <c r="B197" s="85" t="s">
        <v>3080</v>
      </c>
      <c r="C197" s="88" t="s">
        <v>2688</v>
      </c>
      <c r="D197" s="87">
        <v>22333</v>
      </c>
      <c r="E197" s="87"/>
      <c r="F197" s="87" t="s">
        <v>466</v>
      </c>
      <c r="G197" s="104">
        <v>41639</v>
      </c>
      <c r="H197" s="87" t="s">
        <v>328</v>
      </c>
      <c r="I197" s="90">
        <v>0.250000000002991</v>
      </c>
      <c r="J197" s="88" t="s">
        <v>127</v>
      </c>
      <c r="K197" s="88" t="s">
        <v>132</v>
      </c>
      <c r="L197" s="89">
        <v>3.7000000000000005E-2</v>
      </c>
      <c r="M197" s="89">
        <v>6.4899999999685348E-2</v>
      </c>
      <c r="N197" s="90">
        <v>74882.694273000016</v>
      </c>
      <c r="O197" s="105">
        <v>111.62</v>
      </c>
      <c r="P197" s="90">
        <v>83.584067387000019</v>
      </c>
      <c r="Q197" s="91">
        <f t="shared" si="2"/>
        <v>1.3062753378829844E-3</v>
      </c>
      <c r="R197" s="91">
        <f>P197/'סכום נכסי הקרן'!$C$42</f>
        <v>1.2201371498328051E-4</v>
      </c>
    </row>
    <row r="198" spans="2:18">
      <c r="B198" s="85" t="s">
        <v>3080</v>
      </c>
      <c r="C198" s="88" t="s">
        <v>2688</v>
      </c>
      <c r="D198" s="87">
        <v>22334</v>
      </c>
      <c r="E198" s="87"/>
      <c r="F198" s="87" t="s">
        <v>466</v>
      </c>
      <c r="G198" s="104">
        <v>42004</v>
      </c>
      <c r="H198" s="87" t="s">
        <v>328</v>
      </c>
      <c r="I198" s="90">
        <v>0.71999999999329434</v>
      </c>
      <c r="J198" s="88" t="s">
        <v>127</v>
      </c>
      <c r="K198" s="88" t="s">
        <v>132</v>
      </c>
      <c r="L198" s="89">
        <v>3.7000000000000005E-2</v>
      </c>
      <c r="M198" s="89">
        <v>0.10349999999919902</v>
      </c>
      <c r="N198" s="90">
        <v>49921.796274000008</v>
      </c>
      <c r="O198" s="105">
        <v>107.54</v>
      </c>
      <c r="P198" s="90">
        <v>53.685904038000011</v>
      </c>
      <c r="Q198" s="91">
        <f t="shared" si="2"/>
        <v>8.3901842335683187E-4</v>
      </c>
      <c r="R198" s="91">
        <f>P198/'סכום נכסי הקרן'!$C$42</f>
        <v>7.8369201196962554E-5</v>
      </c>
    </row>
    <row r="199" spans="2:18">
      <c r="B199" s="85" t="s">
        <v>3080</v>
      </c>
      <c r="C199" s="88" t="s">
        <v>2688</v>
      </c>
      <c r="D199" s="87" t="s">
        <v>2826</v>
      </c>
      <c r="E199" s="87"/>
      <c r="F199" s="87" t="s">
        <v>466</v>
      </c>
      <c r="G199" s="104">
        <v>42759</v>
      </c>
      <c r="H199" s="87" t="s">
        <v>328</v>
      </c>
      <c r="I199" s="90">
        <v>1.6500000000025823</v>
      </c>
      <c r="J199" s="88" t="s">
        <v>127</v>
      </c>
      <c r="K199" s="88" t="s">
        <v>132</v>
      </c>
      <c r="L199" s="89">
        <v>7.0499999999999993E-2</v>
      </c>
      <c r="M199" s="89">
        <v>7.190000000017617E-2</v>
      </c>
      <c r="N199" s="90">
        <v>169498.35436300002</v>
      </c>
      <c r="O199" s="105">
        <v>102.82</v>
      </c>
      <c r="P199" s="90">
        <v>174.27732264700003</v>
      </c>
      <c r="Q199" s="91">
        <f t="shared" si="2"/>
        <v>2.7236550654085459E-3</v>
      </c>
      <c r="R199" s="91">
        <f>P199/'סכום נכסי הקרן'!$C$42</f>
        <v>2.5440522623821894E-4</v>
      </c>
    </row>
    <row r="200" spans="2:18">
      <c r="B200" s="85" t="s">
        <v>3080</v>
      </c>
      <c r="C200" s="88" t="s">
        <v>2688</v>
      </c>
      <c r="D200" s="87" t="s">
        <v>2827</v>
      </c>
      <c r="E200" s="87"/>
      <c r="F200" s="87" t="s">
        <v>466</v>
      </c>
      <c r="G200" s="104">
        <v>42759</v>
      </c>
      <c r="H200" s="87" t="s">
        <v>328</v>
      </c>
      <c r="I200" s="90">
        <v>1.700000000007752</v>
      </c>
      <c r="J200" s="88" t="s">
        <v>127</v>
      </c>
      <c r="K200" s="88" t="s">
        <v>132</v>
      </c>
      <c r="L200" s="89">
        <v>3.8800000000000001E-2</v>
      </c>
      <c r="M200" s="89">
        <v>5.5800000000192009E-2</v>
      </c>
      <c r="N200" s="90">
        <v>169498.35436300002</v>
      </c>
      <c r="O200" s="105">
        <v>98.94</v>
      </c>
      <c r="P200" s="90">
        <v>167.70167459100003</v>
      </c>
      <c r="Q200" s="91">
        <f t="shared" si="2"/>
        <v>2.6208889862420403E-3</v>
      </c>
      <c r="R200" s="91">
        <f>P200/'סכום נכסי הקרן'!$C$42</f>
        <v>2.4480627666783786E-4</v>
      </c>
    </row>
    <row r="201" spans="2:18">
      <c r="B201" s="85" t="s">
        <v>3081</v>
      </c>
      <c r="C201" s="88" t="s">
        <v>2688</v>
      </c>
      <c r="D201" s="87">
        <v>7561</v>
      </c>
      <c r="E201" s="87"/>
      <c r="F201" s="87" t="s">
        <v>499</v>
      </c>
      <c r="G201" s="104">
        <v>43920</v>
      </c>
      <c r="H201" s="87" t="s">
        <v>130</v>
      </c>
      <c r="I201" s="90">
        <v>4.3500000000025212</v>
      </c>
      <c r="J201" s="88" t="s">
        <v>156</v>
      </c>
      <c r="K201" s="88" t="s">
        <v>132</v>
      </c>
      <c r="L201" s="89">
        <v>4.8917999999999996E-2</v>
      </c>
      <c r="M201" s="89">
        <v>5.5500000000039622E-2</v>
      </c>
      <c r="N201" s="90">
        <v>422244.70315000007</v>
      </c>
      <c r="O201" s="105">
        <v>98.62</v>
      </c>
      <c r="P201" s="90">
        <v>416.41771185700009</v>
      </c>
      <c r="Q201" s="91">
        <f t="shared" si="2"/>
        <v>6.5078932416378736E-3</v>
      </c>
      <c r="R201" s="91">
        <f>P201/'סכום נכסי הקרן'!$C$42</f>
        <v>6.0787508429402176E-4</v>
      </c>
    </row>
    <row r="202" spans="2:18">
      <c r="B202" s="85" t="s">
        <v>3081</v>
      </c>
      <c r="C202" s="88" t="s">
        <v>2688</v>
      </c>
      <c r="D202" s="87">
        <v>8991</v>
      </c>
      <c r="E202" s="87"/>
      <c r="F202" s="87" t="s">
        <v>499</v>
      </c>
      <c r="G202" s="104">
        <v>44636</v>
      </c>
      <c r="H202" s="87" t="s">
        <v>130</v>
      </c>
      <c r="I202" s="90">
        <v>4.7400000000009674</v>
      </c>
      <c r="J202" s="88" t="s">
        <v>156</v>
      </c>
      <c r="K202" s="88" t="s">
        <v>132</v>
      </c>
      <c r="L202" s="89">
        <v>4.2824000000000001E-2</v>
      </c>
      <c r="M202" s="89">
        <v>7.4500000000033234E-2</v>
      </c>
      <c r="N202" s="90">
        <v>377591.09341300005</v>
      </c>
      <c r="O202" s="105">
        <v>87.63</v>
      </c>
      <c r="P202" s="90">
        <v>330.88307348200004</v>
      </c>
      <c r="Q202" s="91">
        <f t="shared" si="2"/>
        <v>5.1711338311789864E-3</v>
      </c>
      <c r="R202" s="91">
        <f>P202/'סכום נכסי הקרן'!$C$42</f>
        <v>4.830139796104704E-4</v>
      </c>
    </row>
    <row r="203" spans="2:18">
      <c r="B203" s="85" t="s">
        <v>3081</v>
      </c>
      <c r="C203" s="88" t="s">
        <v>2688</v>
      </c>
      <c r="D203" s="87">
        <v>9112</v>
      </c>
      <c r="E203" s="87"/>
      <c r="F203" s="87" t="s">
        <v>499</v>
      </c>
      <c r="G203" s="104">
        <v>44722</v>
      </c>
      <c r="H203" s="87" t="s">
        <v>130</v>
      </c>
      <c r="I203" s="90">
        <v>4.6900000000019739</v>
      </c>
      <c r="J203" s="88" t="s">
        <v>156</v>
      </c>
      <c r="K203" s="88" t="s">
        <v>132</v>
      </c>
      <c r="L203" s="89">
        <v>5.2750000000000005E-2</v>
      </c>
      <c r="M203" s="89">
        <v>6.9900000000009163E-2</v>
      </c>
      <c r="N203" s="90">
        <v>603104.59618500015</v>
      </c>
      <c r="O203" s="105">
        <v>94.1</v>
      </c>
      <c r="P203" s="90">
        <v>567.52142705200004</v>
      </c>
      <c r="Q203" s="91">
        <f t="shared" ref="Q203:Q246" si="3">IFERROR(P203/$P$10,0)</f>
        <v>8.8693846453503245E-3</v>
      </c>
      <c r="R203" s="91">
        <f>P203/'סכום נכסי הקרן'!$C$42</f>
        <v>8.2845211787333059E-4</v>
      </c>
    </row>
    <row r="204" spans="2:18">
      <c r="B204" s="85" t="s">
        <v>3081</v>
      </c>
      <c r="C204" s="88" t="s">
        <v>2688</v>
      </c>
      <c r="D204" s="87">
        <v>9247</v>
      </c>
      <c r="E204" s="87"/>
      <c r="F204" s="87" t="s">
        <v>499</v>
      </c>
      <c r="G204" s="104">
        <v>44816</v>
      </c>
      <c r="H204" s="87" t="s">
        <v>130</v>
      </c>
      <c r="I204" s="90">
        <v>4.6300000000011101</v>
      </c>
      <c r="J204" s="88" t="s">
        <v>156</v>
      </c>
      <c r="K204" s="88" t="s">
        <v>132</v>
      </c>
      <c r="L204" s="89">
        <v>5.6036999999999997E-2</v>
      </c>
      <c r="M204" s="89">
        <v>7.9200000000026888E-2</v>
      </c>
      <c r="N204" s="90">
        <v>745198.77691700007</v>
      </c>
      <c r="O204" s="105">
        <v>91.86</v>
      </c>
      <c r="P204" s="90">
        <v>684.53959954800018</v>
      </c>
      <c r="Q204" s="91">
        <f t="shared" si="3"/>
        <v>1.0698177591114966E-2</v>
      </c>
      <c r="R204" s="91">
        <f>P204/'סכום נכסי הקרן'!$C$42</f>
        <v>9.9927201684622954E-4</v>
      </c>
    </row>
    <row r="205" spans="2:18">
      <c r="B205" s="85" t="s">
        <v>3081</v>
      </c>
      <c r="C205" s="88" t="s">
        <v>2688</v>
      </c>
      <c r="D205" s="87">
        <v>9486</v>
      </c>
      <c r="E205" s="87"/>
      <c r="F205" s="87" t="s">
        <v>499</v>
      </c>
      <c r="G205" s="104">
        <v>44976</v>
      </c>
      <c r="H205" s="87" t="s">
        <v>130</v>
      </c>
      <c r="I205" s="90">
        <v>4.6400000000019137</v>
      </c>
      <c r="J205" s="88" t="s">
        <v>156</v>
      </c>
      <c r="K205" s="88" t="s">
        <v>132</v>
      </c>
      <c r="L205" s="89">
        <v>6.1999000000000005E-2</v>
      </c>
      <c r="M205" s="89">
        <v>6.5200000000030081E-2</v>
      </c>
      <c r="N205" s="90">
        <v>727888.62361400004</v>
      </c>
      <c r="O205" s="105">
        <v>100.49</v>
      </c>
      <c r="P205" s="90">
        <v>731.45530776500016</v>
      </c>
      <c r="Q205" s="91">
        <f t="shared" si="3"/>
        <v>1.1431389488059728E-2</v>
      </c>
      <c r="R205" s="91">
        <f>P205/'סכום נכסי הקרן'!$C$42</f>
        <v>1.0677582730142096E-3</v>
      </c>
    </row>
    <row r="206" spans="2:18">
      <c r="B206" s="85" t="s">
        <v>3081</v>
      </c>
      <c r="C206" s="88" t="s">
        <v>2688</v>
      </c>
      <c r="D206" s="87">
        <v>9567</v>
      </c>
      <c r="E206" s="87"/>
      <c r="F206" s="87" t="s">
        <v>499</v>
      </c>
      <c r="G206" s="104">
        <v>45056</v>
      </c>
      <c r="H206" s="87" t="s">
        <v>130</v>
      </c>
      <c r="I206" s="90">
        <v>4.6299999999975308</v>
      </c>
      <c r="J206" s="88" t="s">
        <v>156</v>
      </c>
      <c r="K206" s="88" t="s">
        <v>132</v>
      </c>
      <c r="L206" s="89">
        <v>6.3411999999999996E-2</v>
      </c>
      <c r="M206" s="89">
        <v>6.5599999999966921E-2</v>
      </c>
      <c r="N206" s="90">
        <v>793266.54000000015</v>
      </c>
      <c r="O206" s="105">
        <v>100.59</v>
      </c>
      <c r="P206" s="90">
        <v>797.94684301900008</v>
      </c>
      <c r="Q206" s="91">
        <f t="shared" si="3"/>
        <v>1.2470537921434316E-2</v>
      </c>
      <c r="R206" s="91">
        <f>P206/'סכום נכסי הקרן'!$C$42</f>
        <v>1.1648207812757314E-3</v>
      </c>
    </row>
    <row r="207" spans="2:18">
      <c r="B207" s="85" t="s">
        <v>3081</v>
      </c>
      <c r="C207" s="88" t="s">
        <v>2688</v>
      </c>
      <c r="D207" s="87">
        <v>7894</v>
      </c>
      <c r="E207" s="87"/>
      <c r="F207" s="87" t="s">
        <v>499</v>
      </c>
      <c r="G207" s="104">
        <v>44068</v>
      </c>
      <c r="H207" s="87" t="s">
        <v>130</v>
      </c>
      <c r="I207" s="90">
        <v>4.2999999999954488</v>
      </c>
      <c r="J207" s="88" t="s">
        <v>156</v>
      </c>
      <c r="K207" s="88" t="s">
        <v>132</v>
      </c>
      <c r="L207" s="89">
        <v>4.5102999999999997E-2</v>
      </c>
      <c r="M207" s="89">
        <v>6.7199999999936283E-2</v>
      </c>
      <c r="N207" s="90">
        <v>523297.55619500013</v>
      </c>
      <c r="O207" s="105">
        <v>92.38</v>
      </c>
      <c r="P207" s="90">
        <v>483.42228741400015</v>
      </c>
      <c r="Q207" s="91">
        <f t="shared" si="3"/>
        <v>7.5550596133121886E-3</v>
      </c>
      <c r="R207" s="91">
        <f>P207/'סכום נכסי הקרן'!$C$42</f>
        <v>7.0568651463198879E-4</v>
      </c>
    </row>
    <row r="208" spans="2:18">
      <c r="B208" s="85" t="s">
        <v>3081</v>
      </c>
      <c r="C208" s="88" t="s">
        <v>2688</v>
      </c>
      <c r="D208" s="87">
        <v>8076</v>
      </c>
      <c r="E208" s="87"/>
      <c r="F208" s="87" t="s">
        <v>499</v>
      </c>
      <c r="G208" s="104">
        <v>44160</v>
      </c>
      <c r="H208" s="87" t="s">
        <v>130</v>
      </c>
      <c r="I208" s="90">
        <v>4.1700000000000976</v>
      </c>
      <c r="J208" s="88" t="s">
        <v>156</v>
      </c>
      <c r="K208" s="88" t="s">
        <v>132</v>
      </c>
      <c r="L208" s="89">
        <v>4.5465999999999999E-2</v>
      </c>
      <c r="M208" s="89">
        <v>8.7399999999997091E-2</v>
      </c>
      <c r="N208" s="90">
        <v>480625.07202200004</v>
      </c>
      <c r="O208" s="105">
        <v>85.49</v>
      </c>
      <c r="P208" s="90">
        <v>410.88637078800008</v>
      </c>
      <c r="Q208" s="91">
        <f t="shared" si="3"/>
        <v>6.4214478860846478E-3</v>
      </c>
      <c r="R208" s="91">
        <f>P208/'סכום נכסי הקרן'!$C$42</f>
        <v>5.9980058524453843E-4</v>
      </c>
    </row>
    <row r="209" spans="2:18">
      <c r="B209" s="85" t="s">
        <v>3081</v>
      </c>
      <c r="C209" s="88" t="s">
        <v>2688</v>
      </c>
      <c r="D209" s="87">
        <v>9311</v>
      </c>
      <c r="E209" s="87"/>
      <c r="F209" s="87" t="s">
        <v>499</v>
      </c>
      <c r="G209" s="104">
        <v>44880</v>
      </c>
      <c r="H209" s="87" t="s">
        <v>130</v>
      </c>
      <c r="I209" s="90">
        <v>3.98000000000218</v>
      </c>
      <c r="J209" s="88" t="s">
        <v>156</v>
      </c>
      <c r="K209" s="88" t="s">
        <v>132</v>
      </c>
      <c r="L209" s="89">
        <v>7.2695999999999997E-2</v>
      </c>
      <c r="M209" s="89">
        <v>9.3100000000046049E-2</v>
      </c>
      <c r="N209" s="90">
        <v>426200.47530900012</v>
      </c>
      <c r="O209" s="105">
        <v>94.75</v>
      </c>
      <c r="P209" s="90">
        <v>403.82495089400004</v>
      </c>
      <c r="Q209" s="91">
        <f t="shared" si="3"/>
        <v>6.3110900278667646E-3</v>
      </c>
      <c r="R209" s="91">
        <f>P209/'סכום נכסי הקרן'!$C$42</f>
        <v>5.8949251935041819E-4</v>
      </c>
    </row>
    <row r="210" spans="2:18">
      <c r="B210" s="85" t="s">
        <v>3082</v>
      </c>
      <c r="C210" s="88" t="s">
        <v>2688</v>
      </c>
      <c r="D210" s="87">
        <v>8811</v>
      </c>
      <c r="E210" s="87"/>
      <c r="F210" s="87" t="s">
        <v>707</v>
      </c>
      <c r="G210" s="104">
        <v>44550</v>
      </c>
      <c r="H210" s="87" t="s">
        <v>2687</v>
      </c>
      <c r="I210" s="90">
        <v>5.1000000000029964</v>
      </c>
      <c r="J210" s="88" t="s">
        <v>333</v>
      </c>
      <c r="K210" s="88" t="s">
        <v>132</v>
      </c>
      <c r="L210" s="89">
        <v>7.85E-2</v>
      </c>
      <c r="M210" s="89">
        <v>8.2700000000052523E-2</v>
      </c>
      <c r="N210" s="90">
        <v>641194.18513400014</v>
      </c>
      <c r="O210" s="105">
        <v>98.91</v>
      </c>
      <c r="P210" s="90">
        <v>634.204946221</v>
      </c>
      <c r="Q210" s="91">
        <f t="shared" si="3"/>
        <v>9.9115334574008361E-3</v>
      </c>
      <c r="R210" s="91">
        <f>P210/'סכום נכסי הקרן'!$C$42</f>
        <v>9.2579487895597611E-4</v>
      </c>
    </row>
    <row r="211" spans="2:18">
      <c r="B211" s="85" t="s">
        <v>3083</v>
      </c>
      <c r="C211" s="88" t="s">
        <v>2689</v>
      </c>
      <c r="D211" s="87" t="s">
        <v>2828</v>
      </c>
      <c r="E211" s="87"/>
      <c r="F211" s="87" t="s">
        <v>707</v>
      </c>
      <c r="G211" s="104">
        <v>42732</v>
      </c>
      <c r="H211" s="87" t="s">
        <v>2687</v>
      </c>
      <c r="I211" s="90">
        <v>2.1199999999915073</v>
      </c>
      <c r="J211" s="88" t="s">
        <v>128</v>
      </c>
      <c r="K211" s="88" t="s">
        <v>132</v>
      </c>
      <c r="L211" s="89">
        <v>2.1613000000000004E-2</v>
      </c>
      <c r="M211" s="89">
        <v>2.7699999999919501E-2</v>
      </c>
      <c r="N211" s="90">
        <v>102345.91673900001</v>
      </c>
      <c r="O211" s="105">
        <v>110.45</v>
      </c>
      <c r="P211" s="90">
        <v>113.04106338300002</v>
      </c>
      <c r="Q211" s="91">
        <f t="shared" si="3"/>
        <v>1.766637564807554E-3</v>
      </c>
      <c r="R211" s="91">
        <f>P211/'סכום נכסי הקרן'!$C$42</f>
        <v>1.6501422484215567E-4</v>
      </c>
    </row>
    <row r="212" spans="2:18">
      <c r="B212" s="85" t="s">
        <v>3084</v>
      </c>
      <c r="C212" s="88" t="s">
        <v>2689</v>
      </c>
      <c r="D212" s="87" t="s">
        <v>2829</v>
      </c>
      <c r="E212" s="87"/>
      <c r="F212" s="87" t="s">
        <v>499</v>
      </c>
      <c r="G212" s="104">
        <v>45103</v>
      </c>
      <c r="H212" s="87" t="s">
        <v>130</v>
      </c>
      <c r="I212" s="90">
        <v>2.1700000000003659</v>
      </c>
      <c r="J212" s="88" t="s">
        <v>128</v>
      </c>
      <c r="K212" s="88" t="s">
        <v>132</v>
      </c>
      <c r="L212" s="89">
        <v>6.7500000000000004E-2</v>
      </c>
      <c r="M212" s="89">
        <v>7.2500000000015427E-2</v>
      </c>
      <c r="N212" s="90">
        <v>2117708.2432000004</v>
      </c>
      <c r="O212" s="105">
        <v>99.4</v>
      </c>
      <c r="P212" s="90">
        <v>2105.0023270190004</v>
      </c>
      <c r="Q212" s="91">
        <f t="shared" si="3"/>
        <v>3.2897569021615725E-2</v>
      </c>
      <c r="R212" s="91">
        <f>P212/'סכום נכסי הקרן'!$C$42</f>
        <v>3.0728243072792268E-3</v>
      </c>
    </row>
    <row r="213" spans="2:18">
      <c r="B213" s="85" t="s">
        <v>3085</v>
      </c>
      <c r="C213" s="88" t="s">
        <v>2689</v>
      </c>
      <c r="D213" s="87" t="s">
        <v>2830</v>
      </c>
      <c r="E213" s="87"/>
      <c r="F213" s="87" t="s">
        <v>520</v>
      </c>
      <c r="G213" s="104">
        <v>44294</v>
      </c>
      <c r="H213" s="87" t="s">
        <v>130</v>
      </c>
      <c r="I213" s="90">
        <v>7.5700000000219001</v>
      </c>
      <c r="J213" s="88" t="s">
        <v>546</v>
      </c>
      <c r="K213" s="88" t="s">
        <v>132</v>
      </c>
      <c r="L213" s="89">
        <v>0.03</v>
      </c>
      <c r="M213" s="89">
        <v>5.4400000000097343E-2</v>
      </c>
      <c r="N213" s="90">
        <v>110896.54098100001</v>
      </c>
      <c r="O213" s="105">
        <v>92.64</v>
      </c>
      <c r="P213" s="90">
        <v>102.73455867500002</v>
      </c>
      <c r="Q213" s="91">
        <f t="shared" si="3"/>
        <v>1.605564607475865E-3</v>
      </c>
      <c r="R213" s="91">
        <f>P213/'סכום נכסי הקרן'!$C$42</f>
        <v>1.4996907368800951E-4</v>
      </c>
    </row>
    <row r="214" spans="2:18">
      <c r="B214" s="85" t="s">
        <v>3086</v>
      </c>
      <c r="C214" s="88" t="s">
        <v>2689</v>
      </c>
      <c r="D214" s="87" t="s">
        <v>2831</v>
      </c>
      <c r="E214" s="87"/>
      <c r="F214" s="87" t="s">
        <v>520</v>
      </c>
      <c r="G214" s="104">
        <v>42326</v>
      </c>
      <c r="H214" s="87" t="s">
        <v>130</v>
      </c>
      <c r="I214" s="90">
        <v>5.9500000000108102</v>
      </c>
      <c r="J214" s="88" t="s">
        <v>546</v>
      </c>
      <c r="K214" s="88" t="s">
        <v>132</v>
      </c>
      <c r="L214" s="89">
        <v>8.0500000000000002E-2</v>
      </c>
      <c r="M214" s="89">
        <v>9.850000000001545E-2</v>
      </c>
      <c r="N214" s="90">
        <v>34696.372717999999</v>
      </c>
      <c r="O214" s="105">
        <v>93.32</v>
      </c>
      <c r="P214" s="90">
        <v>32.378715147000001</v>
      </c>
      <c r="Q214" s="91">
        <f t="shared" si="3"/>
        <v>5.0602367641470667E-4</v>
      </c>
      <c r="R214" s="91">
        <f>P214/'סכום נכסי הקרן'!$C$42</f>
        <v>4.7265554847661511E-5</v>
      </c>
    </row>
    <row r="215" spans="2:18">
      <c r="B215" s="85" t="s">
        <v>3086</v>
      </c>
      <c r="C215" s="88" t="s">
        <v>2689</v>
      </c>
      <c r="D215" s="87" t="s">
        <v>2832</v>
      </c>
      <c r="E215" s="87"/>
      <c r="F215" s="87" t="s">
        <v>520</v>
      </c>
      <c r="G215" s="104">
        <v>42606</v>
      </c>
      <c r="H215" s="87" t="s">
        <v>130</v>
      </c>
      <c r="I215" s="90">
        <v>5.9400000000007358</v>
      </c>
      <c r="J215" s="88" t="s">
        <v>546</v>
      </c>
      <c r="K215" s="88" t="s">
        <v>132</v>
      </c>
      <c r="L215" s="89">
        <v>8.0500000000000002E-2</v>
      </c>
      <c r="M215" s="89">
        <v>9.8699999999930205E-2</v>
      </c>
      <c r="N215" s="90">
        <v>145942.58094700004</v>
      </c>
      <c r="O215" s="105">
        <v>93.23</v>
      </c>
      <c r="P215" s="90">
        <v>136.06251758499999</v>
      </c>
      <c r="Q215" s="91">
        <f t="shared" si="3"/>
        <v>2.1264233326745096E-3</v>
      </c>
      <c r="R215" s="91">
        <f>P215/'סכום נכסי הקרן'!$C$42</f>
        <v>1.9862030838554097E-4</v>
      </c>
    </row>
    <row r="216" spans="2:18">
      <c r="B216" s="85" t="s">
        <v>3086</v>
      </c>
      <c r="C216" s="88" t="s">
        <v>2689</v>
      </c>
      <c r="D216" s="87" t="s">
        <v>2833</v>
      </c>
      <c r="E216" s="87"/>
      <c r="F216" s="87" t="s">
        <v>520</v>
      </c>
      <c r="G216" s="104">
        <v>42648</v>
      </c>
      <c r="H216" s="87" t="s">
        <v>130</v>
      </c>
      <c r="I216" s="90">
        <v>5.9499999999851854</v>
      </c>
      <c r="J216" s="88" t="s">
        <v>546</v>
      </c>
      <c r="K216" s="88" t="s">
        <v>132</v>
      </c>
      <c r="L216" s="89">
        <v>8.0500000000000002E-2</v>
      </c>
      <c r="M216" s="89">
        <v>9.8599999999761379E-2</v>
      </c>
      <c r="N216" s="90">
        <v>133873.96421500004</v>
      </c>
      <c r="O216" s="105">
        <v>93.28</v>
      </c>
      <c r="P216" s="90">
        <v>124.87786004300003</v>
      </c>
      <c r="Q216" s="91">
        <f t="shared" si="3"/>
        <v>1.9516263556126608E-3</v>
      </c>
      <c r="R216" s="91">
        <f>P216/'סכום נכסי הקרן'!$C$42</f>
        <v>1.8229325395785186E-4</v>
      </c>
    </row>
    <row r="217" spans="2:18">
      <c r="B217" s="85" t="s">
        <v>3086</v>
      </c>
      <c r="C217" s="88" t="s">
        <v>2689</v>
      </c>
      <c r="D217" s="87" t="s">
        <v>2834</v>
      </c>
      <c r="E217" s="87"/>
      <c r="F217" s="87" t="s">
        <v>520</v>
      </c>
      <c r="G217" s="104">
        <v>42718</v>
      </c>
      <c r="H217" s="87" t="s">
        <v>130</v>
      </c>
      <c r="I217" s="90">
        <v>5.9400000000048143</v>
      </c>
      <c r="J217" s="88" t="s">
        <v>546</v>
      </c>
      <c r="K217" s="88" t="s">
        <v>132</v>
      </c>
      <c r="L217" s="89">
        <v>8.0500000000000002E-2</v>
      </c>
      <c r="M217" s="89">
        <v>9.8599999999997689E-2</v>
      </c>
      <c r="N217" s="90">
        <v>93534.372081000009</v>
      </c>
      <c r="O217" s="105">
        <v>93.27</v>
      </c>
      <c r="P217" s="90">
        <v>87.239668457000008</v>
      </c>
      <c r="Q217" s="91">
        <f t="shared" si="3"/>
        <v>1.3634061006247643E-3</v>
      </c>
      <c r="R217" s="91">
        <f>P217/'סכום נכסי הקרן'!$C$42</f>
        <v>1.2735006054519709E-4</v>
      </c>
    </row>
    <row r="218" spans="2:18">
      <c r="B218" s="85" t="s">
        <v>3086</v>
      </c>
      <c r="C218" s="88" t="s">
        <v>2689</v>
      </c>
      <c r="D218" s="87" t="s">
        <v>2835</v>
      </c>
      <c r="E218" s="87"/>
      <c r="F218" s="87" t="s">
        <v>520</v>
      </c>
      <c r="G218" s="104">
        <v>42900</v>
      </c>
      <c r="H218" s="87" t="s">
        <v>130</v>
      </c>
      <c r="I218" s="90">
        <v>5.9300000000308719</v>
      </c>
      <c r="J218" s="88" t="s">
        <v>546</v>
      </c>
      <c r="K218" s="88" t="s">
        <v>132</v>
      </c>
      <c r="L218" s="89">
        <v>8.0500000000000002E-2</v>
      </c>
      <c r="M218" s="89">
        <v>9.9200000000477642E-2</v>
      </c>
      <c r="N218" s="90">
        <v>110795.01704300001</v>
      </c>
      <c r="O218" s="105">
        <v>92.97</v>
      </c>
      <c r="P218" s="90">
        <v>103.00631877400001</v>
      </c>
      <c r="Q218" s="91">
        <f t="shared" si="3"/>
        <v>1.6098117508160027E-3</v>
      </c>
      <c r="R218" s="91">
        <f>P218/'סכום נכסי הקרן'!$C$42</f>
        <v>1.5036578158103041E-4</v>
      </c>
    </row>
    <row r="219" spans="2:18">
      <c r="B219" s="85" t="s">
        <v>3086</v>
      </c>
      <c r="C219" s="88" t="s">
        <v>2689</v>
      </c>
      <c r="D219" s="87" t="s">
        <v>2836</v>
      </c>
      <c r="E219" s="87"/>
      <c r="F219" s="87" t="s">
        <v>520</v>
      </c>
      <c r="G219" s="104">
        <v>43075</v>
      </c>
      <c r="H219" s="87" t="s">
        <v>130</v>
      </c>
      <c r="I219" s="90">
        <v>5.930000000038377</v>
      </c>
      <c r="J219" s="88" t="s">
        <v>546</v>
      </c>
      <c r="K219" s="88" t="s">
        <v>132</v>
      </c>
      <c r="L219" s="89">
        <v>8.0500000000000002E-2</v>
      </c>
      <c r="M219" s="89">
        <v>9.9400000000642197E-2</v>
      </c>
      <c r="N219" s="90">
        <v>68748.935721000016</v>
      </c>
      <c r="O219" s="105">
        <v>92.86</v>
      </c>
      <c r="P219" s="90">
        <v>63.840380135000011</v>
      </c>
      <c r="Q219" s="91">
        <f t="shared" si="3"/>
        <v>9.9771543475276714E-4</v>
      </c>
      <c r="R219" s="91">
        <f>P219/'סכום נכסי הקרן'!$C$42</f>
        <v>9.3192425180156678E-5</v>
      </c>
    </row>
    <row r="220" spans="2:18">
      <c r="B220" s="85" t="s">
        <v>3086</v>
      </c>
      <c r="C220" s="88" t="s">
        <v>2689</v>
      </c>
      <c r="D220" s="87" t="s">
        <v>2837</v>
      </c>
      <c r="E220" s="87"/>
      <c r="F220" s="87" t="s">
        <v>520</v>
      </c>
      <c r="G220" s="104">
        <v>43292</v>
      </c>
      <c r="H220" s="87" t="s">
        <v>130</v>
      </c>
      <c r="I220" s="90">
        <v>5.9199999999954018</v>
      </c>
      <c r="J220" s="88" t="s">
        <v>546</v>
      </c>
      <c r="K220" s="88" t="s">
        <v>132</v>
      </c>
      <c r="L220" s="89">
        <v>8.0500000000000002E-2</v>
      </c>
      <c r="M220" s="89">
        <v>9.949999999992816E-2</v>
      </c>
      <c r="N220" s="90">
        <v>187462.71926900002</v>
      </c>
      <c r="O220" s="105">
        <v>92.8</v>
      </c>
      <c r="P220" s="90">
        <v>173.96572531500001</v>
      </c>
      <c r="Q220" s="91">
        <f t="shared" si="3"/>
        <v>2.7187853345750708E-3</v>
      </c>
      <c r="R220" s="91">
        <f>P220/'סכום נכסי הקרן'!$C$42</f>
        <v>2.5395036505181399E-4</v>
      </c>
    </row>
    <row r="221" spans="2:18">
      <c r="B221" s="85" t="s">
        <v>3058</v>
      </c>
      <c r="C221" s="88" t="s">
        <v>2689</v>
      </c>
      <c r="D221" s="87" t="s">
        <v>2838</v>
      </c>
      <c r="E221" s="87"/>
      <c r="F221" s="87" t="s">
        <v>520</v>
      </c>
      <c r="G221" s="104">
        <v>44858</v>
      </c>
      <c r="H221" s="87" t="s">
        <v>130</v>
      </c>
      <c r="I221" s="90">
        <v>5.5899999999135623</v>
      </c>
      <c r="J221" s="88" t="s">
        <v>546</v>
      </c>
      <c r="K221" s="88" t="s">
        <v>132</v>
      </c>
      <c r="L221" s="89">
        <v>3.49E-2</v>
      </c>
      <c r="M221" s="89">
        <v>4.4799999999506068E-2</v>
      </c>
      <c r="N221" s="90">
        <v>14751.041433000004</v>
      </c>
      <c r="O221" s="105">
        <v>98.82</v>
      </c>
      <c r="P221" s="90">
        <v>14.576977914000002</v>
      </c>
      <c r="Q221" s="91">
        <f t="shared" si="3"/>
        <v>2.2781311492966086E-4</v>
      </c>
      <c r="R221" s="91">
        <f>P221/'סכום נכסי הקרן'!$C$42</f>
        <v>2.1279070092166853E-5</v>
      </c>
    </row>
    <row r="222" spans="2:18">
      <c r="B222" s="85" t="s">
        <v>3058</v>
      </c>
      <c r="C222" s="88" t="s">
        <v>2689</v>
      </c>
      <c r="D222" s="87" t="s">
        <v>2839</v>
      </c>
      <c r="E222" s="87"/>
      <c r="F222" s="87" t="s">
        <v>520</v>
      </c>
      <c r="G222" s="104">
        <v>44858</v>
      </c>
      <c r="H222" s="87" t="s">
        <v>130</v>
      </c>
      <c r="I222" s="90">
        <v>5.6099999999834624</v>
      </c>
      <c r="J222" s="88" t="s">
        <v>546</v>
      </c>
      <c r="K222" s="88" t="s">
        <v>132</v>
      </c>
      <c r="L222" s="89">
        <v>3.49E-2</v>
      </c>
      <c r="M222" s="89">
        <v>4.4700000000496148E-2</v>
      </c>
      <c r="N222" s="90">
        <v>12236.401495000004</v>
      </c>
      <c r="O222" s="105">
        <v>98.83</v>
      </c>
      <c r="P222" s="90">
        <v>12.09323462</v>
      </c>
      <c r="Q222" s="91">
        <f t="shared" si="3"/>
        <v>1.8899647544306578E-4</v>
      </c>
      <c r="R222" s="91">
        <f>P222/'סכום נכסי הקרן'!$C$42</f>
        <v>1.7653370173035083E-5</v>
      </c>
    </row>
    <row r="223" spans="2:18">
      <c r="B223" s="85" t="s">
        <v>3058</v>
      </c>
      <c r="C223" s="88" t="s">
        <v>2689</v>
      </c>
      <c r="D223" s="87" t="s">
        <v>2840</v>
      </c>
      <c r="E223" s="87"/>
      <c r="F223" s="87" t="s">
        <v>520</v>
      </c>
      <c r="G223" s="104">
        <v>44858</v>
      </c>
      <c r="H223" s="87" t="s">
        <v>130</v>
      </c>
      <c r="I223" s="90">
        <v>5.4900000001774867</v>
      </c>
      <c r="J223" s="88" t="s">
        <v>546</v>
      </c>
      <c r="K223" s="88" t="s">
        <v>132</v>
      </c>
      <c r="L223" s="89">
        <v>3.49E-2</v>
      </c>
      <c r="M223" s="89">
        <v>4.4900000001115069E-2</v>
      </c>
      <c r="N223" s="90">
        <v>15330.863035000002</v>
      </c>
      <c r="O223" s="105">
        <v>98.86</v>
      </c>
      <c r="P223" s="90">
        <v>15.156089819000002</v>
      </c>
      <c r="Q223" s="91">
        <f t="shared" si="3"/>
        <v>2.368636388276351E-4</v>
      </c>
      <c r="R223" s="91">
        <f>P223/'סכום נכסי הקרן'!$C$42</f>
        <v>2.2124441669897521E-5</v>
      </c>
    </row>
    <row r="224" spans="2:18">
      <c r="B224" s="85" t="s">
        <v>3058</v>
      </c>
      <c r="C224" s="88" t="s">
        <v>2689</v>
      </c>
      <c r="D224" s="87" t="s">
        <v>2841</v>
      </c>
      <c r="E224" s="87"/>
      <c r="F224" s="87" t="s">
        <v>520</v>
      </c>
      <c r="G224" s="104">
        <v>44858</v>
      </c>
      <c r="H224" s="87" t="s">
        <v>130</v>
      </c>
      <c r="I224" s="90">
        <v>5.5200000000108238</v>
      </c>
      <c r="J224" s="88" t="s">
        <v>546</v>
      </c>
      <c r="K224" s="88" t="s">
        <v>132</v>
      </c>
      <c r="L224" s="89">
        <v>3.49E-2</v>
      </c>
      <c r="M224" s="89">
        <v>4.479999999989176E-2</v>
      </c>
      <c r="N224" s="90">
        <v>18690.363535</v>
      </c>
      <c r="O224" s="105">
        <v>98.86</v>
      </c>
      <c r="P224" s="90">
        <v>18.477291715000003</v>
      </c>
      <c r="Q224" s="91">
        <f t="shared" si="3"/>
        <v>2.8876831712939686E-4</v>
      </c>
      <c r="R224" s="91">
        <f>P224/'סכום נכסי הקרן'!$C$42</f>
        <v>2.6972640545697879E-5</v>
      </c>
    </row>
    <row r="225" spans="2:18">
      <c r="B225" s="85" t="s">
        <v>3058</v>
      </c>
      <c r="C225" s="88" t="s">
        <v>2689</v>
      </c>
      <c r="D225" s="87" t="s">
        <v>2842</v>
      </c>
      <c r="E225" s="87"/>
      <c r="F225" s="87" t="s">
        <v>520</v>
      </c>
      <c r="G225" s="104">
        <v>44858</v>
      </c>
      <c r="H225" s="87" t="s">
        <v>130</v>
      </c>
      <c r="I225" s="90">
        <v>5.7400000002337741</v>
      </c>
      <c r="J225" s="88" t="s">
        <v>546</v>
      </c>
      <c r="K225" s="88" t="s">
        <v>132</v>
      </c>
      <c r="L225" s="89">
        <v>3.49E-2</v>
      </c>
      <c r="M225" s="89">
        <v>4.460000000152782E-2</v>
      </c>
      <c r="N225" s="90">
        <v>11000.473430000002</v>
      </c>
      <c r="O225" s="105">
        <v>98.77</v>
      </c>
      <c r="P225" s="90">
        <v>10.865166679000001</v>
      </c>
      <c r="Q225" s="91">
        <f t="shared" si="3"/>
        <v>1.6980388390351435E-4</v>
      </c>
      <c r="R225" s="91">
        <f>P225/'סכום נכסי הקרן'!$C$42</f>
        <v>1.5860670482560542E-5</v>
      </c>
    </row>
    <row r="226" spans="2:18">
      <c r="B226" s="85" t="s">
        <v>3087</v>
      </c>
      <c r="C226" s="88" t="s">
        <v>2688</v>
      </c>
      <c r="D226" s="87">
        <v>9637</v>
      </c>
      <c r="E226" s="87"/>
      <c r="F226" s="87" t="s">
        <v>520</v>
      </c>
      <c r="G226" s="104">
        <v>45104</v>
      </c>
      <c r="H226" s="87" t="s">
        <v>130</v>
      </c>
      <c r="I226" s="90">
        <v>2.7400000000035143</v>
      </c>
      <c r="J226" s="88" t="s">
        <v>333</v>
      </c>
      <c r="K226" s="88" t="s">
        <v>132</v>
      </c>
      <c r="L226" s="89">
        <v>5.2159000000000004E-2</v>
      </c>
      <c r="M226" s="89">
        <v>5.6700000000017577E-2</v>
      </c>
      <c r="N226" s="90">
        <v>114833.85000000002</v>
      </c>
      <c r="O226" s="105">
        <v>99.12</v>
      </c>
      <c r="P226" s="90">
        <v>113.82331274000001</v>
      </c>
      <c r="Q226" s="91">
        <f t="shared" si="3"/>
        <v>1.7788627779979189E-3</v>
      </c>
      <c r="R226" s="91">
        <f>P226/'סכום נכסי הקרן'!$C$42</f>
        <v>1.6615613086652908E-4</v>
      </c>
    </row>
    <row r="227" spans="2:18">
      <c r="B227" s="85" t="s">
        <v>3088</v>
      </c>
      <c r="C227" s="88" t="s">
        <v>2688</v>
      </c>
      <c r="D227" s="87">
        <v>9577</v>
      </c>
      <c r="E227" s="87"/>
      <c r="F227" s="87" t="s">
        <v>520</v>
      </c>
      <c r="G227" s="104">
        <v>45063</v>
      </c>
      <c r="H227" s="87" t="s">
        <v>130</v>
      </c>
      <c r="I227" s="90">
        <v>3.7899999999890039</v>
      </c>
      <c r="J227" s="88" t="s">
        <v>333</v>
      </c>
      <c r="K227" s="88" t="s">
        <v>132</v>
      </c>
      <c r="L227" s="89">
        <v>4.4344000000000001E-2</v>
      </c>
      <c r="M227" s="89">
        <v>4.4699999999906162E-2</v>
      </c>
      <c r="N227" s="90">
        <v>172250.77500000002</v>
      </c>
      <c r="O227" s="105">
        <v>100.84</v>
      </c>
      <c r="P227" s="90">
        <v>173.69767762900003</v>
      </c>
      <c r="Q227" s="91">
        <f t="shared" si="3"/>
        <v>2.7145962098705117E-3</v>
      </c>
      <c r="R227" s="91">
        <f>P227/'סכום נכסי הקרן'!$C$42</f>
        <v>2.5355907643684268E-4</v>
      </c>
    </row>
    <row r="228" spans="2:18">
      <c r="B228" s="85" t="s">
        <v>3089</v>
      </c>
      <c r="C228" s="88" t="s">
        <v>2688</v>
      </c>
      <c r="D228" s="87" t="s">
        <v>2843</v>
      </c>
      <c r="E228" s="87"/>
      <c r="F228" s="87" t="s">
        <v>520</v>
      </c>
      <c r="G228" s="104">
        <v>42372</v>
      </c>
      <c r="H228" s="87" t="s">
        <v>130</v>
      </c>
      <c r="I228" s="90">
        <v>9.6800000000225488</v>
      </c>
      <c r="J228" s="88" t="s">
        <v>128</v>
      </c>
      <c r="K228" s="88" t="s">
        <v>132</v>
      </c>
      <c r="L228" s="89">
        <v>6.7000000000000004E-2</v>
      </c>
      <c r="M228" s="89">
        <v>3.1100000000072864E-2</v>
      </c>
      <c r="N228" s="90">
        <v>140484.77583000003</v>
      </c>
      <c r="O228" s="105">
        <v>155.31</v>
      </c>
      <c r="P228" s="90">
        <v>218.18690023100004</v>
      </c>
      <c r="Q228" s="91">
        <f t="shared" si="3"/>
        <v>3.4098863064567619E-3</v>
      </c>
      <c r="R228" s="91">
        <f>P228/'סכום נכסי הקרן'!$C$42</f>
        <v>3.1850321586541065E-4</v>
      </c>
    </row>
    <row r="229" spans="2:18">
      <c r="B229" s="85" t="s">
        <v>3090</v>
      </c>
      <c r="C229" s="88" t="s">
        <v>2689</v>
      </c>
      <c r="D229" s="87" t="s">
        <v>2844</v>
      </c>
      <c r="E229" s="87"/>
      <c r="F229" s="87" t="s">
        <v>2845</v>
      </c>
      <c r="G229" s="104">
        <v>41816</v>
      </c>
      <c r="H229" s="87" t="s">
        <v>130</v>
      </c>
      <c r="I229" s="90">
        <v>5.8299999999750733</v>
      </c>
      <c r="J229" s="88" t="s">
        <v>546</v>
      </c>
      <c r="K229" s="88" t="s">
        <v>132</v>
      </c>
      <c r="L229" s="89">
        <v>4.4999999999999998E-2</v>
      </c>
      <c r="M229" s="89">
        <v>8.109999999979102E-2</v>
      </c>
      <c r="N229" s="90">
        <v>43996.592897000002</v>
      </c>
      <c r="O229" s="105">
        <v>90.27</v>
      </c>
      <c r="P229" s="90">
        <v>39.715724952999999</v>
      </c>
      <c r="Q229" s="91">
        <f t="shared" si="3"/>
        <v>6.206885313685595E-4</v>
      </c>
      <c r="R229" s="91">
        <f>P229/'סכום נכסי הקרן'!$C$42</f>
        <v>5.7975919290132427E-5</v>
      </c>
    </row>
    <row r="230" spans="2:18">
      <c r="B230" s="85" t="s">
        <v>3090</v>
      </c>
      <c r="C230" s="88" t="s">
        <v>2689</v>
      </c>
      <c r="D230" s="87" t="s">
        <v>2846</v>
      </c>
      <c r="E230" s="87"/>
      <c r="F230" s="87" t="s">
        <v>2845</v>
      </c>
      <c r="G230" s="104">
        <v>42625</v>
      </c>
      <c r="H230" s="87" t="s">
        <v>130</v>
      </c>
      <c r="I230" s="90">
        <v>5.8299999999244303</v>
      </c>
      <c r="J230" s="88" t="s">
        <v>546</v>
      </c>
      <c r="K230" s="88" t="s">
        <v>132</v>
      </c>
      <c r="L230" s="89">
        <v>4.4999999999999998E-2</v>
      </c>
      <c r="M230" s="89">
        <v>8.1099999999748096E-2</v>
      </c>
      <c r="N230" s="90">
        <v>12251.228796000001</v>
      </c>
      <c r="O230" s="105">
        <v>90.73</v>
      </c>
      <c r="P230" s="90">
        <v>11.115540048000003</v>
      </c>
      <c r="Q230" s="91">
        <f t="shared" si="3"/>
        <v>1.7371678940586425E-4</v>
      </c>
      <c r="R230" s="91">
        <f>P230/'סכום נכסי הקרן'!$C$42</f>
        <v>1.6226158617316249E-5</v>
      </c>
    </row>
    <row r="231" spans="2:18">
      <c r="B231" s="85" t="s">
        <v>3090</v>
      </c>
      <c r="C231" s="88" t="s">
        <v>2689</v>
      </c>
      <c r="D231" s="87" t="s">
        <v>2847</v>
      </c>
      <c r="E231" s="87"/>
      <c r="F231" s="87" t="s">
        <v>2845</v>
      </c>
      <c r="G231" s="104">
        <v>42716</v>
      </c>
      <c r="H231" s="87" t="s">
        <v>130</v>
      </c>
      <c r="I231" s="90">
        <v>5.8299999997021219</v>
      </c>
      <c r="J231" s="88" t="s">
        <v>546</v>
      </c>
      <c r="K231" s="88" t="s">
        <v>132</v>
      </c>
      <c r="L231" s="89">
        <v>4.4999999999999998E-2</v>
      </c>
      <c r="M231" s="89">
        <v>8.1099999995644587E-2</v>
      </c>
      <c r="N231" s="90">
        <v>9268.7743780000019</v>
      </c>
      <c r="O231" s="105">
        <v>90.91</v>
      </c>
      <c r="P231" s="90">
        <v>8.4262434969999997</v>
      </c>
      <c r="Q231" s="91">
        <f t="shared" si="3"/>
        <v>1.3168770574617804E-4</v>
      </c>
      <c r="R231" s="91">
        <f>P231/'סכום נכסי הקרן'!$C$42</f>
        <v>1.2300397726069307E-5</v>
      </c>
    </row>
    <row r="232" spans="2:18">
      <c r="B232" s="85" t="s">
        <v>3090</v>
      </c>
      <c r="C232" s="88" t="s">
        <v>2689</v>
      </c>
      <c r="D232" s="87" t="s">
        <v>2848</v>
      </c>
      <c r="E232" s="87"/>
      <c r="F232" s="87" t="s">
        <v>2845</v>
      </c>
      <c r="G232" s="104">
        <v>42803</v>
      </c>
      <c r="H232" s="87" t="s">
        <v>130</v>
      </c>
      <c r="I232" s="90">
        <v>5.829999999988404</v>
      </c>
      <c r="J232" s="88" t="s">
        <v>546</v>
      </c>
      <c r="K232" s="88" t="s">
        <v>132</v>
      </c>
      <c r="L232" s="89">
        <v>4.4999999999999998E-2</v>
      </c>
      <c r="M232" s="89">
        <v>8.1099999999869304E-2</v>
      </c>
      <c r="N232" s="90">
        <v>59401.262793000016</v>
      </c>
      <c r="O232" s="105">
        <v>91.46</v>
      </c>
      <c r="P232" s="90">
        <v>54.328399061000006</v>
      </c>
      <c r="Q232" s="91">
        <f t="shared" si="3"/>
        <v>8.4905951646817269E-4</v>
      </c>
      <c r="R232" s="91">
        <f>P232/'סכום נכסי הקרן'!$C$42</f>
        <v>7.9307097701227322E-5</v>
      </c>
    </row>
    <row r="233" spans="2:18">
      <c r="B233" s="85" t="s">
        <v>3090</v>
      </c>
      <c r="C233" s="88" t="s">
        <v>2689</v>
      </c>
      <c r="D233" s="87" t="s">
        <v>2849</v>
      </c>
      <c r="E233" s="87"/>
      <c r="F233" s="87" t="s">
        <v>2845</v>
      </c>
      <c r="G233" s="104">
        <v>42898</v>
      </c>
      <c r="H233" s="87" t="s">
        <v>130</v>
      </c>
      <c r="I233" s="90">
        <v>5.8300000002596786</v>
      </c>
      <c r="J233" s="88" t="s">
        <v>546</v>
      </c>
      <c r="K233" s="88" t="s">
        <v>132</v>
      </c>
      <c r="L233" s="89">
        <v>4.4999999999999998E-2</v>
      </c>
      <c r="M233" s="89">
        <v>8.1100000003816494E-2</v>
      </c>
      <c r="N233" s="90">
        <v>11171.855349000001</v>
      </c>
      <c r="O233" s="105">
        <v>91</v>
      </c>
      <c r="P233" s="90">
        <v>10.166388692000002</v>
      </c>
      <c r="Q233" s="91">
        <f t="shared" si="3"/>
        <v>1.5888318478453865E-4</v>
      </c>
      <c r="R233" s="91">
        <f>P233/'סכום נכסי הקרן'!$C$42</f>
        <v>1.4840613660634823E-5</v>
      </c>
    </row>
    <row r="234" spans="2:18">
      <c r="B234" s="85" t="s">
        <v>3090</v>
      </c>
      <c r="C234" s="88" t="s">
        <v>2689</v>
      </c>
      <c r="D234" s="87" t="s">
        <v>2850</v>
      </c>
      <c r="E234" s="87"/>
      <c r="F234" s="87" t="s">
        <v>2845</v>
      </c>
      <c r="G234" s="104">
        <v>42989</v>
      </c>
      <c r="H234" s="87" t="s">
        <v>130</v>
      </c>
      <c r="I234" s="90">
        <v>5.8300000001648131</v>
      </c>
      <c r="J234" s="88" t="s">
        <v>546</v>
      </c>
      <c r="K234" s="88" t="s">
        <v>132</v>
      </c>
      <c r="L234" s="89">
        <v>4.4999999999999998E-2</v>
      </c>
      <c r="M234" s="89">
        <v>8.1100000002363365E-2</v>
      </c>
      <c r="N234" s="90">
        <v>14077.944084000002</v>
      </c>
      <c r="O234" s="105">
        <v>91.37</v>
      </c>
      <c r="P234" s="90">
        <v>12.863017936000002</v>
      </c>
      <c r="Q234" s="91">
        <f t="shared" si="3"/>
        <v>2.0102686583491912E-4</v>
      </c>
      <c r="R234" s="91">
        <f>P234/'סכום נכסי הקרן'!$C$42</f>
        <v>1.877707861476996E-5</v>
      </c>
    </row>
    <row r="235" spans="2:18">
      <c r="B235" s="85" t="s">
        <v>3090</v>
      </c>
      <c r="C235" s="88" t="s">
        <v>2689</v>
      </c>
      <c r="D235" s="87" t="s">
        <v>2851</v>
      </c>
      <c r="E235" s="87"/>
      <c r="F235" s="87" t="s">
        <v>2845</v>
      </c>
      <c r="G235" s="104">
        <v>43080</v>
      </c>
      <c r="H235" s="87" t="s">
        <v>130</v>
      </c>
      <c r="I235" s="90">
        <v>5.8299999994415659</v>
      </c>
      <c r="J235" s="88" t="s">
        <v>546</v>
      </c>
      <c r="K235" s="88" t="s">
        <v>132</v>
      </c>
      <c r="L235" s="89">
        <v>4.4999999999999998E-2</v>
      </c>
      <c r="M235" s="89">
        <v>8.1099999990979138E-2</v>
      </c>
      <c r="N235" s="90">
        <v>4361.8336400000007</v>
      </c>
      <c r="O235" s="105">
        <v>90.73</v>
      </c>
      <c r="P235" s="90">
        <v>3.9574919870000009</v>
      </c>
      <c r="Q235" s="91">
        <f t="shared" si="3"/>
        <v>6.1848798988832921E-5</v>
      </c>
      <c r="R235" s="91">
        <f>P235/'סכום נכסי הקרן'!$C$42</f>
        <v>5.7770375915630054E-6</v>
      </c>
    </row>
    <row r="236" spans="2:18">
      <c r="B236" s="85" t="s">
        <v>3090</v>
      </c>
      <c r="C236" s="88" t="s">
        <v>2689</v>
      </c>
      <c r="D236" s="87" t="s">
        <v>2852</v>
      </c>
      <c r="E236" s="87"/>
      <c r="F236" s="87" t="s">
        <v>2845</v>
      </c>
      <c r="G236" s="104">
        <v>43171</v>
      </c>
      <c r="H236" s="87" t="s">
        <v>130</v>
      </c>
      <c r="I236" s="90">
        <v>5.7199999989791257</v>
      </c>
      <c r="J236" s="88" t="s">
        <v>546</v>
      </c>
      <c r="K236" s="88" t="s">
        <v>132</v>
      </c>
      <c r="L236" s="89">
        <v>4.4999999999999998E-2</v>
      </c>
      <c r="M236" s="89">
        <v>8.179999998737339E-2</v>
      </c>
      <c r="N236" s="90">
        <v>3259.0980500000005</v>
      </c>
      <c r="O236" s="105">
        <v>91.37</v>
      </c>
      <c r="P236" s="90">
        <v>2.977837982</v>
      </c>
      <c r="Q236" s="91">
        <f t="shared" si="3"/>
        <v>4.653849038103683E-5</v>
      </c>
      <c r="R236" s="91">
        <f>P236/'סכום נכסי הקרן'!$C$42</f>
        <v>4.346965709623335E-6</v>
      </c>
    </row>
    <row r="237" spans="2:18">
      <c r="B237" s="85" t="s">
        <v>3090</v>
      </c>
      <c r="C237" s="88" t="s">
        <v>2689</v>
      </c>
      <c r="D237" s="87" t="s">
        <v>2853</v>
      </c>
      <c r="E237" s="87"/>
      <c r="F237" s="87" t="s">
        <v>2845</v>
      </c>
      <c r="G237" s="104">
        <v>43341</v>
      </c>
      <c r="H237" s="87" t="s">
        <v>130</v>
      </c>
      <c r="I237" s="90">
        <v>5.870000000135196</v>
      </c>
      <c r="J237" s="88" t="s">
        <v>546</v>
      </c>
      <c r="K237" s="88" t="s">
        <v>132</v>
      </c>
      <c r="L237" s="89">
        <v>4.4999999999999998E-2</v>
      </c>
      <c r="M237" s="89">
        <v>7.8500000002074785E-2</v>
      </c>
      <c r="N237" s="90">
        <v>8176.287733000001</v>
      </c>
      <c r="O237" s="105">
        <v>91.37</v>
      </c>
      <c r="P237" s="90">
        <v>7.4706740770000009</v>
      </c>
      <c r="Q237" s="91">
        <f t="shared" si="3"/>
        <v>1.1675379781368028E-4</v>
      </c>
      <c r="R237" s="91">
        <f>P237/'סכום נכסי הקרן'!$C$42</f>
        <v>1.0905483856673759E-5</v>
      </c>
    </row>
    <row r="238" spans="2:18">
      <c r="B238" s="85" t="s">
        <v>3090</v>
      </c>
      <c r="C238" s="88" t="s">
        <v>2689</v>
      </c>
      <c r="D238" s="87" t="s">
        <v>2854</v>
      </c>
      <c r="E238" s="87"/>
      <c r="F238" s="87" t="s">
        <v>2845</v>
      </c>
      <c r="G238" s="104">
        <v>43990</v>
      </c>
      <c r="H238" s="87" t="s">
        <v>130</v>
      </c>
      <c r="I238" s="90">
        <v>5.8300000001422818</v>
      </c>
      <c r="J238" s="88" t="s">
        <v>546</v>
      </c>
      <c r="K238" s="88" t="s">
        <v>132</v>
      </c>
      <c r="L238" s="89">
        <v>4.4999999999999998E-2</v>
      </c>
      <c r="M238" s="89">
        <v>8.1100000001791711E-2</v>
      </c>
      <c r="N238" s="90">
        <v>8432.9206950000025</v>
      </c>
      <c r="O238" s="105">
        <v>90.01</v>
      </c>
      <c r="P238" s="90">
        <v>7.5904724240000014</v>
      </c>
      <c r="Q238" s="91">
        <f t="shared" si="3"/>
        <v>1.1862604010934044E-4</v>
      </c>
      <c r="R238" s="91">
        <f>P238/'סכום נכסי הקרן'!$C$42</f>
        <v>1.1080362177665824E-5</v>
      </c>
    </row>
    <row r="239" spans="2:18">
      <c r="B239" s="85" t="s">
        <v>3090</v>
      </c>
      <c r="C239" s="88" t="s">
        <v>2689</v>
      </c>
      <c r="D239" s="87" t="s">
        <v>2855</v>
      </c>
      <c r="E239" s="87"/>
      <c r="F239" s="87" t="s">
        <v>2845</v>
      </c>
      <c r="G239" s="104">
        <v>41893</v>
      </c>
      <c r="H239" s="87" t="s">
        <v>130</v>
      </c>
      <c r="I239" s="90">
        <v>5.8300000000180372</v>
      </c>
      <c r="J239" s="88" t="s">
        <v>546</v>
      </c>
      <c r="K239" s="88" t="s">
        <v>132</v>
      </c>
      <c r="L239" s="89">
        <v>4.4999999999999998E-2</v>
      </c>
      <c r="M239" s="89">
        <v>8.11000000004896E-2</v>
      </c>
      <c r="N239" s="90">
        <v>8631.6880980000024</v>
      </c>
      <c r="O239" s="105">
        <v>89.92</v>
      </c>
      <c r="P239" s="90">
        <v>7.7616140420000015</v>
      </c>
      <c r="Q239" s="91">
        <f t="shared" si="3"/>
        <v>1.213006894996806E-4</v>
      </c>
      <c r="R239" s="91">
        <f>P239/'סכום נכסי הקרן'!$C$42</f>
        <v>1.1330189988793346E-5</v>
      </c>
    </row>
    <row r="240" spans="2:18">
      <c r="B240" s="85" t="s">
        <v>3090</v>
      </c>
      <c r="C240" s="88" t="s">
        <v>2689</v>
      </c>
      <c r="D240" s="87" t="s">
        <v>2856</v>
      </c>
      <c r="E240" s="87"/>
      <c r="F240" s="87" t="s">
        <v>2845</v>
      </c>
      <c r="G240" s="104">
        <v>42151</v>
      </c>
      <c r="H240" s="87" t="s">
        <v>130</v>
      </c>
      <c r="I240" s="90">
        <v>5.8299999999425269</v>
      </c>
      <c r="J240" s="88" t="s">
        <v>546</v>
      </c>
      <c r="K240" s="88" t="s">
        <v>132</v>
      </c>
      <c r="L240" s="89">
        <v>4.4999999999999998E-2</v>
      </c>
      <c r="M240" s="89">
        <v>8.1099999998937605E-2</v>
      </c>
      <c r="N240" s="90">
        <v>31610.712409000007</v>
      </c>
      <c r="O240" s="105">
        <v>90.82</v>
      </c>
      <c r="P240" s="90">
        <v>28.708850455000004</v>
      </c>
      <c r="Q240" s="91">
        <f t="shared" si="3"/>
        <v>4.4866999777244513E-4</v>
      </c>
      <c r="R240" s="91">
        <f>P240/'סכום נכסי הקרן'!$C$42</f>
        <v>4.1908387643968634E-5</v>
      </c>
    </row>
    <row r="241" spans="2:18">
      <c r="B241" s="85" t="s">
        <v>3090</v>
      </c>
      <c r="C241" s="88" t="s">
        <v>2689</v>
      </c>
      <c r="D241" s="87" t="s">
        <v>2857</v>
      </c>
      <c r="E241" s="87"/>
      <c r="F241" s="87" t="s">
        <v>2845</v>
      </c>
      <c r="G241" s="104">
        <v>42166</v>
      </c>
      <c r="H241" s="87" t="s">
        <v>130</v>
      </c>
      <c r="I241" s="90">
        <v>5.8299999999881527</v>
      </c>
      <c r="J241" s="88" t="s">
        <v>546</v>
      </c>
      <c r="K241" s="88" t="s">
        <v>132</v>
      </c>
      <c r="L241" s="89">
        <v>4.4999999999999998E-2</v>
      </c>
      <c r="M241" s="89">
        <v>8.1100000000207298E-2</v>
      </c>
      <c r="N241" s="90">
        <v>29742.205821000003</v>
      </c>
      <c r="O241" s="105">
        <v>90.82</v>
      </c>
      <c r="P241" s="90">
        <v>27.011872704000009</v>
      </c>
      <c r="Q241" s="91">
        <f t="shared" si="3"/>
        <v>4.2214915170253733E-4</v>
      </c>
      <c r="R241" s="91">
        <f>P241/'סכום נכסי הקרן'!$C$42</f>
        <v>3.9431186352904336E-5</v>
      </c>
    </row>
    <row r="242" spans="2:18">
      <c r="B242" s="85" t="s">
        <v>3090</v>
      </c>
      <c r="C242" s="88" t="s">
        <v>2689</v>
      </c>
      <c r="D242" s="87" t="s">
        <v>2858</v>
      </c>
      <c r="E242" s="87"/>
      <c r="F242" s="87" t="s">
        <v>2845</v>
      </c>
      <c r="G242" s="104">
        <v>42257</v>
      </c>
      <c r="H242" s="87" t="s">
        <v>130</v>
      </c>
      <c r="I242" s="90">
        <v>5.8299999999466783</v>
      </c>
      <c r="J242" s="88" t="s">
        <v>546</v>
      </c>
      <c r="K242" s="88" t="s">
        <v>132</v>
      </c>
      <c r="L242" s="89">
        <v>4.4999999999999998E-2</v>
      </c>
      <c r="M242" s="89">
        <v>8.1099999999354522E-2</v>
      </c>
      <c r="N242" s="90">
        <v>15805.140937000004</v>
      </c>
      <c r="O242" s="105">
        <v>90.18</v>
      </c>
      <c r="P242" s="90">
        <v>14.253075972000003</v>
      </c>
      <c r="Q242" s="91">
        <f t="shared" si="3"/>
        <v>2.2275108418679218E-4</v>
      </c>
      <c r="R242" s="91">
        <f>P242/'סכום נכסי הקרן'!$C$42</f>
        <v>2.080624697564231E-5</v>
      </c>
    </row>
    <row r="243" spans="2:18">
      <c r="B243" s="85" t="s">
        <v>3090</v>
      </c>
      <c r="C243" s="88" t="s">
        <v>2689</v>
      </c>
      <c r="D243" s="87" t="s">
        <v>2859</v>
      </c>
      <c r="E243" s="87"/>
      <c r="F243" s="87" t="s">
        <v>2845</v>
      </c>
      <c r="G243" s="104">
        <v>42348</v>
      </c>
      <c r="H243" s="87" t="s">
        <v>130</v>
      </c>
      <c r="I243" s="90">
        <v>5.8300000001076269</v>
      </c>
      <c r="J243" s="88" t="s">
        <v>546</v>
      </c>
      <c r="K243" s="88" t="s">
        <v>132</v>
      </c>
      <c r="L243" s="89">
        <v>4.4999999999999998E-2</v>
      </c>
      <c r="M243" s="89">
        <v>8.1100000001366496E-2</v>
      </c>
      <c r="N243" s="90">
        <v>27369.565104000005</v>
      </c>
      <c r="O243" s="105">
        <v>90.64</v>
      </c>
      <c r="P243" s="90">
        <v>24.807773651000005</v>
      </c>
      <c r="Q243" s="91">
        <f t="shared" si="3"/>
        <v>3.8770287114700476E-4</v>
      </c>
      <c r="R243" s="91">
        <f>P243/'סכום נכסי הקרן'!$C$42</f>
        <v>3.6213703379714066E-5</v>
      </c>
    </row>
    <row r="244" spans="2:18">
      <c r="B244" s="85" t="s">
        <v>3090</v>
      </c>
      <c r="C244" s="88" t="s">
        <v>2689</v>
      </c>
      <c r="D244" s="87" t="s">
        <v>2860</v>
      </c>
      <c r="E244" s="87"/>
      <c r="F244" s="87" t="s">
        <v>2845</v>
      </c>
      <c r="G244" s="104">
        <v>42439</v>
      </c>
      <c r="H244" s="87" t="s">
        <v>130</v>
      </c>
      <c r="I244" s="90">
        <v>5.8299999999926078</v>
      </c>
      <c r="J244" s="88" t="s">
        <v>546</v>
      </c>
      <c r="K244" s="88" t="s">
        <v>132</v>
      </c>
      <c r="L244" s="89">
        <v>4.4999999999999998E-2</v>
      </c>
      <c r="M244" s="89">
        <v>8.1100000000087352E-2</v>
      </c>
      <c r="N244" s="90">
        <v>32506.431092000003</v>
      </c>
      <c r="O244" s="105">
        <v>91.55</v>
      </c>
      <c r="P244" s="90">
        <v>29.759638334000002</v>
      </c>
      <c r="Q244" s="91">
        <f t="shared" si="3"/>
        <v>4.6509200659057012E-4</v>
      </c>
      <c r="R244" s="91">
        <f>P244/'סכום נכסי הקרן'!$C$42</f>
        <v>4.344229879216112E-5</v>
      </c>
    </row>
    <row r="245" spans="2:18">
      <c r="B245" s="85" t="s">
        <v>3090</v>
      </c>
      <c r="C245" s="88" t="s">
        <v>2689</v>
      </c>
      <c r="D245" s="87" t="s">
        <v>2861</v>
      </c>
      <c r="E245" s="87"/>
      <c r="F245" s="87" t="s">
        <v>2845</v>
      </c>
      <c r="G245" s="104">
        <v>42549</v>
      </c>
      <c r="H245" s="87" t="s">
        <v>130</v>
      </c>
      <c r="I245" s="90">
        <v>5.8500000001212911</v>
      </c>
      <c r="J245" s="88" t="s">
        <v>546</v>
      </c>
      <c r="K245" s="88" t="s">
        <v>132</v>
      </c>
      <c r="L245" s="89">
        <v>4.4999999999999998E-2</v>
      </c>
      <c r="M245" s="89">
        <v>7.9900000001507807E-2</v>
      </c>
      <c r="N245" s="90">
        <v>22864.644238000004</v>
      </c>
      <c r="O245" s="105">
        <v>91.95</v>
      </c>
      <c r="P245" s="90">
        <v>21.024041517000001</v>
      </c>
      <c r="Q245" s="91">
        <f t="shared" si="3"/>
        <v>3.2856964006224546E-4</v>
      </c>
      <c r="R245" s="91">
        <f>P245/'סכום נכסי הקרן'!$C$42</f>
        <v>3.0690315626478688E-5</v>
      </c>
    </row>
    <row r="246" spans="2:18">
      <c r="B246" s="85" t="s">
        <v>3090</v>
      </c>
      <c r="C246" s="88" t="s">
        <v>2689</v>
      </c>
      <c r="D246" s="87" t="s">
        <v>2862</v>
      </c>
      <c r="E246" s="87"/>
      <c r="F246" s="87" t="s">
        <v>2845</v>
      </c>
      <c r="G246" s="104">
        <v>42604</v>
      </c>
      <c r="H246" s="87" t="s">
        <v>130</v>
      </c>
      <c r="I246" s="90">
        <v>5.8299999999812009</v>
      </c>
      <c r="J246" s="88" t="s">
        <v>546</v>
      </c>
      <c r="K246" s="88" t="s">
        <v>132</v>
      </c>
      <c r="L246" s="89">
        <v>4.4999999999999998E-2</v>
      </c>
      <c r="M246" s="89">
        <v>8.1099999999753022E-2</v>
      </c>
      <c r="N246" s="90">
        <v>29899.502082000003</v>
      </c>
      <c r="O246" s="105">
        <v>90.73</v>
      </c>
      <c r="P246" s="90">
        <v>27.127818697000002</v>
      </c>
      <c r="Q246" s="91">
        <f t="shared" si="3"/>
        <v>4.2396118832527057E-4</v>
      </c>
      <c r="R246" s="91">
        <f>P246/'סכום נכסי הקרן'!$C$42</f>
        <v>3.9600441113836857E-5</v>
      </c>
    </row>
    <row r="247" spans="2:18">
      <c r="B247" s="85" t="s">
        <v>3091</v>
      </c>
      <c r="C247" s="88" t="s">
        <v>2689</v>
      </c>
      <c r="D247" s="87" t="s">
        <v>2863</v>
      </c>
      <c r="E247" s="87"/>
      <c r="F247" s="87" t="s">
        <v>535</v>
      </c>
      <c r="G247" s="104">
        <v>44871</v>
      </c>
      <c r="H247" s="87"/>
      <c r="I247" s="90">
        <v>5.189999999990011</v>
      </c>
      <c r="J247" s="88" t="s">
        <v>333</v>
      </c>
      <c r="K247" s="88" t="s">
        <v>132</v>
      </c>
      <c r="L247" s="89">
        <v>0.05</v>
      </c>
      <c r="M247" s="89">
        <v>6.3699999999884044E-2</v>
      </c>
      <c r="N247" s="90">
        <v>179808.77659100003</v>
      </c>
      <c r="O247" s="105">
        <v>96.87</v>
      </c>
      <c r="P247" s="90">
        <v>174.18074624599998</v>
      </c>
      <c r="Q247" s="91">
        <f t="shared" ref="Q247:Q310" si="4">IFERROR(P247/$P$10,0)</f>
        <v>2.7221457422230188E-3</v>
      </c>
      <c r="R247" s="91">
        <f>P247/'סכום נכסי הקרן'!$C$42</f>
        <v>2.5426424667316413E-4</v>
      </c>
    </row>
    <row r="248" spans="2:18">
      <c r="B248" s="85" t="s">
        <v>3091</v>
      </c>
      <c r="C248" s="88" t="s">
        <v>2689</v>
      </c>
      <c r="D248" s="87" t="s">
        <v>2864</v>
      </c>
      <c r="E248" s="87"/>
      <c r="F248" s="87" t="s">
        <v>535</v>
      </c>
      <c r="G248" s="104">
        <v>44969</v>
      </c>
      <c r="H248" s="87"/>
      <c r="I248" s="90">
        <v>5.1900000000114508</v>
      </c>
      <c r="J248" s="88" t="s">
        <v>333</v>
      </c>
      <c r="K248" s="88" t="s">
        <v>132</v>
      </c>
      <c r="L248" s="89">
        <v>0.05</v>
      </c>
      <c r="M248" s="89">
        <v>6.0200000000109666E-2</v>
      </c>
      <c r="N248" s="90">
        <v>127011.37296500003</v>
      </c>
      <c r="O248" s="105">
        <v>97.64</v>
      </c>
      <c r="P248" s="90">
        <v>124.01390418200002</v>
      </c>
      <c r="Q248" s="91">
        <f t="shared" si="4"/>
        <v>1.938124210173645E-3</v>
      </c>
      <c r="R248" s="91">
        <f>P248/'סכום נכסי הקרן'!$C$42</f>
        <v>1.8103207503371416E-4</v>
      </c>
    </row>
    <row r="249" spans="2:18">
      <c r="B249" s="85" t="s">
        <v>3091</v>
      </c>
      <c r="C249" s="88" t="s">
        <v>2689</v>
      </c>
      <c r="D249" s="87" t="s">
        <v>2865</v>
      </c>
      <c r="E249" s="87"/>
      <c r="F249" s="87" t="s">
        <v>535</v>
      </c>
      <c r="G249" s="104">
        <v>45018</v>
      </c>
      <c r="H249" s="87"/>
      <c r="I249" s="90">
        <v>5.190000000026231</v>
      </c>
      <c r="J249" s="88" t="s">
        <v>333</v>
      </c>
      <c r="K249" s="88" t="s">
        <v>132</v>
      </c>
      <c r="L249" s="89">
        <v>0.05</v>
      </c>
      <c r="M249" s="89">
        <v>4.1800000000183149E-2</v>
      </c>
      <c r="N249" s="90">
        <v>60736.83597900001</v>
      </c>
      <c r="O249" s="105">
        <v>106.08</v>
      </c>
      <c r="P249" s="90">
        <v>64.429632749000007</v>
      </c>
      <c r="Q249" s="91">
        <f t="shared" si="4"/>
        <v>1.0069244405060693E-3</v>
      </c>
      <c r="R249" s="91">
        <f>P249/'סכום נכסי הקרן'!$C$42</f>
        <v>9.4052599885042262E-5</v>
      </c>
    </row>
    <row r="250" spans="2:18">
      <c r="B250" s="85" t="s">
        <v>3092</v>
      </c>
      <c r="C250" s="88" t="s">
        <v>2689</v>
      </c>
      <c r="D250" s="87" t="s">
        <v>2866</v>
      </c>
      <c r="E250" s="87"/>
      <c r="F250" s="87" t="s">
        <v>535</v>
      </c>
      <c r="G250" s="104">
        <v>41534</v>
      </c>
      <c r="H250" s="87"/>
      <c r="I250" s="90">
        <v>5.539999999999127</v>
      </c>
      <c r="J250" s="88" t="s">
        <v>479</v>
      </c>
      <c r="K250" s="88" t="s">
        <v>132</v>
      </c>
      <c r="L250" s="89">
        <v>3.9842000000000002E-2</v>
      </c>
      <c r="M250" s="89">
        <v>3.1999999999987525E-2</v>
      </c>
      <c r="N250" s="90">
        <v>689346.73345200007</v>
      </c>
      <c r="O250" s="105">
        <v>116.26</v>
      </c>
      <c r="P250" s="90">
        <v>801.43453750500009</v>
      </c>
      <c r="Q250" s="91">
        <f t="shared" si="4"/>
        <v>1.252504459280792E-2</v>
      </c>
      <c r="R250" s="91">
        <f>P250/'סכום נכסי הקרן'!$C$42</f>
        <v>1.1699120214398796E-3</v>
      </c>
    </row>
    <row r="251" spans="2:18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90"/>
      <c r="O251" s="105"/>
      <c r="P251" s="87"/>
      <c r="Q251" s="91"/>
      <c r="R251" s="87"/>
    </row>
    <row r="252" spans="2:18">
      <c r="B252" s="79" t="s">
        <v>39</v>
      </c>
      <c r="C252" s="81"/>
      <c r="D252" s="80"/>
      <c r="E252" s="80"/>
      <c r="F252" s="80"/>
      <c r="G252" s="102"/>
      <c r="H252" s="80"/>
      <c r="I252" s="77">
        <v>2.2816998825928612</v>
      </c>
      <c r="J252" s="81"/>
      <c r="K252" s="81"/>
      <c r="L252" s="82"/>
      <c r="M252" s="82">
        <v>7.1793531041877079E-2</v>
      </c>
      <c r="N252" s="77"/>
      <c r="O252" s="103"/>
      <c r="P252" s="77">
        <v>24289.200341720003</v>
      </c>
      <c r="Q252" s="83">
        <f t="shared" si="4"/>
        <v>0.37959846146734144</v>
      </c>
      <c r="R252" s="83">
        <f>P252/'סכום נכסי הקרן'!$C$42</f>
        <v>3.5456704373390664E-2</v>
      </c>
    </row>
    <row r="253" spans="2:18">
      <c r="B253" s="84" t="s">
        <v>37</v>
      </c>
      <c r="C253" s="81"/>
      <c r="D253" s="80"/>
      <c r="E253" s="80"/>
      <c r="F253" s="80"/>
      <c r="G253" s="102"/>
      <c r="H253" s="80"/>
      <c r="I253" s="77">
        <v>2.2816998825928607</v>
      </c>
      <c r="J253" s="81"/>
      <c r="K253" s="81"/>
      <c r="L253" s="82"/>
      <c r="M253" s="82">
        <v>7.1793531041877079E-2</v>
      </c>
      <c r="N253" s="77"/>
      <c r="O253" s="103"/>
      <c r="P253" s="77">
        <v>24289.200341720007</v>
      </c>
      <c r="Q253" s="83">
        <f t="shared" si="4"/>
        <v>0.3795984614673415</v>
      </c>
      <c r="R253" s="83">
        <f>P253/'סכום נכסי הקרן'!$C$42</f>
        <v>3.5456704373390671E-2</v>
      </c>
    </row>
    <row r="254" spans="2:18">
      <c r="B254" s="85" t="s">
        <v>3093</v>
      </c>
      <c r="C254" s="88" t="s">
        <v>2689</v>
      </c>
      <c r="D254" s="87">
        <v>8763</v>
      </c>
      <c r="E254" s="87" t="s">
        <v>2867</v>
      </c>
      <c r="F254" s="87" t="s">
        <v>2717</v>
      </c>
      <c r="G254" s="104">
        <v>44529</v>
      </c>
      <c r="H254" s="87" t="s">
        <v>2687</v>
      </c>
      <c r="I254" s="90">
        <v>2.7799999999997818</v>
      </c>
      <c r="J254" s="88" t="s">
        <v>822</v>
      </c>
      <c r="K254" s="88" t="s">
        <v>2679</v>
      </c>
      <c r="L254" s="89">
        <v>6.7299999999999999E-2</v>
      </c>
      <c r="M254" s="89">
        <v>7.910000000002021E-2</v>
      </c>
      <c r="N254" s="90">
        <v>1059374.6107430002</v>
      </c>
      <c r="O254" s="105">
        <v>100.55</v>
      </c>
      <c r="P254" s="90">
        <v>366.10965868600005</v>
      </c>
      <c r="Q254" s="91">
        <f t="shared" si="4"/>
        <v>5.7216648226508819E-3</v>
      </c>
      <c r="R254" s="91">
        <f>P254/'סכום נכסי הקרן'!$C$42</f>
        <v>5.3443677657743875E-4</v>
      </c>
    </row>
    <row r="255" spans="2:18">
      <c r="B255" s="85" t="s">
        <v>3093</v>
      </c>
      <c r="C255" s="88" t="s">
        <v>2689</v>
      </c>
      <c r="D255" s="87">
        <v>9327</v>
      </c>
      <c r="E255" s="87" t="s">
        <v>2867</v>
      </c>
      <c r="F255" s="87" t="s">
        <v>2717</v>
      </c>
      <c r="G255" s="104">
        <v>44880</v>
      </c>
      <c r="H255" s="87" t="s">
        <v>2687</v>
      </c>
      <c r="I255" s="90">
        <v>1.0699999999840164</v>
      </c>
      <c r="J255" s="88" t="s">
        <v>822</v>
      </c>
      <c r="K255" s="88" t="s">
        <v>137</v>
      </c>
      <c r="L255" s="89">
        <v>6.5689999999999998E-2</v>
      </c>
      <c r="M255" s="89">
        <v>7.1000000001198785E-2</v>
      </c>
      <c r="N255" s="90">
        <v>29039.205518000006</v>
      </c>
      <c r="O255" s="105">
        <v>101.12</v>
      </c>
      <c r="P255" s="90">
        <v>10.010339388</v>
      </c>
      <c r="Q255" s="91">
        <f t="shared" si="4"/>
        <v>1.5644440232657093E-4</v>
      </c>
      <c r="R255" s="91">
        <f>P255/'סכום נכסי הקרן'!$C$42</f>
        <v>1.4612817192996581E-5</v>
      </c>
    </row>
    <row r="256" spans="2:18">
      <c r="B256" s="85" t="s">
        <v>3093</v>
      </c>
      <c r="C256" s="88" t="s">
        <v>2689</v>
      </c>
      <c r="D256" s="87">
        <v>9474</v>
      </c>
      <c r="E256" s="87" t="s">
        <v>2867</v>
      </c>
      <c r="F256" s="87" t="s">
        <v>2717</v>
      </c>
      <c r="G256" s="104">
        <v>44977</v>
      </c>
      <c r="H256" s="87" t="s">
        <v>2687</v>
      </c>
      <c r="I256" s="90">
        <v>1.0800000000407242</v>
      </c>
      <c r="J256" s="88" t="s">
        <v>822</v>
      </c>
      <c r="K256" s="88" t="s">
        <v>137</v>
      </c>
      <c r="L256" s="89">
        <v>6.6449999999999995E-2</v>
      </c>
      <c r="M256" s="89">
        <v>5.3300000005497727E-2</v>
      </c>
      <c r="N256" s="90">
        <v>11241.786876</v>
      </c>
      <c r="O256" s="105">
        <v>102.52</v>
      </c>
      <c r="P256" s="90">
        <v>3.9288998480000004</v>
      </c>
      <c r="Q256" s="91">
        <f t="shared" si="4"/>
        <v>6.1401952990538849E-5</v>
      </c>
      <c r="R256" s="91">
        <f>P256/'סכום נכסי הקרן'!$C$42</f>
        <v>5.7352995760802726E-6</v>
      </c>
    </row>
    <row r="257" spans="2:18">
      <c r="B257" s="85" t="s">
        <v>3093</v>
      </c>
      <c r="C257" s="88" t="s">
        <v>2689</v>
      </c>
      <c r="D257" s="87">
        <v>9571</v>
      </c>
      <c r="E257" s="87" t="s">
        <v>2867</v>
      </c>
      <c r="F257" s="87" t="s">
        <v>2717</v>
      </c>
      <c r="G257" s="104">
        <v>45069</v>
      </c>
      <c r="H257" s="87" t="s">
        <v>2687</v>
      </c>
      <c r="I257" s="90">
        <v>1.0799999999620864</v>
      </c>
      <c r="J257" s="88" t="s">
        <v>822</v>
      </c>
      <c r="K257" s="88" t="s">
        <v>137</v>
      </c>
      <c r="L257" s="89">
        <v>6.6449999999999995E-2</v>
      </c>
      <c r="M257" s="89">
        <v>7.1099999997504021E-2</v>
      </c>
      <c r="N257" s="90">
        <v>18445.503949000005</v>
      </c>
      <c r="O257" s="105">
        <v>100.67</v>
      </c>
      <c r="P257" s="90">
        <v>6.330202078000001</v>
      </c>
      <c r="Q257" s="91">
        <f t="shared" si="4"/>
        <v>9.8930180317990984E-5</v>
      </c>
      <c r="R257" s="91">
        <f>P257/'סכום נכסי הקרן'!$C$42</f>
        <v>9.2406543050307507E-6</v>
      </c>
    </row>
    <row r="258" spans="2:18">
      <c r="B258" s="85" t="s">
        <v>3094</v>
      </c>
      <c r="C258" s="88" t="s">
        <v>2689</v>
      </c>
      <c r="D258" s="87">
        <v>9382</v>
      </c>
      <c r="E258" s="87" t="s">
        <v>2868</v>
      </c>
      <c r="F258" s="87" t="s">
        <v>2717</v>
      </c>
      <c r="G258" s="104">
        <v>44341</v>
      </c>
      <c r="H258" s="87" t="s">
        <v>2687</v>
      </c>
      <c r="I258" s="90">
        <v>0.72000000000179276</v>
      </c>
      <c r="J258" s="88" t="s">
        <v>822</v>
      </c>
      <c r="K258" s="88" t="s">
        <v>131</v>
      </c>
      <c r="L258" s="89">
        <v>7.6565999999999995E-2</v>
      </c>
      <c r="M258" s="89">
        <v>8.9400000000098123E-2</v>
      </c>
      <c r="N258" s="90">
        <v>108878.90581500001</v>
      </c>
      <c r="O258" s="105">
        <v>99.69</v>
      </c>
      <c r="P258" s="90">
        <v>401.603113549</v>
      </c>
      <c r="Q258" s="91">
        <f t="shared" si="4"/>
        <v>6.2763665282897108E-3</v>
      </c>
      <c r="R258" s="91">
        <f>P258/'סכום נכסי הקרן'!$C$42</f>
        <v>5.8624914250807268E-4</v>
      </c>
    </row>
    <row r="259" spans="2:18">
      <c r="B259" s="85" t="s">
        <v>3094</v>
      </c>
      <c r="C259" s="88" t="s">
        <v>2689</v>
      </c>
      <c r="D259" s="87">
        <v>9410</v>
      </c>
      <c r="E259" s="87" t="s">
        <v>2868</v>
      </c>
      <c r="F259" s="87" t="s">
        <v>2717</v>
      </c>
      <c r="G259" s="104">
        <v>44946</v>
      </c>
      <c r="H259" s="87" t="s">
        <v>2687</v>
      </c>
      <c r="I259" s="90">
        <v>0.7200000003571132</v>
      </c>
      <c r="J259" s="88" t="s">
        <v>822</v>
      </c>
      <c r="K259" s="88" t="s">
        <v>131</v>
      </c>
      <c r="L259" s="89">
        <v>7.6565999999999995E-2</v>
      </c>
      <c r="M259" s="89">
        <v>8.9399999998214436E-2</v>
      </c>
      <c r="N259" s="90">
        <v>303.66914100000008</v>
      </c>
      <c r="O259" s="105">
        <v>99.69</v>
      </c>
      <c r="P259" s="90">
        <v>1.1200928800000001</v>
      </c>
      <c r="Q259" s="91">
        <f t="shared" si="4"/>
        <v>1.7505126886298088E-5</v>
      </c>
      <c r="R259" s="91">
        <f>P259/'סכום נכסי הקרן'!$C$42</f>
        <v>1.6350806761095457E-6</v>
      </c>
    </row>
    <row r="260" spans="2:18">
      <c r="B260" s="85" t="s">
        <v>3094</v>
      </c>
      <c r="C260" s="88" t="s">
        <v>2689</v>
      </c>
      <c r="D260" s="87">
        <v>9460</v>
      </c>
      <c r="E260" s="87" t="s">
        <v>2868</v>
      </c>
      <c r="F260" s="87" t="s">
        <v>2717</v>
      </c>
      <c r="G260" s="104">
        <v>44978</v>
      </c>
      <c r="H260" s="87" t="s">
        <v>2687</v>
      </c>
      <c r="I260" s="90">
        <v>0.71999999981695306</v>
      </c>
      <c r="J260" s="88" t="s">
        <v>822</v>
      </c>
      <c r="K260" s="88" t="s">
        <v>131</v>
      </c>
      <c r="L260" s="89">
        <v>7.6565999999999995E-2</v>
      </c>
      <c r="M260" s="89">
        <v>8.9399999999607738E-2</v>
      </c>
      <c r="N260" s="90">
        <v>414.70803200000012</v>
      </c>
      <c r="O260" s="105">
        <v>99.69</v>
      </c>
      <c r="P260" s="90">
        <v>1.5296630990000004</v>
      </c>
      <c r="Q260" s="91">
        <f t="shared" si="4"/>
        <v>2.3906005581682619E-5</v>
      </c>
      <c r="R260" s="91">
        <f>P260/'סכום נכסי הקרן'!$C$42</f>
        <v>2.2329599792945238E-6</v>
      </c>
    </row>
    <row r="261" spans="2:18">
      <c r="B261" s="85" t="s">
        <v>3094</v>
      </c>
      <c r="C261" s="88" t="s">
        <v>2689</v>
      </c>
      <c r="D261" s="87">
        <v>9511</v>
      </c>
      <c r="E261" s="87" t="s">
        <v>2868</v>
      </c>
      <c r="F261" s="87" t="s">
        <v>2717</v>
      </c>
      <c r="G261" s="104">
        <v>45005</v>
      </c>
      <c r="H261" s="87" t="s">
        <v>2687</v>
      </c>
      <c r="I261" s="90">
        <v>0.72000000060430835</v>
      </c>
      <c r="J261" s="88" t="s">
        <v>822</v>
      </c>
      <c r="K261" s="88" t="s">
        <v>131</v>
      </c>
      <c r="L261" s="89">
        <v>7.6501E-2</v>
      </c>
      <c r="M261" s="89">
        <v>8.930000001095309E-2</v>
      </c>
      <c r="N261" s="90">
        <v>215.34225200000003</v>
      </c>
      <c r="O261" s="105">
        <v>99.69</v>
      </c>
      <c r="P261" s="90">
        <v>0.79429644100000008</v>
      </c>
      <c r="Q261" s="91">
        <f t="shared" si="4"/>
        <v>1.2413488410925337E-5</v>
      </c>
      <c r="R261" s="91">
        <f>P261/'סכום נכסי הקרן'!$C$42</f>
        <v>1.1594920251449916E-6</v>
      </c>
    </row>
    <row r="262" spans="2:18">
      <c r="B262" s="85" t="s">
        <v>3094</v>
      </c>
      <c r="C262" s="88" t="s">
        <v>2689</v>
      </c>
      <c r="D262" s="87">
        <v>9540</v>
      </c>
      <c r="E262" s="87" t="s">
        <v>2868</v>
      </c>
      <c r="F262" s="87" t="s">
        <v>2717</v>
      </c>
      <c r="G262" s="104">
        <v>45036</v>
      </c>
      <c r="H262" s="87" t="s">
        <v>2687</v>
      </c>
      <c r="I262" s="90">
        <v>0.71999999988974106</v>
      </c>
      <c r="J262" s="88" t="s">
        <v>822</v>
      </c>
      <c r="K262" s="88" t="s">
        <v>131</v>
      </c>
      <c r="L262" s="89">
        <v>7.6565999999999995E-2</v>
      </c>
      <c r="M262" s="89">
        <v>8.9399999985735265E-2</v>
      </c>
      <c r="N262" s="90">
        <v>786.83374600000013</v>
      </c>
      <c r="O262" s="105">
        <v>99.69</v>
      </c>
      <c r="P262" s="90">
        <v>2.9022599310000001</v>
      </c>
      <c r="Q262" s="91">
        <f t="shared" si="4"/>
        <v>4.5357335321311685E-5</v>
      </c>
      <c r="R262" s="91">
        <f>P262/'סכום נכסי הקרן'!$C$42</f>
        <v>4.2366389564275446E-6</v>
      </c>
    </row>
    <row r="263" spans="2:18">
      <c r="B263" s="85" t="s">
        <v>3094</v>
      </c>
      <c r="C263" s="88" t="s">
        <v>2689</v>
      </c>
      <c r="D263" s="87">
        <v>9562</v>
      </c>
      <c r="E263" s="87" t="s">
        <v>2868</v>
      </c>
      <c r="F263" s="87" t="s">
        <v>2717</v>
      </c>
      <c r="G263" s="104">
        <v>45068</v>
      </c>
      <c r="H263" s="87" t="s">
        <v>2687</v>
      </c>
      <c r="I263" s="90">
        <v>0.72</v>
      </c>
      <c r="J263" s="88" t="s">
        <v>822</v>
      </c>
      <c r="K263" s="88" t="s">
        <v>131</v>
      </c>
      <c r="L263" s="89">
        <v>7.6565999999999995E-2</v>
      </c>
      <c r="M263" s="89">
        <v>8.9400000006375768E-2</v>
      </c>
      <c r="N263" s="90">
        <v>425.22019600000004</v>
      </c>
      <c r="O263" s="105">
        <v>99.69</v>
      </c>
      <c r="P263" s="90">
        <v>1.5684374500000005</v>
      </c>
      <c r="Q263" s="91">
        <f t="shared" si="4"/>
        <v>2.4511982055873633E-5</v>
      </c>
      <c r="R263" s="91">
        <f>P263/'סכום נכסי הקרן'!$C$42</f>
        <v>2.2895617068662486E-6</v>
      </c>
    </row>
    <row r="264" spans="2:18">
      <c r="B264" s="85" t="s">
        <v>3094</v>
      </c>
      <c r="C264" s="88" t="s">
        <v>2689</v>
      </c>
      <c r="D264" s="87">
        <v>9603</v>
      </c>
      <c r="E264" s="87" t="s">
        <v>2868</v>
      </c>
      <c r="F264" s="87" t="s">
        <v>2717</v>
      </c>
      <c r="G264" s="104">
        <v>45097</v>
      </c>
      <c r="H264" s="87" t="s">
        <v>2687</v>
      </c>
      <c r="I264" s="90">
        <v>0.72000000065322356</v>
      </c>
      <c r="J264" s="88" t="s">
        <v>822</v>
      </c>
      <c r="K264" s="88" t="s">
        <v>131</v>
      </c>
      <c r="L264" s="89">
        <v>7.6565999999999995E-2</v>
      </c>
      <c r="M264" s="89">
        <v>8.9500000032661189E-2</v>
      </c>
      <c r="N264" s="90">
        <v>332.06139500000006</v>
      </c>
      <c r="O264" s="105">
        <v>99.68</v>
      </c>
      <c r="P264" s="90">
        <v>1.22469556</v>
      </c>
      <c r="Q264" s="91">
        <f t="shared" si="4"/>
        <v>1.9139887019803119E-5</v>
      </c>
      <c r="R264" s="91">
        <f>P264/'סכום נכסי הקרן'!$C$42</f>
        <v>1.7877767817550617E-6</v>
      </c>
    </row>
    <row r="265" spans="2:18">
      <c r="B265" s="85" t="s">
        <v>3095</v>
      </c>
      <c r="C265" s="88" t="s">
        <v>2689</v>
      </c>
      <c r="D265" s="87">
        <v>7770</v>
      </c>
      <c r="E265" s="87" t="s">
        <v>2869</v>
      </c>
      <c r="F265" s="87" t="s">
        <v>2717</v>
      </c>
      <c r="G265" s="104">
        <v>44004</v>
      </c>
      <c r="H265" s="87" t="s">
        <v>2687</v>
      </c>
      <c r="I265" s="90">
        <v>1.8300000000003633</v>
      </c>
      <c r="J265" s="88" t="s">
        <v>822</v>
      </c>
      <c r="K265" s="88" t="s">
        <v>135</v>
      </c>
      <c r="L265" s="89">
        <v>7.2027000000000008E-2</v>
      </c>
      <c r="M265" s="89">
        <v>7.9299999999994514E-2</v>
      </c>
      <c r="N265" s="90">
        <v>440089.20404500008</v>
      </c>
      <c r="O265" s="105">
        <v>101.92</v>
      </c>
      <c r="P265" s="90">
        <v>1099.6828342200004</v>
      </c>
      <c r="Q265" s="91">
        <f t="shared" si="4"/>
        <v>1.7186152944481722E-2</v>
      </c>
      <c r="R265" s="91">
        <f>P265/'סכום נכסי הקרן'!$C$42</f>
        <v>1.6052866545160965E-3</v>
      </c>
    </row>
    <row r="266" spans="2:18">
      <c r="B266" s="85" t="s">
        <v>3095</v>
      </c>
      <c r="C266" s="88" t="s">
        <v>2689</v>
      </c>
      <c r="D266" s="87">
        <v>8789</v>
      </c>
      <c r="E266" s="87" t="s">
        <v>2869</v>
      </c>
      <c r="F266" s="87" t="s">
        <v>2717</v>
      </c>
      <c r="G266" s="104">
        <v>44004</v>
      </c>
      <c r="H266" s="87" t="s">
        <v>2687</v>
      </c>
      <c r="I266" s="90">
        <v>1.8300000000034813</v>
      </c>
      <c r="J266" s="88" t="s">
        <v>822</v>
      </c>
      <c r="K266" s="88" t="s">
        <v>135</v>
      </c>
      <c r="L266" s="89">
        <v>7.2027000000000008E-2</v>
      </c>
      <c r="M266" s="89">
        <v>8.0600000000322816E-2</v>
      </c>
      <c r="N266" s="90">
        <v>50692.640120000004</v>
      </c>
      <c r="O266" s="105">
        <v>101.69</v>
      </c>
      <c r="P266" s="90">
        <v>126.38352773200002</v>
      </c>
      <c r="Q266" s="91">
        <f t="shared" si="4"/>
        <v>1.9751573541710518E-3</v>
      </c>
      <c r="R266" s="91">
        <f>P266/'סכום נכסי הקרן'!$C$42</f>
        <v>1.8449118609980639E-4</v>
      </c>
    </row>
    <row r="267" spans="2:18">
      <c r="B267" s="85" t="s">
        <v>3095</v>
      </c>
      <c r="C267" s="88" t="s">
        <v>2689</v>
      </c>
      <c r="D267" s="87">
        <v>8980</v>
      </c>
      <c r="E267" s="87" t="s">
        <v>2869</v>
      </c>
      <c r="F267" s="87" t="s">
        <v>2717</v>
      </c>
      <c r="G267" s="104">
        <v>44627</v>
      </c>
      <c r="H267" s="87" t="s">
        <v>2687</v>
      </c>
      <c r="I267" s="90">
        <v>1.8200000000006225</v>
      </c>
      <c r="J267" s="88" t="s">
        <v>822</v>
      </c>
      <c r="K267" s="88" t="s">
        <v>135</v>
      </c>
      <c r="L267" s="89">
        <v>7.2027000000000008E-2</v>
      </c>
      <c r="M267" s="89">
        <v>8.1199999999943984E-2</v>
      </c>
      <c r="N267" s="90">
        <v>51613.899882000005</v>
      </c>
      <c r="O267" s="105">
        <v>101.59</v>
      </c>
      <c r="P267" s="90">
        <v>128.553809556</v>
      </c>
      <c r="Q267" s="91">
        <f t="shared" si="4"/>
        <v>2.009075129550667E-3</v>
      </c>
      <c r="R267" s="91">
        <f>P267/'סכום נכסי הקרן'!$C$42</f>
        <v>1.8765930361532362E-4</v>
      </c>
    </row>
    <row r="268" spans="2:18">
      <c r="B268" s="85" t="s">
        <v>3095</v>
      </c>
      <c r="C268" s="88" t="s">
        <v>2689</v>
      </c>
      <c r="D268" s="87">
        <v>9027</v>
      </c>
      <c r="E268" s="87" t="s">
        <v>2869</v>
      </c>
      <c r="F268" s="87" t="s">
        <v>2717</v>
      </c>
      <c r="G268" s="104">
        <v>44658</v>
      </c>
      <c r="H268" s="87" t="s">
        <v>2687</v>
      </c>
      <c r="I268" s="90">
        <v>1.8200000000577239</v>
      </c>
      <c r="J268" s="88" t="s">
        <v>822</v>
      </c>
      <c r="K268" s="88" t="s">
        <v>135</v>
      </c>
      <c r="L268" s="89">
        <v>7.2027000000000008E-2</v>
      </c>
      <c r="M268" s="89">
        <v>8.1200000001889164E-2</v>
      </c>
      <c r="N268" s="90">
        <v>7650.987081000002</v>
      </c>
      <c r="O268" s="105">
        <v>101.59</v>
      </c>
      <c r="P268" s="90">
        <v>19.056175545000002</v>
      </c>
      <c r="Q268" s="91">
        <f t="shared" si="4"/>
        <v>2.9781527660705746E-4</v>
      </c>
      <c r="R268" s="91">
        <f>P268/'סכום נכסי הקרן'!$C$42</f>
        <v>2.781767918583751E-5</v>
      </c>
    </row>
    <row r="269" spans="2:18">
      <c r="B269" s="85" t="s">
        <v>3095</v>
      </c>
      <c r="C269" s="88" t="s">
        <v>2689</v>
      </c>
      <c r="D269" s="87">
        <v>9126</v>
      </c>
      <c r="E269" s="87" t="s">
        <v>2869</v>
      </c>
      <c r="F269" s="87" t="s">
        <v>2717</v>
      </c>
      <c r="G269" s="104">
        <v>44741</v>
      </c>
      <c r="H269" s="87" t="s">
        <v>2687</v>
      </c>
      <c r="I269" s="90">
        <v>1.8200000000032861</v>
      </c>
      <c r="J269" s="88" t="s">
        <v>822</v>
      </c>
      <c r="K269" s="88" t="s">
        <v>135</v>
      </c>
      <c r="L269" s="89">
        <v>7.2027000000000008E-2</v>
      </c>
      <c r="M269" s="89">
        <v>8.1200000000115027E-2</v>
      </c>
      <c r="N269" s="90">
        <v>68414.127138000011</v>
      </c>
      <c r="O269" s="105">
        <v>101.59</v>
      </c>
      <c r="P269" s="90">
        <v>170.39783279200003</v>
      </c>
      <c r="Q269" s="91">
        <f t="shared" si="4"/>
        <v>2.6630253056997965E-3</v>
      </c>
      <c r="R269" s="91">
        <f>P269/'סכום נכסי הקרן'!$C$42</f>
        <v>2.4874205400640052E-4</v>
      </c>
    </row>
    <row r="270" spans="2:18">
      <c r="B270" s="85" t="s">
        <v>3095</v>
      </c>
      <c r="C270" s="88" t="s">
        <v>2689</v>
      </c>
      <c r="D270" s="87">
        <v>9261</v>
      </c>
      <c r="E270" s="87" t="s">
        <v>2869</v>
      </c>
      <c r="F270" s="87" t="s">
        <v>2717</v>
      </c>
      <c r="G270" s="104">
        <v>44833</v>
      </c>
      <c r="H270" s="87" t="s">
        <v>2687</v>
      </c>
      <c r="I270" s="90">
        <v>1.819999999999367</v>
      </c>
      <c r="J270" s="88" t="s">
        <v>822</v>
      </c>
      <c r="K270" s="88" t="s">
        <v>135</v>
      </c>
      <c r="L270" s="89">
        <v>7.2027000000000008E-2</v>
      </c>
      <c r="M270" s="89">
        <v>8.1200000000056977E-2</v>
      </c>
      <c r="N270" s="90">
        <v>50734.071931000006</v>
      </c>
      <c r="O270" s="105">
        <v>101.59</v>
      </c>
      <c r="P270" s="90">
        <v>126.36243804400002</v>
      </c>
      <c r="Q270" s="91">
        <f t="shared" si="4"/>
        <v>1.9748277585892706E-3</v>
      </c>
      <c r="R270" s="91">
        <f>P270/'סכום נכסי הקרן'!$C$42</f>
        <v>1.8446039995525558E-4</v>
      </c>
    </row>
    <row r="271" spans="2:18">
      <c r="B271" s="85" t="s">
        <v>3095</v>
      </c>
      <c r="C271" s="88" t="s">
        <v>2689</v>
      </c>
      <c r="D271" s="87">
        <v>9285</v>
      </c>
      <c r="E271" s="87" t="s">
        <v>2869</v>
      </c>
      <c r="F271" s="87" t="s">
        <v>2717</v>
      </c>
      <c r="G271" s="104">
        <v>44861</v>
      </c>
      <c r="H271" s="87" t="s">
        <v>2687</v>
      </c>
      <c r="I271" s="90">
        <v>1.8299999999922552</v>
      </c>
      <c r="J271" s="88" t="s">
        <v>822</v>
      </c>
      <c r="K271" s="88" t="s">
        <v>135</v>
      </c>
      <c r="L271" s="89">
        <v>7.1577000000000002E-2</v>
      </c>
      <c r="M271" s="89">
        <v>8.0699999999555114E-2</v>
      </c>
      <c r="N271" s="90">
        <v>22292.243131000003</v>
      </c>
      <c r="O271" s="105">
        <v>101.59</v>
      </c>
      <c r="P271" s="90">
        <v>55.522889921000015</v>
      </c>
      <c r="Q271" s="91">
        <f t="shared" si="4"/>
        <v>8.6772735593236376E-4</v>
      </c>
      <c r="R271" s="91">
        <f>P271/'סכום נכסי הקרן'!$C$42</f>
        <v>8.1050782495452147E-5</v>
      </c>
    </row>
    <row r="272" spans="2:18">
      <c r="B272" s="85" t="s">
        <v>3095</v>
      </c>
      <c r="C272" s="88" t="s">
        <v>2689</v>
      </c>
      <c r="D272" s="87">
        <v>9374</v>
      </c>
      <c r="E272" s="87" t="s">
        <v>2869</v>
      </c>
      <c r="F272" s="87" t="s">
        <v>2717</v>
      </c>
      <c r="G272" s="104">
        <v>44910</v>
      </c>
      <c r="H272" s="87" t="s">
        <v>2687</v>
      </c>
      <c r="I272" s="90">
        <v>1.8299999999827641</v>
      </c>
      <c r="J272" s="88" t="s">
        <v>822</v>
      </c>
      <c r="K272" s="88" t="s">
        <v>135</v>
      </c>
      <c r="L272" s="89">
        <v>7.1577000000000002E-2</v>
      </c>
      <c r="M272" s="89">
        <v>8.0699999999179969E-2</v>
      </c>
      <c r="N272" s="90">
        <v>15373.960938000002</v>
      </c>
      <c r="O272" s="105">
        <v>101.59</v>
      </c>
      <c r="P272" s="90">
        <v>38.291648702000003</v>
      </c>
      <c r="Q272" s="91">
        <f t="shared" si="4"/>
        <v>5.9843266677497451E-4</v>
      </c>
      <c r="R272" s="91">
        <f>P272/'סכום נכסי הקרן'!$C$42</f>
        <v>5.5897092077770698E-5</v>
      </c>
    </row>
    <row r="273" spans="2:18">
      <c r="B273" s="85" t="s">
        <v>3095</v>
      </c>
      <c r="C273" s="88" t="s">
        <v>2689</v>
      </c>
      <c r="D273" s="87">
        <v>9557</v>
      </c>
      <c r="E273" s="87" t="s">
        <v>2869</v>
      </c>
      <c r="F273" s="87" t="s">
        <v>2717</v>
      </c>
      <c r="G273" s="104">
        <v>45048</v>
      </c>
      <c r="H273" s="87" t="s">
        <v>2687</v>
      </c>
      <c r="I273" s="90">
        <v>1.8300000000076984</v>
      </c>
      <c r="J273" s="88" t="s">
        <v>822</v>
      </c>
      <c r="K273" s="88" t="s">
        <v>135</v>
      </c>
      <c r="L273" s="89">
        <v>7.0323999999999998E-2</v>
      </c>
      <c r="M273" s="89">
        <v>7.9600000000398921E-2</v>
      </c>
      <c r="N273" s="90">
        <v>23060.942041999999</v>
      </c>
      <c r="O273" s="105">
        <v>101.09</v>
      </c>
      <c r="P273" s="90">
        <v>57.154781932000006</v>
      </c>
      <c r="Q273" s="91">
        <f t="shared" si="4"/>
        <v>8.9323102373292239E-4</v>
      </c>
      <c r="R273" s="91">
        <f>P273/'סכום נכסי הקרן'!$C$42</f>
        <v>8.343297341937234E-5</v>
      </c>
    </row>
    <row r="274" spans="2:18">
      <c r="B274" s="85" t="s">
        <v>3096</v>
      </c>
      <c r="C274" s="88" t="s">
        <v>2688</v>
      </c>
      <c r="D274" s="87">
        <v>6211</v>
      </c>
      <c r="E274" s="87" t="s">
        <v>934</v>
      </c>
      <c r="F274" s="87" t="s">
        <v>419</v>
      </c>
      <c r="G274" s="104">
        <v>43186</v>
      </c>
      <c r="H274" s="87" t="s">
        <v>328</v>
      </c>
      <c r="I274" s="90">
        <v>3.5699999999998568</v>
      </c>
      <c r="J274" s="88" t="s">
        <v>546</v>
      </c>
      <c r="K274" s="88" t="s">
        <v>131</v>
      </c>
      <c r="L274" s="89">
        <v>4.8000000000000001E-2</v>
      </c>
      <c r="M274" s="89">
        <v>5.8699999999993799E-2</v>
      </c>
      <c r="N274" s="90">
        <v>289295.85687200003</v>
      </c>
      <c r="O274" s="105">
        <v>97.94</v>
      </c>
      <c r="P274" s="90">
        <v>1048.3445827950002</v>
      </c>
      <c r="Q274" s="91">
        <f t="shared" si="4"/>
        <v>1.6383824297133028E-2</v>
      </c>
      <c r="R274" s="91">
        <f>P274/'סכום נכסי הקרן'!$C$42</f>
        <v>1.5303444918177039E-3</v>
      </c>
    </row>
    <row r="275" spans="2:18">
      <c r="B275" s="85" t="s">
        <v>3096</v>
      </c>
      <c r="C275" s="88" t="s">
        <v>2688</v>
      </c>
      <c r="D275" s="87">
        <v>6831</v>
      </c>
      <c r="E275" s="87" t="s">
        <v>934</v>
      </c>
      <c r="F275" s="87" t="s">
        <v>419</v>
      </c>
      <c r="G275" s="104">
        <v>43552</v>
      </c>
      <c r="H275" s="87" t="s">
        <v>328</v>
      </c>
      <c r="I275" s="90">
        <v>3.5599999999976517</v>
      </c>
      <c r="J275" s="88" t="s">
        <v>546</v>
      </c>
      <c r="K275" s="88" t="s">
        <v>131</v>
      </c>
      <c r="L275" s="89">
        <v>4.5999999999999999E-2</v>
      </c>
      <c r="M275" s="89">
        <v>6.3299999999958903E-2</v>
      </c>
      <c r="N275" s="90">
        <v>144279.71625600001</v>
      </c>
      <c r="O275" s="105">
        <v>95.72</v>
      </c>
      <c r="P275" s="90">
        <v>510.98679227000002</v>
      </c>
      <c r="Q275" s="91">
        <f t="shared" si="4"/>
        <v>7.9858454558775459E-3</v>
      </c>
      <c r="R275" s="91">
        <f>P275/'סכום נכסי הקרן'!$C$42</f>
        <v>7.4592441814993018E-4</v>
      </c>
    </row>
    <row r="276" spans="2:18">
      <c r="B276" s="85" t="s">
        <v>3096</v>
      </c>
      <c r="C276" s="88" t="s">
        <v>2688</v>
      </c>
      <c r="D276" s="87">
        <v>7598</v>
      </c>
      <c r="E276" s="87" t="s">
        <v>934</v>
      </c>
      <c r="F276" s="87" t="s">
        <v>419</v>
      </c>
      <c r="G276" s="104">
        <v>43942</v>
      </c>
      <c r="H276" s="87" t="s">
        <v>328</v>
      </c>
      <c r="I276" s="90">
        <v>3.4699999999996121</v>
      </c>
      <c r="J276" s="88" t="s">
        <v>546</v>
      </c>
      <c r="K276" s="88" t="s">
        <v>131</v>
      </c>
      <c r="L276" s="89">
        <v>5.4400000000000004E-2</v>
      </c>
      <c r="M276" s="89">
        <v>7.5699999999976703E-2</v>
      </c>
      <c r="N276" s="90">
        <v>146612.94433700002</v>
      </c>
      <c r="O276" s="105">
        <v>94.91</v>
      </c>
      <c r="P276" s="90">
        <v>514.85629896</v>
      </c>
      <c r="Q276" s="91">
        <f t="shared" si="4"/>
        <v>8.0463191958729547E-3</v>
      </c>
      <c r="R276" s="91">
        <f>P276/'סכום נכסי הקרן'!$C$42</f>
        <v>7.5157301723297726E-4</v>
      </c>
    </row>
    <row r="277" spans="2:18">
      <c r="B277" s="85" t="s">
        <v>3097</v>
      </c>
      <c r="C277" s="88" t="s">
        <v>2689</v>
      </c>
      <c r="D277" s="87">
        <v>9459</v>
      </c>
      <c r="E277" s="87" t="s">
        <v>2870</v>
      </c>
      <c r="F277" s="87" t="s">
        <v>314</v>
      </c>
      <c r="G277" s="104">
        <v>44195</v>
      </c>
      <c r="H277" s="87" t="s">
        <v>2687</v>
      </c>
      <c r="I277" s="90">
        <v>3.0000000000000009</v>
      </c>
      <c r="J277" s="88" t="s">
        <v>822</v>
      </c>
      <c r="K277" s="88" t="s">
        <v>134</v>
      </c>
      <c r="L277" s="89">
        <v>7.6580999999999996E-2</v>
      </c>
      <c r="M277" s="89">
        <v>7.9900000000000013E-2</v>
      </c>
      <c r="N277" s="90">
        <v>31676.750000000004</v>
      </c>
      <c r="O277" s="105">
        <v>100.16</v>
      </c>
      <c r="P277" s="90">
        <v>148.18935999999999</v>
      </c>
      <c r="Q277" s="91">
        <f t="shared" si="4"/>
        <v>2.3159450401999755E-3</v>
      </c>
      <c r="R277" s="91">
        <f>P277/'סכום נכסי הקרן'!$C$42</f>
        <v>2.163227382902754E-4</v>
      </c>
    </row>
    <row r="278" spans="2:18">
      <c r="B278" s="85" t="s">
        <v>3097</v>
      </c>
      <c r="C278" s="88" t="s">
        <v>2689</v>
      </c>
      <c r="D278" s="87">
        <v>9448</v>
      </c>
      <c r="E278" s="87" t="s">
        <v>2870</v>
      </c>
      <c r="F278" s="87" t="s">
        <v>314</v>
      </c>
      <c r="G278" s="104">
        <v>43788</v>
      </c>
      <c r="H278" s="87" t="s">
        <v>2687</v>
      </c>
      <c r="I278" s="90">
        <v>3.12</v>
      </c>
      <c r="J278" s="88" t="s">
        <v>822</v>
      </c>
      <c r="K278" s="88" t="s">
        <v>133</v>
      </c>
      <c r="L278" s="89">
        <v>5.4290000000000005E-2</v>
      </c>
      <c r="M278" s="89">
        <v>5.5099999999999989E-2</v>
      </c>
      <c r="N278" s="90">
        <v>123811.34000000003</v>
      </c>
      <c r="O278" s="105">
        <v>100.4</v>
      </c>
      <c r="P278" s="90">
        <v>499.52600000000007</v>
      </c>
      <c r="Q278" s="91">
        <f t="shared" si="4"/>
        <v>7.806732967541888E-3</v>
      </c>
      <c r="R278" s="91">
        <f>P278/'סכום נכסי הקרן'!$C$42</f>
        <v>7.2919426986652839E-4</v>
      </c>
    </row>
    <row r="279" spans="2:18">
      <c r="B279" s="85" t="s">
        <v>3097</v>
      </c>
      <c r="C279" s="88" t="s">
        <v>2689</v>
      </c>
      <c r="D279" s="87">
        <v>9617</v>
      </c>
      <c r="E279" s="87" t="s">
        <v>2870</v>
      </c>
      <c r="F279" s="87" t="s">
        <v>314</v>
      </c>
      <c r="G279" s="104">
        <v>45099</v>
      </c>
      <c r="H279" s="87" t="s">
        <v>2687</v>
      </c>
      <c r="I279" s="90">
        <v>3.1100000000000003</v>
      </c>
      <c r="J279" s="88" t="s">
        <v>822</v>
      </c>
      <c r="K279" s="88" t="s">
        <v>133</v>
      </c>
      <c r="L279" s="89">
        <v>5.4260000000000003E-2</v>
      </c>
      <c r="M279" s="89">
        <v>5.5400000000000012E-2</v>
      </c>
      <c r="N279" s="90">
        <v>2171.8000000000006</v>
      </c>
      <c r="O279" s="105">
        <v>100.41</v>
      </c>
      <c r="P279" s="90">
        <v>8.7631800000000002</v>
      </c>
      <c r="Q279" s="91">
        <f t="shared" si="4"/>
        <v>1.3695344427818313E-4</v>
      </c>
      <c r="R279" s="91">
        <f>P279/'סכום נכסי הקרן'!$C$42</f>
        <v>1.2792248335039544E-5</v>
      </c>
    </row>
    <row r="280" spans="2:18">
      <c r="B280" s="85" t="s">
        <v>3098</v>
      </c>
      <c r="C280" s="88" t="s">
        <v>2689</v>
      </c>
      <c r="D280" s="87">
        <v>9047</v>
      </c>
      <c r="E280" s="87" t="s">
        <v>2871</v>
      </c>
      <c r="F280" s="87" t="s">
        <v>314</v>
      </c>
      <c r="G280" s="104">
        <v>44677</v>
      </c>
      <c r="H280" s="87" t="s">
        <v>2687</v>
      </c>
      <c r="I280" s="90">
        <v>2.9999999999909668</v>
      </c>
      <c r="J280" s="88" t="s">
        <v>822</v>
      </c>
      <c r="K280" s="88" t="s">
        <v>2679</v>
      </c>
      <c r="L280" s="89">
        <v>0.1114</v>
      </c>
      <c r="M280" s="89">
        <v>0.11889999999976875</v>
      </c>
      <c r="N280" s="90">
        <v>323022.20841800008</v>
      </c>
      <c r="O280" s="105">
        <v>99.71</v>
      </c>
      <c r="P280" s="90">
        <v>110.70077200400003</v>
      </c>
      <c r="Q280" s="91">
        <f t="shared" si="4"/>
        <v>1.7300628322368904E-3</v>
      </c>
      <c r="R280" s="91">
        <f>P280/'סכום נכסי הקרן'!$C$42</f>
        <v>1.6159793206983785E-4</v>
      </c>
    </row>
    <row r="281" spans="2:18">
      <c r="B281" s="85" t="s">
        <v>3098</v>
      </c>
      <c r="C281" s="88" t="s">
        <v>2689</v>
      </c>
      <c r="D281" s="87">
        <v>9048</v>
      </c>
      <c r="E281" s="87" t="s">
        <v>2872</v>
      </c>
      <c r="F281" s="87" t="s">
        <v>314</v>
      </c>
      <c r="G281" s="104">
        <v>44677</v>
      </c>
      <c r="H281" s="87" t="s">
        <v>2687</v>
      </c>
      <c r="I281" s="90">
        <v>3.1899999999985917</v>
      </c>
      <c r="J281" s="88" t="s">
        <v>822</v>
      </c>
      <c r="K281" s="88" t="s">
        <v>2679</v>
      </c>
      <c r="L281" s="89">
        <v>7.22E-2</v>
      </c>
      <c r="M281" s="89">
        <v>7.6699999999985904E-2</v>
      </c>
      <c r="N281" s="90">
        <v>1037008.5849580002</v>
      </c>
      <c r="O281" s="105">
        <v>99.58</v>
      </c>
      <c r="P281" s="90">
        <v>354.92287145000006</v>
      </c>
      <c r="Q281" s="91">
        <f t="shared" si="4"/>
        <v>5.5468345621315935E-3</v>
      </c>
      <c r="R281" s="91">
        <f>P281/'סכום נכסי הקרן'!$C$42</f>
        <v>5.1810661328121948E-4</v>
      </c>
    </row>
    <row r="282" spans="2:18">
      <c r="B282" s="85" t="s">
        <v>3098</v>
      </c>
      <c r="C282" s="88" t="s">
        <v>2689</v>
      </c>
      <c r="D282" s="87">
        <v>9074</v>
      </c>
      <c r="E282" s="87" t="s">
        <v>2872</v>
      </c>
      <c r="F282" s="87" t="s">
        <v>314</v>
      </c>
      <c r="G282" s="104">
        <v>44684</v>
      </c>
      <c r="H282" s="87" t="s">
        <v>2687</v>
      </c>
      <c r="I282" s="90">
        <v>3.1299999999326755</v>
      </c>
      <c r="J282" s="88" t="s">
        <v>822</v>
      </c>
      <c r="K282" s="88" t="s">
        <v>2679</v>
      </c>
      <c r="L282" s="89">
        <v>6.9099999999999995E-2</v>
      </c>
      <c r="M282" s="89">
        <v>8.4899999998703582E-2</v>
      </c>
      <c r="N282" s="90">
        <v>52459.084751000017</v>
      </c>
      <c r="O282" s="105">
        <v>99.68</v>
      </c>
      <c r="P282" s="90">
        <v>17.972491217000002</v>
      </c>
      <c r="Q282" s="91">
        <f t="shared" si="4"/>
        <v>2.808791528220972E-4</v>
      </c>
      <c r="R282" s="91">
        <f>P282/'סכום נכסי הקרן'!$C$42</f>
        <v>2.6235746709206144E-5</v>
      </c>
    </row>
    <row r="283" spans="2:18">
      <c r="B283" s="85" t="s">
        <v>3098</v>
      </c>
      <c r="C283" s="88" t="s">
        <v>2689</v>
      </c>
      <c r="D283" s="87">
        <v>9220</v>
      </c>
      <c r="E283" s="87" t="s">
        <v>2872</v>
      </c>
      <c r="F283" s="87" t="s">
        <v>314</v>
      </c>
      <c r="G283" s="104">
        <v>44811</v>
      </c>
      <c r="H283" s="87" t="s">
        <v>2687</v>
      </c>
      <c r="I283" s="90">
        <v>3.1600000000270723</v>
      </c>
      <c r="J283" s="88" t="s">
        <v>822</v>
      </c>
      <c r="K283" s="88" t="s">
        <v>2679</v>
      </c>
      <c r="L283" s="89">
        <v>7.2400000000000006E-2</v>
      </c>
      <c r="M283" s="89">
        <v>8.2000000000902407E-2</v>
      </c>
      <c r="N283" s="90">
        <v>77629.107186000008</v>
      </c>
      <c r="O283" s="105">
        <v>99.68</v>
      </c>
      <c r="P283" s="90">
        <v>26.595743658000004</v>
      </c>
      <c r="Q283" s="91">
        <f t="shared" si="4"/>
        <v>4.1564576981218532E-4</v>
      </c>
      <c r="R283" s="91">
        <f>P283/'סכום נכסי הקרן'!$C$42</f>
        <v>3.8823732655062322E-5</v>
      </c>
    </row>
    <row r="284" spans="2:18">
      <c r="B284" s="85" t="s">
        <v>3098</v>
      </c>
      <c r="C284" s="88" t="s">
        <v>2689</v>
      </c>
      <c r="D284" s="87">
        <v>9599</v>
      </c>
      <c r="E284" s="87" t="s">
        <v>2872</v>
      </c>
      <c r="F284" s="87" t="s">
        <v>314</v>
      </c>
      <c r="G284" s="104">
        <v>45089</v>
      </c>
      <c r="H284" s="87" t="s">
        <v>2687</v>
      </c>
      <c r="I284" s="90">
        <v>3.1800000000213084</v>
      </c>
      <c r="J284" s="88" t="s">
        <v>822</v>
      </c>
      <c r="K284" s="88" t="s">
        <v>2679</v>
      </c>
      <c r="L284" s="89">
        <v>6.9199999999999998E-2</v>
      </c>
      <c r="M284" s="89">
        <v>7.7300000000469563E-2</v>
      </c>
      <c r="N284" s="90">
        <v>73971.131817000016</v>
      </c>
      <c r="O284" s="105">
        <v>99.68</v>
      </c>
      <c r="P284" s="90">
        <v>25.342522197000001</v>
      </c>
      <c r="Q284" s="91">
        <f t="shared" si="4"/>
        <v>3.9606007198020115E-4</v>
      </c>
      <c r="R284" s="91">
        <f>P284/'סכום נכסי הקרן'!$C$42</f>
        <v>3.6994314550229022E-5</v>
      </c>
    </row>
    <row r="285" spans="2:18">
      <c r="B285" s="85" t="s">
        <v>3099</v>
      </c>
      <c r="C285" s="88" t="s">
        <v>2689</v>
      </c>
      <c r="D285" s="87">
        <v>9040</v>
      </c>
      <c r="E285" s="87" t="s">
        <v>2873</v>
      </c>
      <c r="F285" s="87" t="s">
        <v>707</v>
      </c>
      <c r="G285" s="104">
        <v>44665</v>
      </c>
      <c r="H285" s="87" t="s">
        <v>2687</v>
      </c>
      <c r="I285" s="90">
        <v>4.1200000000017845</v>
      </c>
      <c r="J285" s="88" t="s">
        <v>822</v>
      </c>
      <c r="K285" s="88" t="s">
        <v>133</v>
      </c>
      <c r="L285" s="89">
        <v>6.8680000000000005E-2</v>
      </c>
      <c r="M285" s="89">
        <v>7.2700000000027395E-2</v>
      </c>
      <c r="N285" s="90">
        <v>192463.50000000003</v>
      </c>
      <c r="O285" s="105">
        <v>101.45</v>
      </c>
      <c r="P285" s="90">
        <v>784.62906025500013</v>
      </c>
      <c r="Q285" s="91">
        <f t="shared" si="4"/>
        <v>1.2262403862830201E-2</v>
      </c>
      <c r="R285" s="91">
        <f>P285/'סכום נכסי הקרן'!$C$42</f>
        <v>1.14537984951475E-3</v>
      </c>
    </row>
    <row r="286" spans="2:18">
      <c r="B286" s="85" t="s">
        <v>3100</v>
      </c>
      <c r="C286" s="88" t="s">
        <v>2689</v>
      </c>
      <c r="D286" s="87">
        <v>7088</v>
      </c>
      <c r="E286" s="87" t="s">
        <v>2874</v>
      </c>
      <c r="F286" s="87" t="s">
        <v>673</v>
      </c>
      <c r="G286" s="104">
        <v>43684</v>
      </c>
      <c r="H286" s="87" t="s">
        <v>670</v>
      </c>
      <c r="I286" s="90">
        <v>7.1599999999999984</v>
      </c>
      <c r="J286" s="88" t="s">
        <v>686</v>
      </c>
      <c r="K286" s="88" t="s">
        <v>131</v>
      </c>
      <c r="L286" s="89">
        <v>4.36E-2</v>
      </c>
      <c r="M286" s="89">
        <v>3.7299999999999993E-2</v>
      </c>
      <c r="N286" s="90">
        <v>66415.170000000013</v>
      </c>
      <c r="O286" s="105">
        <v>106.95</v>
      </c>
      <c r="P286" s="90">
        <v>262.8147800000001</v>
      </c>
      <c r="Q286" s="91">
        <f t="shared" si="4"/>
        <v>4.1073433762872577E-3</v>
      </c>
      <c r="R286" s="91">
        <f>P286/'סכום נכסי הקרן'!$C$42</f>
        <v>3.8364976319997822E-4</v>
      </c>
    </row>
    <row r="287" spans="2:18">
      <c r="B287" s="85" t="s">
        <v>3101</v>
      </c>
      <c r="C287" s="88" t="s">
        <v>2689</v>
      </c>
      <c r="D287" s="87">
        <v>7310</v>
      </c>
      <c r="E287" s="87" t="s">
        <v>2875</v>
      </c>
      <c r="F287" s="87" t="s">
        <v>809</v>
      </c>
      <c r="G287" s="104">
        <v>43811</v>
      </c>
      <c r="H287" s="87" t="s">
        <v>704</v>
      </c>
      <c r="I287" s="90">
        <v>7.2999999999999989</v>
      </c>
      <c r="J287" s="88" t="s">
        <v>686</v>
      </c>
      <c r="K287" s="88" t="s">
        <v>131</v>
      </c>
      <c r="L287" s="89">
        <v>4.4800000000000006E-2</v>
      </c>
      <c r="M287" s="89">
        <v>6.2899999999999998E-2</v>
      </c>
      <c r="N287" s="90">
        <v>21127.490000000005</v>
      </c>
      <c r="O287" s="105">
        <v>89.6</v>
      </c>
      <c r="P287" s="90">
        <v>70.041820000000016</v>
      </c>
      <c r="Q287" s="91">
        <f t="shared" si="4"/>
        <v>1.0946332829535094E-3</v>
      </c>
      <c r="R287" s="91">
        <f>P287/'סכום נכסי הקרן'!$C$42</f>
        <v>1.0224511595997568E-4</v>
      </c>
    </row>
    <row r="288" spans="2:18">
      <c r="B288" s="85" t="s">
        <v>3102</v>
      </c>
      <c r="C288" s="88" t="s">
        <v>2689</v>
      </c>
      <c r="D288" s="87" t="s">
        <v>2876</v>
      </c>
      <c r="E288" s="87" t="s">
        <v>2877</v>
      </c>
      <c r="F288" s="87" t="s">
        <v>680</v>
      </c>
      <c r="G288" s="104">
        <v>43185</v>
      </c>
      <c r="H288" s="87" t="s">
        <v>315</v>
      </c>
      <c r="I288" s="90">
        <v>4.0899999999940366</v>
      </c>
      <c r="J288" s="88" t="s">
        <v>686</v>
      </c>
      <c r="K288" s="88" t="s">
        <v>139</v>
      </c>
      <c r="L288" s="89">
        <v>4.2199999999999994E-2</v>
      </c>
      <c r="M288" s="89">
        <v>7.2399999999821094E-2</v>
      </c>
      <c r="N288" s="90">
        <v>67616.53098700002</v>
      </c>
      <c r="O288" s="105">
        <v>88.89</v>
      </c>
      <c r="P288" s="90">
        <v>167.67907530000002</v>
      </c>
      <c r="Q288" s="91">
        <f t="shared" si="4"/>
        <v>2.6205357981595526E-3</v>
      </c>
      <c r="R288" s="91">
        <f>P288/'סכום נכסי הקרן'!$C$42</f>
        <v>2.4477328684648672E-4</v>
      </c>
    </row>
    <row r="289" spans="2:18">
      <c r="B289" s="85" t="s">
        <v>3103</v>
      </c>
      <c r="C289" s="88" t="s">
        <v>2689</v>
      </c>
      <c r="D289" s="87">
        <v>6812</v>
      </c>
      <c r="E289" s="87" t="s">
        <v>2878</v>
      </c>
      <c r="F289" s="87" t="s">
        <v>535</v>
      </c>
      <c r="G289" s="104">
        <v>43536</v>
      </c>
      <c r="H289" s="87"/>
      <c r="I289" s="90">
        <v>2.6399999999985626</v>
      </c>
      <c r="J289" s="88" t="s">
        <v>686</v>
      </c>
      <c r="K289" s="88" t="s">
        <v>131</v>
      </c>
      <c r="L289" s="89">
        <v>7.4524999999999994E-2</v>
      </c>
      <c r="M289" s="89">
        <v>7.3299999999953264E-2</v>
      </c>
      <c r="N289" s="90">
        <v>59122.328017000007</v>
      </c>
      <c r="O289" s="105">
        <v>101.75</v>
      </c>
      <c r="P289" s="90">
        <v>222.58078738800006</v>
      </c>
      <c r="Q289" s="91">
        <f t="shared" si="4"/>
        <v>3.4785552120276649E-3</v>
      </c>
      <c r="R289" s="91">
        <f>P289/'סכום נכסי הקרן'!$C$42</f>
        <v>3.2491729108336637E-4</v>
      </c>
    </row>
    <row r="290" spans="2:18">
      <c r="B290" s="85" t="s">
        <v>3103</v>
      </c>
      <c r="C290" s="88" t="s">
        <v>2689</v>
      </c>
      <c r="D290" s="87">
        <v>6872</v>
      </c>
      <c r="E290" s="87" t="s">
        <v>2878</v>
      </c>
      <c r="F290" s="87" t="s">
        <v>535</v>
      </c>
      <c r="G290" s="104">
        <v>43570</v>
      </c>
      <c r="H290" s="87"/>
      <c r="I290" s="90">
        <v>2.6399999999995543</v>
      </c>
      <c r="J290" s="88" t="s">
        <v>686</v>
      </c>
      <c r="K290" s="88" t="s">
        <v>131</v>
      </c>
      <c r="L290" s="89">
        <v>7.4524999999999994E-2</v>
      </c>
      <c r="M290" s="89">
        <v>7.3200000000053431E-2</v>
      </c>
      <c r="N290" s="90">
        <v>47704.009115000001</v>
      </c>
      <c r="O290" s="105">
        <v>101.78</v>
      </c>
      <c r="P290" s="90">
        <v>179.64662217200004</v>
      </c>
      <c r="Q290" s="91">
        <f t="shared" si="4"/>
        <v>2.807567990089993E-3</v>
      </c>
      <c r="R290" s="91">
        <f>P290/'סכום נכסי הקרן'!$C$42</f>
        <v>2.6224318151347407E-4</v>
      </c>
    </row>
    <row r="291" spans="2:18">
      <c r="B291" s="85" t="s">
        <v>3103</v>
      </c>
      <c r="C291" s="88" t="s">
        <v>2689</v>
      </c>
      <c r="D291" s="87">
        <v>7258</v>
      </c>
      <c r="E291" s="87" t="s">
        <v>2878</v>
      </c>
      <c r="F291" s="87" t="s">
        <v>535</v>
      </c>
      <c r="G291" s="104">
        <v>43774</v>
      </c>
      <c r="H291" s="87"/>
      <c r="I291" s="90">
        <v>2.639999999995124</v>
      </c>
      <c r="J291" s="88" t="s">
        <v>686</v>
      </c>
      <c r="K291" s="88" t="s">
        <v>131</v>
      </c>
      <c r="L291" s="89">
        <v>7.4524999999999994E-2</v>
      </c>
      <c r="M291" s="89">
        <v>7.1499999999801903E-2</v>
      </c>
      <c r="N291" s="90">
        <v>43566.132321000005</v>
      </c>
      <c r="O291" s="105">
        <v>101.78</v>
      </c>
      <c r="P291" s="90">
        <v>164.06395739500005</v>
      </c>
      <c r="Q291" s="91">
        <f t="shared" si="4"/>
        <v>2.5640377177182658E-3</v>
      </c>
      <c r="R291" s="91">
        <f>P291/'סכום נכסי הקרן'!$C$42</f>
        <v>2.3949603749166262E-4</v>
      </c>
    </row>
    <row r="292" spans="2:18">
      <c r="B292" s="85" t="s">
        <v>3104</v>
      </c>
      <c r="C292" s="88" t="s">
        <v>2689</v>
      </c>
      <c r="D292" s="87">
        <v>6861</v>
      </c>
      <c r="E292" s="87" t="s">
        <v>2879</v>
      </c>
      <c r="F292" s="87" t="s">
        <v>535</v>
      </c>
      <c r="G292" s="104">
        <v>43563</v>
      </c>
      <c r="H292" s="87"/>
      <c r="I292" s="90">
        <v>0.75000000000041189</v>
      </c>
      <c r="J292" s="88" t="s">
        <v>735</v>
      </c>
      <c r="K292" s="88" t="s">
        <v>131</v>
      </c>
      <c r="L292" s="89">
        <v>7.8602999999999992E-2</v>
      </c>
      <c r="M292" s="89">
        <v>6.8900000000024553E-2</v>
      </c>
      <c r="N292" s="90">
        <v>322864.24623300007</v>
      </c>
      <c r="O292" s="105">
        <v>101.59</v>
      </c>
      <c r="P292" s="90">
        <v>1213.5918346180003</v>
      </c>
      <c r="Q292" s="91">
        <f t="shared" si="4"/>
        <v>1.896635487332388E-2</v>
      </c>
      <c r="R292" s="91">
        <f>P292/'סכום נכסי הקרן'!$C$42</f>
        <v>1.7715678698611349E-3</v>
      </c>
    </row>
    <row r="293" spans="2:18">
      <c r="B293" s="85" t="s">
        <v>3105</v>
      </c>
      <c r="C293" s="88" t="s">
        <v>2689</v>
      </c>
      <c r="D293" s="87">
        <v>6932</v>
      </c>
      <c r="E293" s="87" t="s">
        <v>2880</v>
      </c>
      <c r="F293" s="87" t="s">
        <v>535</v>
      </c>
      <c r="G293" s="104">
        <v>43098</v>
      </c>
      <c r="H293" s="87"/>
      <c r="I293" s="90">
        <v>1.7899999999987637</v>
      </c>
      <c r="J293" s="88" t="s">
        <v>686</v>
      </c>
      <c r="K293" s="88" t="s">
        <v>131</v>
      </c>
      <c r="L293" s="89">
        <v>7.9162999999999997E-2</v>
      </c>
      <c r="M293" s="89">
        <v>6.7999999999953223E-2</v>
      </c>
      <c r="N293" s="90">
        <v>79302.83260200001</v>
      </c>
      <c r="O293" s="105">
        <v>102.02</v>
      </c>
      <c r="P293" s="90">
        <v>299.34757360300006</v>
      </c>
      <c r="Q293" s="91">
        <f t="shared" si="4"/>
        <v>4.6782881603764604E-3</v>
      </c>
      <c r="R293" s="91">
        <f>P293/'סכום נכסי הקרן'!$C$42</f>
        <v>4.3697932714164319E-4</v>
      </c>
    </row>
    <row r="294" spans="2:18">
      <c r="B294" s="85" t="s">
        <v>3105</v>
      </c>
      <c r="C294" s="88" t="s">
        <v>2689</v>
      </c>
      <c r="D294" s="87">
        <v>9335</v>
      </c>
      <c r="E294" s="87" t="s">
        <v>2881</v>
      </c>
      <c r="F294" s="87" t="s">
        <v>535</v>
      </c>
      <c r="G294" s="104">
        <v>44064</v>
      </c>
      <c r="H294" s="87"/>
      <c r="I294" s="90">
        <v>2.5499999999990037</v>
      </c>
      <c r="J294" s="88" t="s">
        <v>686</v>
      </c>
      <c r="K294" s="88" t="s">
        <v>131</v>
      </c>
      <c r="L294" s="89">
        <v>8.666299999999999E-2</v>
      </c>
      <c r="M294" s="89">
        <v>0.10259999999995767</v>
      </c>
      <c r="N294" s="90">
        <v>292993.10414900002</v>
      </c>
      <c r="O294" s="105">
        <v>97.25</v>
      </c>
      <c r="P294" s="90">
        <v>1054.2624704710004</v>
      </c>
      <c r="Q294" s="91">
        <f t="shared" si="4"/>
        <v>1.6476310711891099E-2</v>
      </c>
      <c r="R294" s="91">
        <f>P294/'סכום נכסי הקרן'!$C$42</f>
        <v>1.5389832609369351E-3</v>
      </c>
    </row>
    <row r="295" spans="2:18">
      <c r="B295" s="85" t="s">
        <v>3105</v>
      </c>
      <c r="C295" s="88" t="s">
        <v>2689</v>
      </c>
      <c r="D295" s="87" t="s">
        <v>2882</v>
      </c>
      <c r="E295" s="87" t="s">
        <v>2880</v>
      </c>
      <c r="F295" s="87" t="s">
        <v>535</v>
      </c>
      <c r="G295" s="104">
        <v>42817</v>
      </c>
      <c r="H295" s="87"/>
      <c r="I295" s="90">
        <v>1.8300000000044201</v>
      </c>
      <c r="J295" s="88" t="s">
        <v>686</v>
      </c>
      <c r="K295" s="88" t="s">
        <v>131</v>
      </c>
      <c r="L295" s="89">
        <v>5.7820000000000003E-2</v>
      </c>
      <c r="M295" s="89">
        <v>8.3100000000117233E-2</v>
      </c>
      <c r="N295" s="90">
        <v>29263.321295000009</v>
      </c>
      <c r="O295" s="105">
        <v>96.12</v>
      </c>
      <c r="P295" s="90">
        <v>104.073247538</v>
      </c>
      <c r="Q295" s="91">
        <f t="shared" si="4"/>
        <v>1.6264860139293092E-3</v>
      </c>
      <c r="R295" s="91">
        <f>P295/'סכום נכסי הקרן'!$C$42</f>
        <v>1.5192325474772158E-4</v>
      </c>
    </row>
    <row r="296" spans="2:18">
      <c r="B296" s="85" t="s">
        <v>3105</v>
      </c>
      <c r="C296" s="88" t="s">
        <v>2689</v>
      </c>
      <c r="D296" s="87">
        <v>7291</v>
      </c>
      <c r="E296" s="87" t="s">
        <v>2880</v>
      </c>
      <c r="F296" s="87" t="s">
        <v>535</v>
      </c>
      <c r="G296" s="104">
        <v>43798</v>
      </c>
      <c r="H296" s="87"/>
      <c r="I296" s="90">
        <v>1.7900000000040168</v>
      </c>
      <c r="J296" s="88" t="s">
        <v>686</v>
      </c>
      <c r="K296" s="88" t="s">
        <v>131</v>
      </c>
      <c r="L296" s="89">
        <v>7.9162999999999997E-2</v>
      </c>
      <c r="M296" s="89">
        <v>7.7500000000430364E-2</v>
      </c>
      <c r="N296" s="90">
        <v>4664.872612000001</v>
      </c>
      <c r="O296" s="105">
        <v>100.97</v>
      </c>
      <c r="P296" s="90">
        <v>17.427450867000001</v>
      </c>
      <c r="Q296" s="91">
        <f t="shared" si="4"/>
        <v>2.7236110877837258E-4</v>
      </c>
      <c r="R296" s="91">
        <f>P296/'סכום נכסי הקרן'!$C$42</f>
        <v>2.5440111847224889E-5</v>
      </c>
    </row>
    <row r="297" spans="2:18">
      <c r="B297" s="85" t="s">
        <v>3106</v>
      </c>
      <c r="C297" s="88" t="s">
        <v>2689</v>
      </c>
      <c r="D297" s="87" t="s">
        <v>2883</v>
      </c>
      <c r="E297" s="87" t="s">
        <v>2884</v>
      </c>
      <c r="F297" s="87" t="s">
        <v>535</v>
      </c>
      <c r="G297" s="104">
        <v>43083</v>
      </c>
      <c r="H297" s="87"/>
      <c r="I297" s="90">
        <v>0.77000000000226088</v>
      </c>
      <c r="J297" s="88" t="s">
        <v>686</v>
      </c>
      <c r="K297" s="88" t="s">
        <v>139</v>
      </c>
      <c r="L297" s="89">
        <v>7.145E-2</v>
      </c>
      <c r="M297" s="89">
        <v>7.0299999999977394E-2</v>
      </c>
      <c r="N297" s="90">
        <v>7909.3973520000009</v>
      </c>
      <c r="O297" s="105">
        <v>100.22</v>
      </c>
      <c r="P297" s="90">
        <v>22.114180135000002</v>
      </c>
      <c r="Q297" s="91">
        <f t="shared" si="4"/>
        <v>3.4560663330850529E-4</v>
      </c>
      <c r="R297" s="91">
        <f>P297/'סכום נכסי הקרן'!$C$42</f>
        <v>3.2281669897539287E-5</v>
      </c>
    </row>
    <row r="298" spans="2:18">
      <c r="B298" s="85" t="s">
        <v>3106</v>
      </c>
      <c r="C298" s="88" t="s">
        <v>2689</v>
      </c>
      <c r="D298" s="87" t="s">
        <v>2885</v>
      </c>
      <c r="E298" s="87" t="s">
        <v>2884</v>
      </c>
      <c r="F298" s="87" t="s">
        <v>535</v>
      </c>
      <c r="G298" s="104">
        <v>43083</v>
      </c>
      <c r="H298" s="87"/>
      <c r="I298" s="90">
        <v>5.2200000000249736</v>
      </c>
      <c r="J298" s="88" t="s">
        <v>686</v>
      </c>
      <c r="K298" s="88" t="s">
        <v>139</v>
      </c>
      <c r="L298" s="89">
        <v>7.195E-2</v>
      </c>
      <c r="M298" s="89">
        <v>7.3000000000208121E-2</v>
      </c>
      <c r="N298" s="90">
        <v>17146.616673000004</v>
      </c>
      <c r="O298" s="105">
        <v>100.45</v>
      </c>
      <c r="P298" s="90">
        <v>48.050892740000009</v>
      </c>
      <c r="Q298" s="91">
        <f t="shared" si="4"/>
        <v>7.5095288027685677E-4</v>
      </c>
      <c r="R298" s="91">
        <f>P298/'סכום נכסי הקרן'!$C$42</f>
        <v>7.014336720807159E-5</v>
      </c>
    </row>
    <row r="299" spans="2:18">
      <c r="B299" s="85" t="s">
        <v>3106</v>
      </c>
      <c r="C299" s="88" t="s">
        <v>2689</v>
      </c>
      <c r="D299" s="87" t="s">
        <v>2886</v>
      </c>
      <c r="E299" s="87" t="s">
        <v>2884</v>
      </c>
      <c r="F299" s="87" t="s">
        <v>535</v>
      </c>
      <c r="G299" s="104">
        <v>43083</v>
      </c>
      <c r="H299" s="87"/>
      <c r="I299" s="90">
        <v>5.540000000000818</v>
      </c>
      <c r="J299" s="88" t="s">
        <v>686</v>
      </c>
      <c r="K299" s="88" t="s">
        <v>139</v>
      </c>
      <c r="L299" s="89">
        <v>4.4999999999999998E-2</v>
      </c>
      <c r="M299" s="89">
        <v>6.6600000000003504E-2</v>
      </c>
      <c r="N299" s="90">
        <v>68586.466616000005</v>
      </c>
      <c r="O299" s="105">
        <v>89.48</v>
      </c>
      <c r="P299" s="90">
        <v>171.21328870900001</v>
      </c>
      <c r="Q299" s="91">
        <f t="shared" si="4"/>
        <v>2.6757694803590153E-3</v>
      </c>
      <c r="R299" s="91">
        <f>P299/'סכום נכסי הקרן'!$C$42</f>
        <v>2.4993243405069281E-4</v>
      </c>
    </row>
    <row r="300" spans="2:18">
      <c r="B300" s="85" t="s">
        <v>3107</v>
      </c>
      <c r="C300" s="88" t="s">
        <v>2689</v>
      </c>
      <c r="D300" s="87">
        <v>9186</v>
      </c>
      <c r="E300" s="87" t="s">
        <v>2887</v>
      </c>
      <c r="F300" s="87" t="s">
        <v>535</v>
      </c>
      <c r="G300" s="104">
        <v>44778</v>
      </c>
      <c r="H300" s="87"/>
      <c r="I300" s="90">
        <v>3.6399999999975501</v>
      </c>
      <c r="J300" s="88" t="s">
        <v>720</v>
      </c>
      <c r="K300" s="88" t="s">
        <v>133</v>
      </c>
      <c r="L300" s="89">
        <v>7.1870000000000003E-2</v>
      </c>
      <c r="M300" s="89">
        <v>7.2099999999947401E-2</v>
      </c>
      <c r="N300" s="90">
        <v>115263.64673700002</v>
      </c>
      <c r="O300" s="105">
        <v>102.2</v>
      </c>
      <c r="P300" s="90">
        <v>473.37705706900005</v>
      </c>
      <c r="Q300" s="91">
        <f t="shared" si="4"/>
        <v>7.3980699252862107E-3</v>
      </c>
      <c r="R300" s="91">
        <f>P300/'סכום נכסי הקרן'!$C$42</f>
        <v>6.9102276458281526E-4</v>
      </c>
    </row>
    <row r="301" spans="2:18">
      <c r="B301" s="85" t="s">
        <v>3107</v>
      </c>
      <c r="C301" s="88" t="s">
        <v>2689</v>
      </c>
      <c r="D301" s="87">
        <v>9187</v>
      </c>
      <c r="E301" s="87" t="s">
        <v>2887</v>
      </c>
      <c r="F301" s="87" t="s">
        <v>535</v>
      </c>
      <c r="G301" s="104">
        <v>44778</v>
      </c>
      <c r="H301" s="87"/>
      <c r="I301" s="90">
        <v>3.5599999999997616</v>
      </c>
      <c r="J301" s="88" t="s">
        <v>720</v>
      </c>
      <c r="K301" s="88" t="s">
        <v>131</v>
      </c>
      <c r="L301" s="89">
        <v>8.2722999999999991E-2</v>
      </c>
      <c r="M301" s="89">
        <v>9.0299999999979688E-2</v>
      </c>
      <c r="N301" s="90">
        <v>317399.15977300005</v>
      </c>
      <c r="O301" s="105">
        <v>100.2</v>
      </c>
      <c r="P301" s="90">
        <v>1176.7256841130004</v>
      </c>
      <c r="Q301" s="91">
        <f t="shared" si="4"/>
        <v>1.8390200293714923E-2</v>
      </c>
      <c r="R301" s="91">
        <f>P301/'סכום נכסי הקרן'!$C$42</f>
        <v>1.7177516807132568E-3</v>
      </c>
    </row>
    <row r="302" spans="2:18">
      <c r="B302" s="85" t="s">
        <v>3108</v>
      </c>
      <c r="C302" s="88" t="s">
        <v>2689</v>
      </c>
      <c r="D302" s="87" t="s">
        <v>2888</v>
      </c>
      <c r="E302" s="87" t="s">
        <v>2889</v>
      </c>
      <c r="F302" s="87" t="s">
        <v>535</v>
      </c>
      <c r="G302" s="104">
        <v>42870</v>
      </c>
      <c r="H302" s="87"/>
      <c r="I302" s="90">
        <v>0.96999999999569197</v>
      </c>
      <c r="J302" s="88" t="s">
        <v>686</v>
      </c>
      <c r="K302" s="88" t="s">
        <v>131</v>
      </c>
      <c r="L302" s="89">
        <v>7.9430000000000001E-2</v>
      </c>
      <c r="M302" s="89">
        <v>9.0699999999447806E-2</v>
      </c>
      <c r="N302" s="90">
        <v>20824.181401000005</v>
      </c>
      <c r="O302" s="105">
        <v>99.42</v>
      </c>
      <c r="P302" s="90">
        <v>76.602587289000013</v>
      </c>
      <c r="Q302" s="91">
        <f t="shared" si="4"/>
        <v>1.1971668013037188E-3</v>
      </c>
      <c r="R302" s="91">
        <f>P302/'סכום נכסי הקרן'!$C$42</f>
        <v>1.1182234299734021E-4</v>
      </c>
    </row>
    <row r="303" spans="2:18">
      <c r="B303" s="85" t="s">
        <v>3109</v>
      </c>
      <c r="C303" s="88" t="s">
        <v>2689</v>
      </c>
      <c r="D303" s="87">
        <v>8706</v>
      </c>
      <c r="E303" s="87" t="s">
        <v>2890</v>
      </c>
      <c r="F303" s="87" t="s">
        <v>535</v>
      </c>
      <c r="G303" s="104">
        <v>44498</v>
      </c>
      <c r="H303" s="87"/>
      <c r="I303" s="90">
        <v>3.21</v>
      </c>
      <c r="J303" s="88" t="s">
        <v>686</v>
      </c>
      <c r="K303" s="88" t="s">
        <v>131</v>
      </c>
      <c r="L303" s="89">
        <v>8.1930000000000003E-2</v>
      </c>
      <c r="M303" s="89">
        <v>9.2099999999999987E-2</v>
      </c>
      <c r="N303" s="90">
        <v>103558.61000000002</v>
      </c>
      <c r="O303" s="105">
        <v>100</v>
      </c>
      <c r="P303" s="90">
        <v>383.1668600000001</v>
      </c>
      <c r="Q303" s="91">
        <f t="shared" si="4"/>
        <v>5.9882395671726945E-3</v>
      </c>
      <c r="R303" s="91">
        <f>P303/'סכום נכסי הקרן'!$C$42</f>
        <v>5.5933640834461139E-4</v>
      </c>
    </row>
    <row r="304" spans="2:18">
      <c r="B304" s="85" t="s">
        <v>3110</v>
      </c>
      <c r="C304" s="88" t="s">
        <v>2689</v>
      </c>
      <c r="D304" s="87">
        <v>8702</v>
      </c>
      <c r="E304" s="87" t="s">
        <v>2891</v>
      </c>
      <c r="F304" s="87" t="s">
        <v>535</v>
      </c>
      <c r="G304" s="104">
        <v>44497</v>
      </c>
      <c r="H304" s="87"/>
      <c r="I304" s="90">
        <v>4.9999999684043922E-2</v>
      </c>
      <c r="J304" s="88" t="s">
        <v>735</v>
      </c>
      <c r="K304" s="88" t="s">
        <v>131</v>
      </c>
      <c r="L304" s="89">
        <v>7.0890000000000009E-2</v>
      </c>
      <c r="M304" s="89">
        <v>5.4899999994312804E-2</v>
      </c>
      <c r="N304" s="90">
        <v>255.62443900000002</v>
      </c>
      <c r="O304" s="105">
        <v>100.39</v>
      </c>
      <c r="P304" s="90">
        <v>0.94949904600000012</v>
      </c>
      <c r="Q304" s="91">
        <f t="shared" si="4"/>
        <v>1.4839038418536315E-5</v>
      </c>
      <c r="R304" s="91">
        <f>P304/'סכום נכסי הקרן'!$C$42</f>
        <v>1.3860525049485617E-6</v>
      </c>
    </row>
    <row r="305" spans="2:18">
      <c r="B305" s="85" t="s">
        <v>3110</v>
      </c>
      <c r="C305" s="88" t="s">
        <v>2689</v>
      </c>
      <c r="D305" s="87">
        <v>9118</v>
      </c>
      <c r="E305" s="87" t="s">
        <v>2891</v>
      </c>
      <c r="F305" s="87" t="s">
        <v>535</v>
      </c>
      <c r="G305" s="104">
        <v>44733</v>
      </c>
      <c r="H305" s="87"/>
      <c r="I305" s="90">
        <v>5.0000000039671526E-2</v>
      </c>
      <c r="J305" s="88" t="s">
        <v>735</v>
      </c>
      <c r="K305" s="88" t="s">
        <v>131</v>
      </c>
      <c r="L305" s="89">
        <v>7.0890000000000009E-2</v>
      </c>
      <c r="M305" s="89">
        <v>5.4900000002829907E-2</v>
      </c>
      <c r="N305" s="90">
        <v>1017.9354100000002</v>
      </c>
      <c r="O305" s="105">
        <v>100.39</v>
      </c>
      <c r="P305" s="90">
        <v>3.7810496570000005</v>
      </c>
      <c r="Q305" s="91">
        <f t="shared" si="4"/>
        <v>5.9091308578962547E-5</v>
      </c>
      <c r="R305" s="91">
        <f>P305/'סכום נכסי הקרן'!$C$42</f>
        <v>5.5194719473364799E-6</v>
      </c>
    </row>
    <row r="306" spans="2:18">
      <c r="B306" s="85" t="s">
        <v>3110</v>
      </c>
      <c r="C306" s="88" t="s">
        <v>2689</v>
      </c>
      <c r="D306" s="87">
        <v>9233</v>
      </c>
      <c r="E306" s="87" t="s">
        <v>2891</v>
      </c>
      <c r="F306" s="87" t="s">
        <v>535</v>
      </c>
      <c r="G306" s="104">
        <v>44819</v>
      </c>
      <c r="H306" s="87"/>
      <c r="I306" s="90">
        <v>4.999999939366831E-2</v>
      </c>
      <c r="J306" s="88" t="s">
        <v>735</v>
      </c>
      <c r="K306" s="88" t="s">
        <v>131</v>
      </c>
      <c r="L306" s="89">
        <v>7.0890000000000009E-2</v>
      </c>
      <c r="M306" s="89">
        <v>5.4899999959443141E-2</v>
      </c>
      <c r="N306" s="90">
        <v>199.80675200000002</v>
      </c>
      <c r="O306" s="105">
        <v>100.39</v>
      </c>
      <c r="P306" s="90">
        <v>0.74216804900000022</v>
      </c>
      <c r="Q306" s="91">
        <f t="shared" si="4"/>
        <v>1.1598811224209638E-5</v>
      </c>
      <c r="R306" s="91">
        <f>P306/'סכום נכסי הקרן'!$C$42</f>
        <v>1.0833964370399558E-6</v>
      </c>
    </row>
    <row r="307" spans="2:18">
      <c r="B307" s="85" t="s">
        <v>3110</v>
      </c>
      <c r="C307" s="88" t="s">
        <v>2689</v>
      </c>
      <c r="D307" s="87">
        <v>9276</v>
      </c>
      <c r="E307" s="87" t="s">
        <v>2891</v>
      </c>
      <c r="F307" s="87" t="s">
        <v>535</v>
      </c>
      <c r="G307" s="104">
        <v>44854</v>
      </c>
      <c r="H307" s="87"/>
      <c r="I307" s="90">
        <v>4.9999998034473615E-2</v>
      </c>
      <c r="J307" s="88" t="s">
        <v>735</v>
      </c>
      <c r="K307" s="88" t="s">
        <v>131</v>
      </c>
      <c r="L307" s="89">
        <v>7.0890000000000009E-2</v>
      </c>
      <c r="M307" s="89">
        <v>5.4900000110631064E-2</v>
      </c>
      <c r="N307" s="90">
        <v>47.939886000000008</v>
      </c>
      <c r="O307" s="105">
        <v>100.39</v>
      </c>
      <c r="P307" s="90">
        <v>0.17806934700000002</v>
      </c>
      <c r="Q307" s="91">
        <f t="shared" si="4"/>
        <v>2.7829178896264779E-6</v>
      </c>
      <c r="R307" s="91">
        <f>P307/'סכום נכסי הקרן'!$C$42</f>
        <v>2.5994071874391817E-7</v>
      </c>
    </row>
    <row r="308" spans="2:18">
      <c r="B308" s="85" t="s">
        <v>3110</v>
      </c>
      <c r="C308" s="88" t="s">
        <v>2689</v>
      </c>
      <c r="D308" s="87">
        <v>9430</v>
      </c>
      <c r="E308" s="87" t="s">
        <v>2891</v>
      </c>
      <c r="F308" s="87" t="s">
        <v>535</v>
      </c>
      <c r="G308" s="104">
        <v>44950</v>
      </c>
      <c r="H308" s="87"/>
      <c r="I308" s="90">
        <v>5.0000000308293047E-2</v>
      </c>
      <c r="J308" s="88" t="s">
        <v>735</v>
      </c>
      <c r="K308" s="88" t="s">
        <v>131</v>
      </c>
      <c r="L308" s="89">
        <v>7.0890000000000009E-2</v>
      </c>
      <c r="M308" s="89">
        <v>5.4899999980885836E-2</v>
      </c>
      <c r="N308" s="90">
        <v>261.97831400000007</v>
      </c>
      <c r="O308" s="105">
        <v>100.39</v>
      </c>
      <c r="P308" s="90">
        <v>0.97310011400000007</v>
      </c>
      <c r="Q308" s="91">
        <f t="shared" si="4"/>
        <v>1.5207882554026354E-5</v>
      </c>
      <c r="R308" s="91">
        <f>P308/'סכום נכסי הקרן'!$C$42</f>
        <v>1.4205046927192287E-6</v>
      </c>
    </row>
    <row r="309" spans="2:18">
      <c r="B309" s="85" t="s">
        <v>3110</v>
      </c>
      <c r="C309" s="88" t="s">
        <v>2689</v>
      </c>
      <c r="D309" s="87">
        <v>9539</v>
      </c>
      <c r="E309" s="87" t="s">
        <v>2891</v>
      </c>
      <c r="F309" s="87" t="s">
        <v>535</v>
      </c>
      <c r="G309" s="104">
        <v>45029</v>
      </c>
      <c r="H309" s="87"/>
      <c r="I309" s="90">
        <v>4.9999999999999982E-2</v>
      </c>
      <c r="J309" s="88" t="s">
        <v>735</v>
      </c>
      <c r="K309" s="88" t="s">
        <v>131</v>
      </c>
      <c r="L309" s="89">
        <v>7.0890000000000009E-2</v>
      </c>
      <c r="M309" s="89">
        <v>5.490000000616585E-2</v>
      </c>
      <c r="N309" s="90">
        <v>87.326117000000011</v>
      </c>
      <c r="O309" s="105">
        <v>100.39</v>
      </c>
      <c r="P309" s="90">
        <v>0.32436682000000006</v>
      </c>
      <c r="Q309" s="91">
        <f t="shared" si="4"/>
        <v>5.0692959871372573E-6</v>
      </c>
      <c r="R309" s="91">
        <f>P309/'סכום נכסי הקרן'!$C$42</f>
        <v>4.7350173260016025E-7</v>
      </c>
    </row>
    <row r="310" spans="2:18">
      <c r="B310" s="85" t="s">
        <v>3110</v>
      </c>
      <c r="C310" s="88" t="s">
        <v>2689</v>
      </c>
      <c r="D310" s="87">
        <v>8060</v>
      </c>
      <c r="E310" s="87" t="s">
        <v>2891</v>
      </c>
      <c r="F310" s="87" t="s">
        <v>535</v>
      </c>
      <c r="G310" s="104">
        <v>44150</v>
      </c>
      <c r="H310" s="87"/>
      <c r="I310" s="90">
        <v>5.0000000000117749E-2</v>
      </c>
      <c r="J310" s="88" t="s">
        <v>735</v>
      </c>
      <c r="K310" s="88" t="s">
        <v>131</v>
      </c>
      <c r="L310" s="89">
        <v>7.0890000000000009E-2</v>
      </c>
      <c r="M310" s="89">
        <v>5.4899999999983268E-2</v>
      </c>
      <c r="N310" s="90">
        <v>342948.50867500005</v>
      </c>
      <c r="O310" s="105">
        <v>100.39</v>
      </c>
      <c r="P310" s="90">
        <v>1273.8581698370003</v>
      </c>
      <c r="Q310" s="91">
        <f t="shared" si="4"/>
        <v>1.9908214127871388E-2</v>
      </c>
      <c r="R310" s="91">
        <f>P310/'סכום נכסי הקרן'!$C$42</f>
        <v>1.8595430029023582E-3</v>
      </c>
    </row>
    <row r="311" spans="2:18">
      <c r="B311" s="85" t="s">
        <v>3110</v>
      </c>
      <c r="C311" s="88" t="s">
        <v>2689</v>
      </c>
      <c r="D311" s="87">
        <v>8119</v>
      </c>
      <c r="E311" s="87" t="s">
        <v>2891</v>
      </c>
      <c r="F311" s="87" t="s">
        <v>535</v>
      </c>
      <c r="G311" s="104">
        <v>44169</v>
      </c>
      <c r="H311" s="87"/>
      <c r="I311" s="90">
        <v>4.9999999851002154E-2</v>
      </c>
      <c r="J311" s="88" t="s">
        <v>735</v>
      </c>
      <c r="K311" s="88" t="s">
        <v>131</v>
      </c>
      <c r="L311" s="89">
        <v>7.0890000000000009E-2</v>
      </c>
      <c r="M311" s="89">
        <v>5.4899999995993619E-2</v>
      </c>
      <c r="N311" s="90">
        <v>813.09327300000007</v>
      </c>
      <c r="O311" s="105">
        <v>100.39</v>
      </c>
      <c r="P311" s="90">
        <v>3.0201779290000004</v>
      </c>
      <c r="Q311" s="91">
        <f t="shared" ref="Q311:Q346" si="5">IFERROR(P311/$P$10,0)</f>
        <v>4.7200190993395106E-5</v>
      </c>
      <c r="R311" s="91">
        <f>P311/'סכום נכסי הקרן'!$C$42</f>
        <v>4.4087723958395731E-6</v>
      </c>
    </row>
    <row r="312" spans="2:18">
      <c r="B312" s="85" t="s">
        <v>3110</v>
      </c>
      <c r="C312" s="88" t="s">
        <v>2689</v>
      </c>
      <c r="D312" s="87">
        <v>8418</v>
      </c>
      <c r="E312" s="87" t="s">
        <v>2891</v>
      </c>
      <c r="F312" s="87" t="s">
        <v>535</v>
      </c>
      <c r="G312" s="104">
        <v>44326</v>
      </c>
      <c r="H312" s="87"/>
      <c r="I312" s="90">
        <v>4.999999960878973E-2</v>
      </c>
      <c r="J312" s="88" t="s">
        <v>735</v>
      </c>
      <c r="K312" s="88" t="s">
        <v>131</v>
      </c>
      <c r="L312" s="89">
        <v>7.0890000000000009E-2</v>
      </c>
      <c r="M312" s="89">
        <v>5.4900000043033123E-2</v>
      </c>
      <c r="N312" s="90">
        <v>172.04323800000003</v>
      </c>
      <c r="O312" s="105">
        <v>100.39</v>
      </c>
      <c r="P312" s="90">
        <v>0.63904252500000003</v>
      </c>
      <c r="Q312" s="91">
        <f t="shared" si="5"/>
        <v>9.9871365005599509E-6</v>
      </c>
      <c r="R312" s="91">
        <f>P312/'סכום נכסי הקרן'!$C$42</f>
        <v>9.3285664295960103E-7</v>
      </c>
    </row>
    <row r="313" spans="2:18">
      <c r="B313" s="85" t="s">
        <v>3111</v>
      </c>
      <c r="C313" s="88" t="s">
        <v>2689</v>
      </c>
      <c r="D313" s="87">
        <v>8718</v>
      </c>
      <c r="E313" s="87" t="s">
        <v>2892</v>
      </c>
      <c r="F313" s="87" t="s">
        <v>535</v>
      </c>
      <c r="G313" s="104">
        <v>44508</v>
      </c>
      <c r="H313" s="87"/>
      <c r="I313" s="90">
        <v>3.1699999999986019</v>
      </c>
      <c r="J313" s="88" t="s">
        <v>686</v>
      </c>
      <c r="K313" s="88" t="s">
        <v>131</v>
      </c>
      <c r="L313" s="89">
        <v>8.5919000000000009E-2</v>
      </c>
      <c r="M313" s="89">
        <v>9.0699999999955067E-2</v>
      </c>
      <c r="N313" s="90">
        <v>288426.11758700007</v>
      </c>
      <c r="O313" s="105">
        <v>99.86</v>
      </c>
      <c r="P313" s="90">
        <v>1065.682548297</v>
      </c>
      <c r="Q313" s="91">
        <f t="shared" si="5"/>
        <v>1.6654786903432934E-2</v>
      </c>
      <c r="R313" s="91">
        <f>P313/'סכום נכסי הקרן'!$C$42</f>
        <v>1.5556539753985423E-3</v>
      </c>
    </row>
    <row r="314" spans="2:18">
      <c r="B314" s="85" t="s">
        <v>3112</v>
      </c>
      <c r="C314" s="88" t="s">
        <v>2689</v>
      </c>
      <c r="D314" s="87">
        <v>8806</v>
      </c>
      <c r="E314" s="87" t="s">
        <v>2893</v>
      </c>
      <c r="F314" s="87" t="s">
        <v>535</v>
      </c>
      <c r="G314" s="104">
        <v>44137</v>
      </c>
      <c r="H314" s="87"/>
      <c r="I314" s="90">
        <v>0.22000000000014952</v>
      </c>
      <c r="J314" s="88" t="s">
        <v>735</v>
      </c>
      <c r="K314" s="88" t="s">
        <v>131</v>
      </c>
      <c r="L314" s="89">
        <v>7.2756000000000001E-2</v>
      </c>
      <c r="M314" s="89">
        <v>5.6100000000007533E-2</v>
      </c>
      <c r="N314" s="90">
        <v>393626.48504000006</v>
      </c>
      <c r="O314" s="105">
        <v>100.99</v>
      </c>
      <c r="P314" s="90">
        <v>1470.8364962490004</v>
      </c>
      <c r="Q314" s="91">
        <f t="shared" si="5"/>
        <v>2.298664687149592E-2</v>
      </c>
      <c r="R314" s="91">
        <f>P314/'סכום נכסי הקרן'!$C$42</f>
        <v>2.1470865279791893E-3</v>
      </c>
    </row>
    <row r="315" spans="2:18">
      <c r="B315" s="85" t="s">
        <v>3112</v>
      </c>
      <c r="C315" s="88" t="s">
        <v>2689</v>
      </c>
      <c r="D315" s="87">
        <v>9044</v>
      </c>
      <c r="E315" s="87" t="s">
        <v>2893</v>
      </c>
      <c r="F315" s="87" t="s">
        <v>535</v>
      </c>
      <c r="G315" s="104">
        <v>44679</v>
      </c>
      <c r="H315" s="87"/>
      <c r="I315" s="90">
        <v>0.21999999997315592</v>
      </c>
      <c r="J315" s="88" t="s">
        <v>735</v>
      </c>
      <c r="K315" s="88" t="s">
        <v>131</v>
      </c>
      <c r="L315" s="89">
        <v>7.2756000000000001E-2</v>
      </c>
      <c r="M315" s="89">
        <v>5.6099999998286715E-2</v>
      </c>
      <c r="N315" s="90">
        <v>3389.6152740000007</v>
      </c>
      <c r="O315" s="105">
        <v>100.99</v>
      </c>
      <c r="P315" s="90">
        <v>12.665737897000003</v>
      </c>
      <c r="Q315" s="91">
        <f t="shared" si="5"/>
        <v>1.9794371784202338E-4</v>
      </c>
      <c r="R315" s="91">
        <f>P315/'סכום נכסי הקרן'!$C$42</f>
        <v>1.8489094657983236E-5</v>
      </c>
    </row>
    <row r="316" spans="2:18">
      <c r="B316" s="85" t="s">
        <v>3112</v>
      </c>
      <c r="C316" s="88" t="s">
        <v>2689</v>
      </c>
      <c r="D316" s="87">
        <v>9224</v>
      </c>
      <c r="E316" s="87" t="s">
        <v>2893</v>
      </c>
      <c r="F316" s="87" t="s">
        <v>535</v>
      </c>
      <c r="G316" s="104">
        <v>44810</v>
      </c>
      <c r="H316" s="87"/>
      <c r="I316" s="90">
        <v>0.2199999999869108</v>
      </c>
      <c r="J316" s="88" t="s">
        <v>735</v>
      </c>
      <c r="K316" s="88" t="s">
        <v>131</v>
      </c>
      <c r="L316" s="89">
        <v>7.2756000000000001E-2</v>
      </c>
      <c r="M316" s="89">
        <v>5.6100000000370874E-2</v>
      </c>
      <c r="N316" s="90">
        <v>6133.7685950000005</v>
      </c>
      <c r="O316" s="105">
        <v>100.99</v>
      </c>
      <c r="P316" s="90">
        <v>22.919623214999998</v>
      </c>
      <c r="Q316" s="91">
        <f t="shared" si="5"/>
        <v>3.5819432453201405E-4</v>
      </c>
      <c r="R316" s="91">
        <f>P316/'סכום נכסי הקרן'!$C$42</f>
        <v>3.3457433478693514E-5</v>
      </c>
    </row>
    <row r="317" spans="2:18">
      <c r="B317" s="85" t="s">
        <v>3113</v>
      </c>
      <c r="C317" s="88" t="s">
        <v>2689</v>
      </c>
      <c r="D317" s="87" t="s">
        <v>2894</v>
      </c>
      <c r="E317" s="87" t="s">
        <v>2895</v>
      </c>
      <c r="F317" s="87" t="s">
        <v>535</v>
      </c>
      <c r="G317" s="104">
        <v>42921</v>
      </c>
      <c r="H317" s="87"/>
      <c r="I317" s="90">
        <v>7.209999999884845</v>
      </c>
      <c r="J317" s="88" t="s">
        <v>686</v>
      </c>
      <c r="K317" s="88" t="s">
        <v>131</v>
      </c>
      <c r="L317" s="89">
        <v>7.8939999999999996E-2</v>
      </c>
      <c r="M317" s="89"/>
      <c r="N317" s="90">
        <v>43944.389729000002</v>
      </c>
      <c r="O317" s="105">
        <v>14.370590999999999</v>
      </c>
      <c r="P317" s="90">
        <v>23.36003778900001</v>
      </c>
      <c r="Q317" s="91">
        <f t="shared" si="5"/>
        <v>3.6507724749144319E-4</v>
      </c>
      <c r="R317" s="91">
        <f>P317/'סכום נכסי הקרן'!$C$42</f>
        <v>3.4100338520125826E-5</v>
      </c>
    </row>
    <row r="318" spans="2:18">
      <c r="B318" s="85" t="s">
        <v>3113</v>
      </c>
      <c r="C318" s="88" t="s">
        <v>2689</v>
      </c>
      <c r="D318" s="87">
        <v>6497</v>
      </c>
      <c r="E318" s="87" t="s">
        <v>2895</v>
      </c>
      <c r="F318" s="87" t="s">
        <v>535</v>
      </c>
      <c r="G318" s="104">
        <v>43342</v>
      </c>
      <c r="H318" s="87"/>
      <c r="I318" s="90">
        <v>1.059999999932338</v>
      </c>
      <c r="J318" s="88" t="s">
        <v>686</v>
      </c>
      <c r="K318" s="88" t="s">
        <v>131</v>
      </c>
      <c r="L318" s="89">
        <v>7.8939999999999996E-2</v>
      </c>
      <c r="M318" s="89">
        <v>2.859099999952524</v>
      </c>
      <c r="N318" s="90">
        <v>8340.7630620000018</v>
      </c>
      <c r="O318" s="105">
        <v>14.370590999999999</v>
      </c>
      <c r="P318" s="90">
        <v>4.4337978550000008</v>
      </c>
      <c r="Q318" s="91">
        <f t="shared" si="5"/>
        <v>6.9292641195943766E-5</v>
      </c>
      <c r="R318" s="91">
        <f>P318/'סכום נכסי הקרן'!$C$42</f>
        <v>6.4723357535193458E-6</v>
      </c>
    </row>
    <row r="319" spans="2:18">
      <c r="B319" s="85" t="s">
        <v>3114</v>
      </c>
      <c r="C319" s="88" t="s">
        <v>2689</v>
      </c>
      <c r="D319" s="87">
        <v>9405</v>
      </c>
      <c r="E319" s="87" t="s">
        <v>2896</v>
      </c>
      <c r="F319" s="87" t="s">
        <v>535</v>
      </c>
      <c r="G319" s="104">
        <v>43866</v>
      </c>
      <c r="H319" s="87"/>
      <c r="I319" s="90">
        <v>1.2899999999995262</v>
      </c>
      <c r="J319" s="88" t="s">
        <v>735</v>
      </c>
      <c r="K319" s="88" t="s">
        <v>131</v>
      </c>
      <c r="L319" s="89">
        <v>7.5109000000000009E-2</v>
      </c>
      <c r="M319" s="89">
        <v>7.9199999999981369E-2</v>
      </c>
      <c r="N319" s="90">
        <v>335305.51429600007</v>
      </c>
      <c r="O319" s="105">
        <v>100.39</v>
      </c>
      <c r="P319" s="90">
        <v>1245.4688243710002</v>
      </c>
      <c r="Q319" s="91">
        <f t="shared" si="5"/>
        <v>1.9464537444022378E-2</v>
      </c>
      <c r="R319" s="91">
        <f>P319/'סכום נכסי הקרן'!$C$42</f>
        <v>1.818101019824263E-3</v>
      </c>
    </row>
    <row r="320" spans="2:18">
      <c r="B320" s="85" t="s">
        <v>3114</v>
      </c>
      <c r="C320" s="88" t="s">
        <v>2689</v>
      </c>
      <c r="D320" s="87">
        <v>9439</v>
      </c>
      <c r="E320" s="87" t="s">
        <v>2896</v>
      </c>
      <c r="F320" s="87" t="s">
        <v>535</v>
      </c>
      <c r="G320" s="104">
        <v>44953</v>
      </c>
      <c r="H320" s="87"/>
      <c r="I320" s="90">
        <v>1.2899999999217198</v>
      </c>
      <c r="J320" s="88" t="s">
        <v>735</v>
      </c>
      <c r="K320" s="88" t="s">
        <v>131</v>
      </c>
      <c r="L320" s="89">
        <v>7.5109000000000009E-2</v>
      </c>
      <c r="M320" s="89">
        <v>7.91999999903827E-2</v>
      </c>
      <c r="N320" s="90">
        <v>962.97041300000012</v>
      </c>
      <c r="O320" s="105">
        <v>100.39</v>
      </c>
      <c r="P320" s="90">
        <v>3.5768860320000004</v>
      </c>
      <c r="Q320" s="91">
        <f t="shared" si="5"/>
        <v>5.5900581966012751E-5</v>
      </c>
      <c r="R320" s="91">
        <f>P320/'סכום נכסי הקרן'!$C$42</f>
        <v>5.2214395216665872E-6</v>
      </c>
    </row>
    <row r="321" spans="2:18">
      <c r="B321" s="85" t="s">
        <v>3114</v>
      </c>
      <c r="C321" s="88" t="s">
        <v>2689</v>
      </c>
      <c r="D321" s="87">
        <v>9447</v>
      </c>
      <c r="E321" s="87" t="s">
        <v>2896</v>
      </c>
      <c r="F321" s="87" t="s">
        <v>535</v>
      </c>
      <c r="G321" s="104">
        <v>44959</v>
      </c>
      <c r="H321" s="87"/>
      <c r="I321" s="90">
        <v>1.2899999996866771</v>
      </c>
      <c r="J321" s="88" t="s">
        <v>735</v>
      </c>
      <c r="K321" s="88" t="s">
        <v>131</v>
      </c>
      <c r="L321" s="89">
        <v>7.5109000000000009E-2</v>
      </c>
      <c r="M321" s="89">
        <v>7.9199999983886257E-2</v>
      </c>
      <c r="N321" s="90">
        <v>541.32260900000017</v>
      </c>
      <c r="O321" s="105">
        <v>100.39</v>
      </c>
      <c r="P321" s="90">
        <v>2.0107049470000002</v>
      </c>
      <c r="Q321" s="91">
        <f t="shared" si="5"/>
        <v>3.1423863017629637E-5</v>
      </c>
      <c r="R321" s="91">
        <f>P321/'סכום נכסי הקרן'!$C$42</f>
        <v>2.9351715941606275E-6</v>
      </c>
    </row>
    <row r="322" spans="2:18">
      <c r="B322" s="85" t="s">
        <v>3114</v>
      </c>
      <c r="C322" s="88" t="s">
        <v>2689</v>
      </c>
      <c r="D322" s="87">
        <v>9467</v>
      </c>
      <c r="E322" s="87" t="s">
        <v>2896</v>
      </c>
      <c r="F322" s="87" t="s">
        <v>535</v>
      </c>
      <c r="G322" s="104">
        <v>44966</v>
      </c>
      <c r="H322" s="87"/>
      <c r="I322" s="90">
        <v>1.2900000002158802</v>
      </c>
      <c r="J322" s="88" t="s">
        <v>735</v>
      </c>
      <c r="K322" s="88" t="s">
        <v>131</v>
      </c>
      <c r="L322" s="89">
        <v>7.5109000000000009E-2</v>
      </c>
      <c r="M322" s="89">
        <v>7.9700000011458258E-2</v>
      </c>
      <c r="N322" s="90">
        <v>811.08711100000016</v>
      </c>
      <c r="O322" s="105">
        <v>100.33</v>
      </c>
      <c r="P322" s="90">
        <v>3.0109255150000007</v>
      </c>
      <c r="Q322" s="91">
        <f t="shared" si="5"/>
        <v>4.7055591662423058E-5</v>
      </c>
      <c r="R322" s="91">
        <f>P322/'סכום נכסי הקרן'!$C$42</f>
        <v>4.3952659772122493E-6</v>
      </c>
    </row>
    <row r="323" spans="2:18">
      <c r="B323" s="85" t="s">
        <v>3114</v>
      </c>
      <c r="C323" s="88" t="s">
        <v>2689</v>
      </c>
      <c r="D323" s="87">
        <v>9491</v>
      </c>
      <c r="E323" s="87" t="s">
        <v>2896</v>
      </c>
      <c r="F323" s="87" t="s">
        <v>535</v>
      </c>
      <c r="G323" s="104">
        <v>44986</v>
      </c>
      <c r="H323" s="87"/>
      <c r="I323" s="90">
        <v>1.2900000000452507</v>
      </c>
      <c r="J323" s="88" t="s">
        <v>735</v>
      </c>
      <c r="K323" s="88" t="s">
        <v>131</v>
      </c>
      <c r="L323" s="89">
        <v>7.5109000000000009E-2</v>
      </c>
      <c r="M323" s="89">
        <v>7.970000000110139E-2</v>
      </c>
      <c r="N323" s="90">
        <v>3155.1300250000004</v>
      </c>
      <c r="O323" s="105">
        <v>100.33</v>
      </c>
      <c r="P323" s="90">
        <v>11.712504943000003</v>
      </c>
      <c r="Q323" s="91">
        <f t="shared" si="5"/>
        <v>1.8304632485799624E-4</v>
      </c>
      <c r="R323" s="91">
        <f>P323/'סכום נכסי הקרן'!$C$42</f>
        <v>1.7097591497177304E-5</v>
      </c>
    </row>
    <row r="324" spans="2:18">
      <c r="B324" s="85" t="s">
        <v>3114</v>
      </c>
      <c r="C324" s="88" t="s">
        <v>2689</v>
      </c>
      <c r="D324" s="87">
        <v>9510</v>
      </c>
      <c r="E324" s="87" t="s">
        <v>2896</v>
      </c>
      <c r="F324" s="87" t="s">
        <v>535</v>
      </c>
      <c r="G324" s="104">
        <v>44994</v>
      </c>
      <c r="H324" s="87"/>
      <c r="I324" s="90">
        <v>1.289999999868773</v>
      </c>
      <c r="J324" s="88" t="s">
        <v>735</v>
      </c>
      <c r="K324" s="88" t="s">
        <v>131</v>
      </c>
      <c r="L324" s="89">
        <v>7.5109000000000009E-2</v>
      </c>
      <c r="M324" s="89">
        <v>7.9699999982940528E-2</v>
      </c>
      <c r="N324" s="90">
        <v>615.83824100000015</v>
      </c>
      <c r="O324" s="105">
        <v>100.33</v>
      </c>
      <c r="P324" s="90">
        <v>2.2861208700000009</v>
      </c>
      <c r="Q324" s="91">
        <f t="shared" si="5"/>
        <v>3.572814060452218E-5</v>
      </c>
      <c r="R324" s="91">
        <f>P324/'סכום נכסי הקרן'!$C$42</f>
        <v>3.3372161581705115E-6</v>
      </c>
    </row>
    <row r="325" spans="2:18">
      <c r="B325" s="85" t="s">
        <v>3114</v>
      </c>
      <c r="C325" s="88" t="s">
        <v>2689</v>
      </c>
      <c r="D325" s="87">
        <v>9560</v>
      </c>
      <c r="E325" s="87" t="s">
        <v>2896</v>
      </c>
      <c r="F325" s="87" t="s">
        <v>535</v>
      </c>
      <c r="G325" s="104">
        <v>45058</v>
      </c>
      <c r="H325" s="87"/>
      <c r="I325" s="90">
        <v>1.2900000000404519</v>
      </c>
      <c r="J325" s="88" t="s">
        <v>735</v>
      </c>
      <c r="K325" s="88" t="s">
        <v>131</v>
      </c>
      <c r="L325" s="89">
        <v>7.5109000000000009E-2</v>
      </c>
      <c r="M325" s="89">
        <v>7.9700000002022597E-2</v>
      </c>
      <c r="N325" s="90">
        <v>3329.6479970000005</v>
      </c>
      <c r="O325" s="105">
        <v>100.33</v>
      </c>
      <c r="P325" s="90">
        <v>12.360352250000002</v>
      </c>
      <c r="Q325" s="91">
        <f t="shared" si="5"/>
        <v>1.9317106497060324E-4</v>
      </c>
      <c r="R325" s="91">
        <f>P325/'סכום נכסי הקרן'!$C$42</f>
        <v>1.8043301117923493E-5</v>
      </c>
    </row>
    <row r="326" spans="2:18">
      <c r="B326" s="85" t="s">
        <v>3115</v>
      </c>
      <c r="C326" s="88" t="s">
        <v>2689</v>
      </c>
      <c r="D326" s="87">
        <v>9606</v>
      </c>
      <c r="E326" s="87" t="s">
        <v>2897</v>
      </c>
      <c r="F326" s="87" t="s">
        <v>535</v>
      </c>
      <c r="G326" s="104">
        <v>44136</v>
      </c>
      <c r="H326" s="87"/>
      <c r="I326" s="90">
        <v>4.99999999996526E-2</v>
      </c>
      <c r="J326" s="88" t="s">
        <v>735</v>
      </c>
      <c r="K326" s="88" t="s">
        <v>131</v>
      </c>
      <c r="L326" s="89">
        <v>7.0095999999999992E-2</v>
      </c>
      <c r="M326" s="89"/>
      <c r="N326" s="90">
        <v>228825.58555800002</v>
      </c>
      <c r="O326" s="105">
        <v>84.997694999999993</v>
      </c>
      <c r="P326" s="90">
        <v>719.63693164500012</v>
      </c>
      <c r="Q326" s="91">
        <f t="shared" si="5"/>
        <v>1.124668857863997E-2</v>
      </c>
      <c r="R326" s="91">
        <f>P326/'סכום נכסי הקרן'!$C$42</f>
        <v>1.0505061336944716E-3</v>
      </c>
    </row>
    <row r="327" spans="2:18">
      <c r="B327" s="85" t="s">
        <v>3116</v>
      </c>
      <c r="C327" s="88" t="s">
        <v>2689</v>
      </c>
      <c r="D327" s="87">
        <v>6588</v>
      </c>
      <c r="E327" s="87" t="s">
        <v>2898</v>
      </c>
      <c r="F327" s="87" t="s">
        <v>535</v>
      </c>
      <c r="G327" s="104">
        <v>43397</v>
      </c>
      <c r="H327" s="87"/>
      <c r="I327" s="90">
        <v>2.9999999999453467E-2</v>
      </c>
      <c r="J327" s="88" t="s">
        <v>735</v>
      </c>
      <c r="K327" s="88" t="s">
        <v>131</v>
      </c>
      <c r="L327" s="89">
        <v>7.0457000000000006E-2</v>
      </c>
      <c r="M327" s="89">
        <v>6.119999999997814E-2</v>
      </c>
      <c r="N327" s="90">
        <v>211709.85000000003</v>
      </c>
      <c r="O327" s="105">
        <v>100.44</v>
      </c>
      <c r="P327" s="90">
        <v>786.7730618810001</v>
      </c>
      <c r="Q327" s="91">
        <f t="shared" si="5"/>
        <v>1.2295910923876387E-2</v>
      </c>
      <c r="R327" s="91">
        <f>P327/'סכום נכסי הקרן'!$C$42</f>
        <v>1.1485096039224559E-3</v>
      </c>
    </row>
    <row r="328" spans="2:18">
      <c r="B328" s="85" t="s">
        <v>3117</v>
      </c>
      <c r="C328" s="88" t="s">
        <v>2689</v>
      </c>
      <c r="D328" s="87" t="s">
        <v>2899</v>
      </c>
      <c r="E328" s="87" t="s">
        <v>2900</v>
      </c>
      <c r="F328" s="87" t="s">
        <v>535</v>
      </c>
      <c r="G328" s="104">
        <v>44144</v>
      </c>
      <c r="H328" s="87"/>
      <c r="I328" s="90">
        <v>2.9999999999930575E-2</v>
      </c>
      <c r="J328" s="88" t="s">
        <v>735</v>
      </c>
      <c r="K328" s="88" t="s">
        <v>131</v>
      </c>
      <c r="L328" s="89">
        <v>7.8763E-2</v>
      </c>
      <c r="M328" s="89"/>
      <c r="N328" s="90">
        <v>258882.09385800004</v>
      </c>
      <c r="O328" s="105">
        <v>75.180498</v>
      </c>
      <c r="P328" s="90">
        <v>720.12672973499991</v>
      </c>
      <c r="Q328" s="91">
        <f t="shared" si="5"/>
        <v>1.1254343281091175E-2</v>
      </c>
      <c r="R328" s="91">
        <f>P328/'סכום נכסי הקרן'!$C$42</f>
        <v>1.0512211274297713E-3</v>
      </c>
    </row>
    <row r="329" spans="2:18">
      <c r="B329" s="85" t="s">
        <v>3118</v>
      </c>
      <c r="C329" s="88" t="s">
        <v>2689</v>
      </c>
      <c r="D329" s="87">
        <v>6826</v>
      </c>
      <c r="E329" s="87" t="s">
        <v>2901</v>
      </c>
      <c r="F329" s="87" t="s">
        <v>535</v>
      </c>
      <c r="G329" s="104">
        <v>43550</v>
      </c>
      <c r="H329" s="87"/>
      <c r="I329" s="90">
        <v>2.1499999999989998</v>
      </c>
      <c r="J329" s="88" t="s">
        <v>686</v>
      </c>
      <c r="K329" s="88" t="s">
        <v>131</v>
      </c>
      <c r="L329" s="89">
        <v>8.2025000000000001E-2</v>
      </c>
      <c r="M329" s="89">
        <v>8.4999999999949991E-2</v>
      </c>
      <c r="N329" s="90">
        <v>107737.34686500001</v>
      </c>
      <c r="O329" s="105">
        <v>100.36</v>
      </c>
      <c r="P329" s="90">
        <v>400.06287369600011</v>
      </c>
      <c r="Q329" s="91">
        <f t="shared" si="5"/>
        <v>6.2522952262186755E-3</v>
      </c>
      <c r="R329" s="91">
        <f>P329/'סכום נכסי הקרן'!$C$42</f>
        <v>5.8400074287516545E-4</v>
      </c>
    </row>
    <row r="330" spans="2:18">
      <c r="B330" s="85" t="s">
        <v>3119</v>
      </c>
      <c r="C330" s="88" t="s">
        <v>2689</v>
      </c>
      <c r="D330" s="87">
        <v>6528</v>
      </c>
      <c r="E330" s="87" t="s">
        <v>2902</v>
      </c>
      <c r="F330" s="87" t="s">
        <v>535</v>
      </c>
      <c r="G330" s="104">
        <v>43373</v>
      </c>
      <c r="H330" s="87"/>
      <c r="I330" s="90">
        <v>4.3800000000031538</v>
      </c>
      <c r="J330" s="88" t="s">
        <v>686</v>
      </c>
      <c r="K330" s="88" t="s">
        <v>134</v>
      </c>
      <c r="L330" s="89">
        <v>3.032E-2</v>
      </c>
      <c r="M330" s="89">
        <v>8.0900000000050501E-2</v>
      </c>
      <c r="N330" s="90">
        <v>183759.949246</v>
      </c>
      <c r="O330" s="105">
        <v>80.540000000000006</v>
      </c>
      <c r="P330" s="90">
        <v>691.26480203900007</v>
      </c>
      <c r="Q330" s="91">
        <f t="shared" si="5"/>
        <v>1.0803280949098101E-2</v>
      </c>
      <c r="R330" s="91">
        <f>P330/'סכום נכסי הקרן'!$C$42</f>
        <v>1.009089281853715E-3</v>
      </c>
    </row>
    <row r="331" spans="2:18">
      <c r="B331" s="85" t="s">
        <v>3120</v>
      </c>
      <c r="C331" s="88" t="s">
        <v>2689</v>
      </c>
      <c r="D331" s="87">
        <v>8860</v>
      </c>
      <c r="E331" s="87" t="s">
        <v>2903</v>
      </c>
      <c r="F331" s="87" t="s">
        <v>535</v>
      </c>
      <c r="G331" s="104">
        <v>44585</v>
      </c>
      <c r="H331" s="87"/>
      <c r="I331" s="90">
        <v>2.5900000000127812</v>
      </c>
      <c r="J331" s="88" t="s">
        <v>822</v>
      </c>
      <c r="K331" s="88" t="s">
        <v>133</v>
      </c>
      <c r="L331" s="89">
        <v>6.1120000000000001E-2</v>
      </c>
      <c r="M331" s="89">
        <v>6.9600000000017925E-2</v>
      </c>
      <c r="N331" s="90">
        <v>11081.231823000002</v>
      </c>
      <c r="O331" s="105">
        <v>100.15</v>
      </c>
      <c r="P331" s="90">
        <v>44.596724477000009</v>
      </c>
      <c r="Q331" s="91">
        <f t="shared" si="5"/>
        <v>6.9697016615547175E-4</v>
      </c>
      <c r="R331" s="91">
        <f>P331/'סכום נכסי הקרן'!$C$42</f>
        <v>6.510106769906822E-5</v>
      </c>
    </row>
    <row r="332" spans="2:18">
      <c r="B332" s="85" t="s">
        <v>3120</v>
      </c>
      <c r="C332" s="88" t="s">
        <v>2689</v>
      </c>
      <c r="D332" s="87">
        <v>8977</v>
      </c>
      <c r="E332" s="87" t="s">
        <v>2903</v>
      </c>
      <c r="F332" s="87" t="s">
        <v>535</v>
      </c>
      <c r="G332" s="104">
        <v>44553</v>
      </c>
      <c r="H332" s="87"/>
      <c r="I332" s="90">
        <v>2.5899999999604431</v>
      </c>
      <c r="J332" s="88" t="s">
        <v>822</v>
      </c>
      <c r="K332" s="88" t="s">
        <v>133</v>
      </c>
      <c r="L332" s="89">
        <v>6.1120000000000001E-2</v>
      </c>
      <c r="M332" s="89">
        <v>6.9500000001065002E-2</v>
      </c>
      <c r="N332" s="90">
        <v>1633.0236200000002</v>
      </c>
      <c r="O332" s="105">
        <v>100.16</v>
      </c>
      <c r="P332" s="90">
        <v>6.5728050140000001</v>
      </c>
      <c r="Q332" s="91">
        <f t="shared" si="5"/>
        <v>1.0272164730568261E-4</v>
      </c>
      <c r="R332" s="91">
        <f>P332/'סכום נכסי הקרן'!$C$42</f>
        <v>9.5947993761261396E-6</v>
      </c>
    </row>
    <row r="333" spans="2:18">
      <c r="B333" s="85" t="s">
        <v>3120</v>
      </c>
      <c r="C333" s="88" t="s">
        <v>2689</v>
      </c>
      <c r="D333" s="87">
        <v>8978</v>
      </c>
      <c r="E333" s="87" t="s">
        <v>2903</v>
      </c>
      <c r="F333" s="87" t="s">
        <v>535</v>
      </c>
      <c r="G333" s="104">
        <v>44553</v>
      </c>
      <c r="H333" s="87"/>
      <c r="I333" s="90">
        <v>2.5899999999454306</v>
      </c>
      <c r="J333" s="88" t="s">
        <v>822</v>
      </c>
      <c r="K333" s="88" t="s">
        <v>133</v>
      </c>
      <c r="L333" s="89">
        <v>6.1120000000000001E-2</v>
      </c>
      <c r="M333" s="89">
        <v>7.059999999924077E-2</v>
      </c>
      <c r="N333" s="90">
        <v>2099.6018360000003</v>
      </c>
      <c r="O333" s="105">
        <v>99.91</v>
      </c>
      <c r="P333" s="90">
        <v>8.4296562940000026</v>
      </c>
      <c r="Q333" s="91">
        <f t="shared" si="5"/>
        <v>1.3174104189855339E-4</v>
      </c>
      <c r="R333" s="91">
        <f>P333/'סכום נכסי הקרן'!$C$42</f>
        <v>1.2305379632950269E-5</v>
      </c>
    </row>
    <row r="334" spans="2:18">
      <c r="B334" s="85" t="s">
        <v>3120</v>
      </c>
      <c r="C334" s="88" t="s">
        <v>2689</v>
      </c>
      <c r="D334" s="87">
        <v>8979</v>
      </c>
      <c r="E334" s="87" t="s">
        <v>2903</v>
      </c>
      <c r="F334" s="87" t="s">
        <v>535</v>
      </c>
      <c r="G334" s="104">
        <v>44553</v>
      </c>
      <c r="H334" s="87"/>
      <c r="I334" s="90">
        <v>2.5899999999880832</v>
      </c>
      <c r="J334" s="88" t="s">
        <v>822</v>
      </c>
      <c r="K334" s="88" t="s">
        <v>133</v>
      </c>
      <c r="L334" s="89">
        <v>6.1120000000000001E-2</v>
      </c>
      <c r="M334" s="89">
        <v>6.9499999999911258E-2</v>
      </c>
      <c r="N334" s="90">
        <v>9798.1416430000027</v>
      </c>
      <c r="O334" s="105">
        <v>100.17</v>
      </c>
      <c r="P334" s="90">
        <v>39.440767233000003</v>
      </c>
      <c r="Q334" s="91">
        <f t="shared" si="5"/>
        <v>6.1639141470715619E-4</v>
      </c>
      <c r="R334" s="91">
        <f>P334/'סכום נכסי הקרן'!$C$42</f>
        <v>5.7574543598217371E-5</v>
      </c>
    </row>
    <row r="335" spans="2:18">
      <c r="B335" s="85" t="s">
        <v>3120</v>
      </c>
      <c r="C335" s="88" t="s">
        <v>2689</v>
      </c>
      <c r="D335" s="87">
        <v>8918</v>
      </c>
      <c r="E335" s="87" t="s">
        <v>2903</v>
      </c>
      <c r="F335" s="87" t="s">
        <v>535</v>
      </c>
      <c r="G335" s="104">
        <v>44553</v>
      </c>
      <c r="H335" s="87"/>
      <c r="I335" s="90">
        <v>2.5900000001455785</v>
      </c>
      <c r="J335" s="88" t="s">
        <v>822</v>
      </c>
      <c r="K335" s="88" t="s">
        <v>133</v>
      </c>
      <c r="L335" s="89">
        <v>6.1120000000000001E-2</v>
      </c>
      <c r="M335" s="89">
        <v>6.9600000005468066E-2</v>
      </c>
      <c r="N335" s="90">
        <v>1399.7345310000001</v>
      </c>
      <c r="O335" s="105">
        <v>100.14</v>
      </c>
      <c r="P335" s="90">
        <v>5.6327080020000002</v>
      </c>
      <c r="Q335" s="91">
        <f t="shared" si="5"/>
        <v>8.8029546521603262E-5</v>
      </c>
      <c r="R335" s="91">
        <f>P335/'סכום נכסי הקרן'!$C$42</f>
        <v>8.2224717009519853E-6</v>
      </c>
    </row>
    <row r="336" spans="2:18">
      <c r="B336" s="85" t="s">
        <v>3120</v>
      </c>
      <c r="C336" s="88" t="s">
        <v>2689</v>
      </c>
      <c r="D336" s="87">
        <v>9037</v>
      </c>
      <c r="E336" s="87" t="s">
        <v>2903</v>
      </c>
      <c r="F336" s="87" t="s">
        <v>535</v>
      </c>
      <c r="G336" s="104">
        <v>44671</v>
      </c>
      <c r="H336" s="87"/>
      <c r="I336" s="90">
        <v>2.5899999998381045</v>
      </c>
      <c r="J336" s="88" t="s">
        <v>822</v>
      </c>
      <c r="K336" s="88" t="s">
        <v>133</v>
      </c>
      <c r="L336" s="89">
        <v>6.1120000000000001E-2</v>
      </c>
      <c r="M336" s="89">
        <v>6.9599999994092235E-2</v>
      </c>
      <c r="N336" s="90">
        <v>874.83410100000026</v>
      </c>
      <c r="O336" s="105">
        <v>100.15</v>
      </c>
      <c r="P336" s="90">
        <v>3.5207941230000008</v>
      </c>
      <c r="Q336" s="91">
        <f t="shared" si="5"/>
        <v>5.5023961819708742E-5</v>
      </c>
      <c r="R336" s="91">
        <f>P336/'סכום נכסי הקרן'!$C$42</f>
        <v>5.1395581008222783E-6</v>
      </c>
    </row>
    <row r="337" spans="2:18">
      <c r="B337" s="85" t="s">
        <v>3120</v>
      </c>
      <c r="C337" s="88" t="s">
        <v>2689</v>
      </c>
      <c r="D337" s="87">
        <v>9130</v>
      </c>
      <c r="E337" s="87" t="s">
        <v>2903</v>
      </c>
      <c r="F337" s="87" t="s">
        <v>535</v>
      </c>
      <c r="G337" s="104">
        <v>44742</v>
      </c>
      <c r="H337" s="87"/>
      <c r="I337" s="90">
        <v>2.5899999999611829</v>
      </c>
      <c r="J337" s="88" t="s">
        <v>822</v>
      </c>
      <c r="K337" s="88" t="s">
        <v>133</v>
      </c>
      <c r="L337" s="89">
        <v>6.1120000000000001E-2</v>
      </c>
      <c r="M337" s="89">
        <v>6.9599999998541995E-2</v>
      </c>
      <c r="N337" s="90">
        <v>5249.0045310000005</v>
      </c>
      <c r="O337" s="105">
        <v>100.15</v>
      </c>
      <c r="P337" s="90">
        <v>21.124764198000005</v>
      </c>
      <c r="Q337" s="91">
        <f t="shared" si="5"/>
        <v>3.3014376247898043E-4</v>
      </c>
      <c r="R337" s="91">
        <f>P337/'סכום נכסי הקרן'!$C$42</f>
        <v>3.0837347816656569E-5</v>
      </c>
    </row>
    <row r="338" spans="2:18">
      <c r="B338" s="85" t="s">
        <v>3120</v>
      </c>
      <c r="C338" s="88" t="s">
        <v>2689</v>
      </c>
      <c r="D338" s="87">
        <v>9313</v>
      </c>
      <c r="E338" s="87" t="s">
        <v>2903</v>
      </c>
      <c r="F338" s="87" t="s">
        <v>535</v>
      </c>
      <c r="G338" s="104">
        <v>44886</v>
      </c>
      <c r="H338" s="87"/>
      <c r="I338" s="90">
        <v>2.5900000000187027</v>
      </c>
      <c r="J338" s="88" t="s">
        <v>822</v>
      </c>
      <c r="K338" s="88" t="s">
        <v>133</v>
      </c>
      <c r="L338" s="89">
        <v>6.1120000000000001E-2</v>
      </c>
      <c r="M338" s="89">
        <v>6.9499999998857073E-2</v>
      </c>
      <c r="N338" s="90">
        <v>2391.2131770000005</v>
      </c>
      <c r="O338" s="105">
        <v>100.16</v>
      </c>
      <c r="P338" s="90">
        <v>9.6244646980000024</v>
      </c>
      <c r="Q338" s="91">
        <f t="shared" si="5"/>
        <v>1.5041384402977959E-4</v>
      </c>
      <c r="R338" s="91">
        <f>P338/'סכום נכסי הקרן'!$C$42</f>
        <v>1.4049527969143325E-5</v>
      </c>
    </row>
    <row r="339" spans="2:18">
      <c r="B339" s="85" t="s">
        <v>3120</v>
      </c>
      <c r="C339" s="88" t="s">
        <v>2689</v>
      </c>
      <c r="D339" s="87">
        <v>9496</v>
      </c>
      <c r="E339" s="87" t="s">
        <v>2903</v>
      </c>
      <c r="F339" s="87" t="s">
        <v>535</v>
      </c>
      <c r="G339" s="104">
        <v>44985</v>
      </c>
      <c r="H339" s="87"/>
      <c r="I339" s="90">
        <v>2.5899999999640606</v>
      </c>
      <c r="J339" s="88" t="s">
        <v>822</v>
      </c>
      <c r="K339" s="88" t="s">
        <v>133</v>
      </c>
      <c r="L339" s="89">
        <v>6.1120000000000001E-2</v>
      </c>
      <c r="M339" s="89">
        <v>6.9499999998868564E-2</v>
      </c>
      <c r="N339" s="90">
        <v>3732.6254560000007</v>
      </c>
      <c r="O339" s="105">
        <v>100.17</v>
      </c>
      <c r="P339" s="90">
        <v>15.025054406000001</v>
      </c>
      <c r="Q339" s="91">
        <f t="shared" si="5"/>
        <v>2.348157805007761E-4</v>
      </c>
      <c r="R339" s="91">
        <f>P339/'סכום נכסי הקרן'!$C$42</f>
        <v>2.1933159790057042E-5</v>
      </c>
    </row>
    <row r="340" spans="2:18">
      <c r="B340" s="85" t="s">
        <v>3120</v>
      </c>
      <c r="C340" s="88" t="s">
        <v>2689</v>
      </c>
      <c r="D340" s="87">
        <v>9547</v>
      </c>
      <c r="E340" s="87" t="s">
        <v>2903</v>
      </c>
      <c r="F340" s="87" t="s">
        <v>535</v>
      </c>
      <c r="G340" s="104">
        <v>45036</v>
      </c>
      <c r="H340" s="87"/>
      <c r="I340" s="90">
        <v>2.5900000001646699</v>
      </c>
      <c r="J340" s="88" t="s">
        <v>822</v>
      </c>
      <c r="K340" s="88" t="s">
        <v>133</v>
      </c>
      <c r="L340" s="89">
        <v>6.1120000000000001E-2</v>
      </c>
      <c r="M340" s="89">
        <v>6.9400000000794965E-2</v>
      </c>
      <c r="N340" s="90">
        <v>874.83410100000026</v>
      </c>
      <c r="O340" s="105">
        <v>100.19</v>
      </c>
      <c r="P340" s="90">
        <v>3.5222003380000007</v>
      </c>
      <c r="Q340" s="91">
        <f t="shared" si="5"/>
        <v>5.5045938543642935E-5</v>
      </c>
      <c r="R340" s="91">
        <f>P340/'סכום נכסי הקרן'!$C$42</f>
        <v>5.1416108546733292E-6</v>
      </c>
    </row>
    <row r="341" spans="2:18">
      <c r="B341" s="85" t="s">
        <v>3120</v>
      </c>
      <c r="C341" s="88" t="s">
        <v>2689</v>
      </c>
      <c r="D341" s="87">
        <v>8829</v>
      </c>
      <c r="E341" s="87" t="s">
        <v>2903</v>
      </c>
      <c r="F341" s="87" t="s">
        <v>535</v>
      </c>
      <c r="G341" s="104">
        <v>44553</v>
      </c>
      <c r="H341" s="87"/>
      <c r="I341" s="90">
        <v>2.6000000000009389</v>
      </c>
      <c r="J341" s="88" t="s">
        <v>822</v>
      </c>
      <c r="K341" s="88" t="s">
        <v>133</v>
      </c>
      <c r="L341" s="89">
        <v>6.1180000000000005E-2</v>
      </c>
      <c r="M341" s="89">
        <v>6.9300000000020415E-2</v>
      </c>
      <c r="N341" s="90">
        <v>105854.92523100002</v>
      </c>
      <c r="O341" s="105">
        <v>100.15</v>
      </c>
      <c r="P341" s="90">
        <v>426.0161029410001</v>
      </c>
      <c r="Q341" s="91">
        <f t="shared" si="5"/>
        <v>6.6578995998871401E-3</v>
      </c>
      <c r="R341" s="91">
        <f>P341/'סכום נכסי הקרן'!$C$42</f>
        <v>6.2188655072097608E-4</v>
      </c>
    </row>
    <row r="342" spans="2:18">
      <c r="B342" s="85" t="s">
        <v>3121</v>
      </c>
      <c r="C342" s="88" t="s">
        <v>2689</v>
      </c>
      <c r="D342" s="87">
        <v>7382</v>
      </c>
      <c r="E342" s="87" t="s">
        <v>2904</v>
      </c>
      <c r="F342" s="87" t="s">
        <v>535</v>
      </c>
      <c r="G342" s="104">
        <v>43860</v>
      </c>
      <c r="H342" s="87"/>
      <c r="I342" s="90">
        <v>2.7899999999981988</v>
      </c>
      <c r="J342" s="88" t="s">
        <v>686</v>
      </c>
      <c r="K342" s="88" t="s">
        <v>131</v>
      </c>
      <c r="L342" s="89">
        <v>7.9430000000000001E-2</v>
      </c>
      <c r="M342" s="89">
        <v>8.5399999999955498E-2</v>
      </c>
      <c r="N342" s="90">
        <v>178059.69937300004</v>
      </c>
      <c r="O342" s="105">
        <v>100.28</v>
      </c>
      <c r="P342" s="90">
        <v>660.66561176100015</v>
      </c>
      <c r="Q342" s="91">
        <f t="shared" si="5"/>
        <v>1.0325068188354217E-2</v>
      </c>
      <c r="R342" s="91">
        <f>P342/'סכום נכסי הקרן'!$C$42</f>
        <v>9.6442142830200175E-4</v>
      </c>
    </row>
    <row r="343" spans="2:18">
      <c r="B343" s="85" t="s">
        <v>3122</v>
      </c>
      <c r="C343" s="88" t="s">
        <v>2689</v>
      </c>
      <c r="D343" s="87">
        <v>9158</v>
      </c>
      <c r="E343" s="87" t="s">
        <v>2905</v>
      </c>
      <c r="F343" s="87" t="s">
        <v>535</v>
      </c>
      <c r="G343" s="104">
        <v>44179</v>
      </c>
      <c r="H343" s="87"/>
      <c r="I343" s="90">
        <v>2.6800000000001338</v>
      </c>
      <c r="J343" s="88" t="s">
        <v>686</v>
      </c>
      <c r="K343" s="88" t="s">
        <v>131</v>
      </c>
      <c r="L343" s="89">
        <v>7.8274999999999997E-2</v>
      </c>
      <c r="M343" s="89">
        <v>8.2500000000050255E-2</v>
      </c>
      <c r="N343" s="90">
        <v>80615.826606000017</v>
      </c>
      <c r="O343" s="105">
        <v>100.05</v>
      </c>
      <c r="P343" s="90">
        <v>298.42770662200007</v>
      </c>
      <c r="Q343" s="91">
        <f t="shared" si="5"/>
        <v>4.6639122202125341E-3</v>
      </c>
      <c r="R343" s="91">
        <f>P343/'סכום נכסי הקרן'!$C$42</f>
        <v>4.3563653070745437E-4</v>
      </c>
    </row>
    <row r="344" spans="2:18">
      <c r="B344" s="85" t="s">
        <v>3123</v>
      </c>
      <c r="C344" s="88" t="s">
        <v>2689</v>
      </c>
      <c r="D344" s="87">
        <v>7823</v>
      </c>
      <c r="E344" s="87" t="s">
        <v>2906</v>
      </c>
      <c r="F344" s="87" t="s">
        <v>535</v>
      </c>
      <c r="G344" s="104">
        <v>44027</v>
      </c>
      <c r="H344" s="87"/>
      <c r="I344" s="90">
        <v>3.6100000000008867</v>
      </c>
      <c r="J344" s="88" t="s">
        <v>822</v>
      </c>
      <c r="K344" s="88" t="s">
        <v>133</v>
      </c>
      <c r="L344" s="89">
        <v>2.35E-2</v>
      </c>
      <c r="M344" s="89">
        <v>2.4300000000014518E-2</v>
      </c>
      <c r="N344" s="90">
        <v>123561.56823200002</v>
      </c>
      <c r="O344" s="105">
        <v>99.88</v>
      </c>
      <c r="P344" s="90">
        <v>495.93631239600006</v>
      </c>
      <c r="Q344" s="91">
        <f t="shared" si="5"/>
        <v>7.7506323190044274E-3</v>
      </c>
      <c r="R344" s="91">
        <f>P344/'סכום נכסי הקרן'!$C$42</f>
        <v>7.2395414296332874E-4</v>
      </c>
    </row>
    <row r="345" spans="2:18">
      <c r="B345" s="85" t="s">
        <v>3123</v>
      </c>
      <c r="C345" s="88" t="s">
        <v>2689</v>
      </c>
      <c r="D345" s="87">
        <v>7993</v>
      </c>
      <c r="E345" s="87" t="s">
        <v>2906</v>
      </c>
      <c r="F345" s="87" t="s">
        <v>535</v>
      </c>
      <c r="G345" s="104">
        <v>44119</v>
      </c>
      <c r="H345" s="87"/>
      <c r="I345" s="90">
        <v>3.6100000000011301</v>
      </c>
      <c r="J345" s="88" t="s">
        <v>822</v>
      </c>
      <c r="K345" s="88" t="s">
        <v>133</v>
      </c>
      <c r="L345" s="89">
        <v>2.35E-2</v>
      </c>
      <c r="M345" s="89">
        <v>2.430000000000564E-2</v>
      </c>
      <c r="N345" s="90">
        <v>123561.56830900001</v>
      </c>
      <c r="O345" s="105">
        <v>99.88</v>
      </c>
      <c r="P345" s="90">
        <v>495.93631270400004</v>
      </c>
      <c r="Q345" s="91">
        <f t="shared" si="5"/>
        <v>7.7506323238179381E-3</v>
      </c>
      <c r="R345" s="91">
        <f>P345/'סכום נכסי הקרן'!$C$42</f>
        <v>7.239541434129386E-4</v>
      </c>
    </row>
    <row r="346" spans="2:18">
      <c r="B346" s="85" t="s">
        <v>3123</v>
      </c>
      <c r="C346" s="88" t="s">
        <v>2689</v>
      </c>
      <c r="D346" s="87">
        <v>8187</v>
      </c>
      <c r="E346" s="87" t="s">
        <v>2906</v>
      </c>
      <c r="F346" s="87" t="s">
        <v>535</v>
      </c>
      <c r="G346" s="104">
        <v>44211</v>
      </c>
      <c r="H346" s="87"/>
      <c r="I346" s="90">
        <v>3.6100000000008867</v>
      </c>
      <c r="J346" s="88" t="s">
        <v>822</v>
      </c>
      <c r="K346" s="88" t="s">
        <v>133</v>
      </c>
      <c r="L346" s="89">
        <v>2.35E-2</v>
      </c>
      <c r="M346" s="89">
        <v>2.4300000000014518E-2</v>
      </c>
      <c r="N346" s="90">
        <v>123561.56823200002</v>
      </c>
      <c r="O346" s="105">
        <v>99.88</v>
      </c>
      <c r="P346" s="90">
        <v>495.93631239600006</v>
      </c>
      <c r="Q346" s="91">
        <f t="shared" si="5"/>
        <v>7.7506323190044274E-3</v>
      </c>
      <c r="R346" s="91">
        <f>P346/'סכום נכסי הקרן'!$C$42</f>
        <v>7.2395414296332874E-4</v>
      </c>
    </row>
    <row r="347" spans="2:18">
      <c r="B347" s="96"/>
      <c r="C347" s="96"/>
      <c r="D347" s="96"/>
      <c r="E347" s="96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2:18">
      <c r="B348" s="96"/>
      <c r="C348" s="96"/>
      <c r="D348" s="96"/>
      <c r="E348" s="96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</row>
    <row r="349" spans="2:18">
      <c r="B349" s="96"/>
      <c r="C349" s="96"/>
      <c r="D349" s="96"/>
      <c r="E349" s="96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</row>
    <row r="350" spans="2:18">
      <c r="B350" s="112" t="s">
        <v>221</v>
      </c>
      <c r="C350" s="96"/>
      <c r="D350" s="96"/>
      <c r="E350" s="96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</row>
    <row r="351" spans="2:18">
      <c r="B351" s="112" t="s">
        <v>111</v>
      </c>
      <c r="C351" s="96"/>
      <c r="D351" s="96"/>
      <c r="E351" s="96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</row>
    <row r="352" spans="2:18">
      <c r="B352" s="112" t="s">
        <v>204</v>
      </c>
      <c r="C352" s="96"/>
      <c r="D352" s="96"/>
      <c r="E352" s="96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</row>
    <row r="353" spans="2:18">
      <c r="B353" s="112" t="s">
        <v>212</v>
      </c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</row>
    <row r="354" spans="2:18">
      <c r="B354" s="96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</row>
    <row r="355" spans="2:18">
      <c r="B355" s="96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</row>
    <row r="356" spans="2:18">
      <c r="B356" s="96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</row>
    <row r="357" spans="2:18">
      <c r="B357" s="96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</row>
    <row r="358" spans="2:18">
      <c r="B358" s="96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</row>
    <row r="359" spans="2:18">
      <c r="B359" s="96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</row>
    <row r="360" spans="2:18">
      <c r="B360" s="96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</row>
    <row r="361" spans="2:18">
      <c r="B361" s="96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</row>
    <row r="362" spans="2:18">
      <c r="B362" s="96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</row>
    <row r="363" spans="2:18">
      <c r="B363" s="96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</row>
    <row r="364" spans="2:18">
      <c r="B364" s="96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</row>
    <row r="365" spans="2:18">
      <c r="B365" s="96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</row>
    <row r="366" spans="2:18">
      <c r="B366" s="96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</row>
    <row r="367" spans="2:18">
      <c r="B367" s="96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</row>
    <row r="368" spans="2:18">
      <c r="B368" s="96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</row>
    <row r="369" spans="2:18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</row>
    <row r="370" spans="2:18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</row>
    <row r="371" spans="2:18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</row>
    <row r="372" spans="2:18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</row>
    <row r="373" spans="2:18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</row>
    <row r="374" spans="2:18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</row>
    <row r="375" spans="2:18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</row>
    <row r="376" spans="2:18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</row>
    <row r="377" spans="2:18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</row>
    <row r="378" spans="2:18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</row>
    <row r="379" spans="2:18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</row>
    <row r="380" spans="2:18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</row>
    <row r="381" spans="2:18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</row>
    <row r="382" spans="2:18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</row>
    <row r="383" spans="2:18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</row>
    <row r="384" spans="2:18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</row>
    <row r="385" spans="2:18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</row>
    <row r="386" spans="2:18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</row>
    <row r="387" spans="2:18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</row>
    <row r="388" spans="2:18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</row>
    <row r="389" spans="2:18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</row>
    <row r="390" spans="2:18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</row>
    <row r="391" spans="2:18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</row>
    <row r="392" spans="2:18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</row>
    <row r="393" spans="2:18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</row>
    <row r="394" spans="2:18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</row>
    <row r="395" spans="2:18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</row>
    <row r="396" spans="2:18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</row>
    <row r="397" spans="2:18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</row>
    <row r="398" spans="2:18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</row>
    <row r="399" spans="2:18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</row>
    <row r="400" spans="2:18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</row>
    <row r="401" spans="2:18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</row>
    <row r="402" spans="2:18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</row>
    <row r="403" spans="2:18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</row>
    <row r="404" spans="2:18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</row>
    <row r="405" spans="2:18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</row>
    <row r="406" spans="2:18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</row>
    <row r="407" spans="2:18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</row>
    <row r="408" spans="2:18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</row>
    <row r="409" spans="2:18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</row>
    <row r="410" spans="2:18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</row>
    <row r="411" spans="2:18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</row>
    <row r="412" spans="2:18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</row>
    <row r="413" spans="2:18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</row>
    <row r="414" spans="2:18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</row>
    <row r="415" spans="2:18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</row>
    <row r="416" spans="2:18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</row>
    <row r="417" spans="2:18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</row>
    <row r="418" spans="2:18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</row>
    <row r="419" spans="2:18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</row>
    <row r="420" spans="2:18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</row>
    <row r="421" spans="2:18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</row>
    <row r="422" spans="2:18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</row>
    <row r="423" spans="2:18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</row>
    <row r="424" spans="2:18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</row>
    <row r="425" spans="2:18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</row>
    <row r="426" spans="2:18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</row>
    <row r="427" spans="2:18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</row>
    <row r="428" spans="2:18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</row>
    <row r="429" spans="2:18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</row>
    <row r="430" spans="2:18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</row>
    <row r="431" spans="2:18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</row>
    <row r="432" spans="2:18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</row>
    <row r="433" spans="2:18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</row>
    <row r="434" spans="2:18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</row>
    <row r="435" spans="2:18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</row>
    <row r="436" spans="2:18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</row>
    <row r="437" spans="2:18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</row>
    <row r="438" spans="2:18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</row>
    <row r="439" spans="2:18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</row>
    <row r="440" spans="2:18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</row>
    <row r="441" spans="2:18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</row>
    <row r="442" spans="2:18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</row>
    <row r="443" spans="2:18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</row>
    <row r="444" spans="2:18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</row>
    <row r="445" spans="2:18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</row>
    <row r="446" spans="2:18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</row>
    <row r="447" spans="2:18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</row>
    <row r="448" spans="2:18">
      <c r="B448" s="96"/>
      <c r="C448" s="96"/>
      <c r="D448" s="96"/>
      <c r="E448" s="96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</row>
    <row r="449" spans="2:18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</row>
    <row r="450" spans="2:18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</row>
    <row r="451" spans="2:18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</row>
    <row r="452" spans="2:18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</row>
    <row r="453" spans="2:18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</row>
    <row r="454" spans="2:18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</row>
    <row r="455" spans="2:18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</row>
    <row r="456" spans="2:18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</row>
    <row r="457" spans="2:18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</row>
    <row r="458" spans="2:18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</row>
    <row r="459" spans="2:18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</row>
    <row r="460" spans="2:18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</row>
    <row r="461" spans="2:18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</row>
    <row r="462" spans="2:18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</row>
    <row r="463" spans="2:18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</row>
    <row r="464" spans="2:18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</row>
    <row r="465" spans="2:18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</row>
    <row r="466" spans="2:18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</row>
    <row r="467" spans="2:18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</row>
    <row r="468" spans="2:18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</row>
    <row r="469" spans="2:18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</row>
    <row r="470" spans="2:18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</row>
    <row r="471" spans="2:18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</row>
    <row r="472" spans="2:18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</row>
    <row r="473" spans="2:18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</row>
    <row r="474" spans="2:18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</row>
    <row r="475" spans="2:18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</row>
    <row r="476" spans="2:18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</row>
    <row r="477" spans="2:18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</row>
    <row r="478" spans="2:18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</row>
    <row r="479" spans="2:18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</row>
    <row r="480" spans="2:18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</row>
    <row r="481" spans="2:18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</row>
    <row r="482" spans="2:18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</row>
    <row r="483" spans="2:18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</row>
    <row r="484" spans="2:18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</row>
    <row r="485" spans="2:18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</row>
    <row r="486" spans="2:18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</row>
    <row r="487" spans="2:18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</row>
    <row r="488" spans="2:18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</row>
    <row r="489" spans="2:18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</row>
    <row r="490" spans="2:18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</row>
    <row r="491" spans="2:18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</row>
    <row r="492" spans="2:18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</row>
    <row r="493" spans="2:18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</row>
    <row r="494" spans="2:18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</row>
    <row r="495" spans="2:18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</row>
    <row r="496" spans="2:18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</row>
    <row r="497" spans="2:18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</row>
    <row r="498" spans="2:18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</row>
    <row r="499" spans="2:18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</row>
    <row r="500" spans="2:18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</row>
    <row r="501" spans="2:18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</row>
    <row r="502" spans="2:18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</row>
    <row r="503" spans="2:18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</row>
    <row r="504" spans="2:18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</row>
    <row r="505" spans="2:18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</row>
    <row r="506" spans="2:18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</row>
    <row r="507" spans="2:18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</row>
    <row r="508" spans="2:18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</row>
    <row r="509" spans="2:18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</row>
    <row r="510" spans="2:18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</row>
    <row r="511" spans="2:18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</row>
    <row r="512" spans="2:18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</row>
    <row r="513" spans="2:18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</row>
    <row r="514" spans="2:18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</row>
    <row r="515" spans="2:18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</row>
    <row r="516" spans="2:18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</row>
    <row r="517" spans="2:18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</row>
    <row r="518" spans="2:18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</row>
    <row r="519" spans="2:18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</row>
    <row r="520" spans="2:18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</row>
    <row r="521" spans="2:18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</row>
    <row r="522" spans="2:18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</row>
    <row r="523" spans="2:18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</row>
    <row r="524" spans="2:18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</row>
    <row r="525" spans="2:18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</row>
    <row r="526" spans="2:18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</row>
    <row r="527" spans="2:18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</row>
    <row r="528" spans="2:18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</row>
    <row r="529" spans="2:18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</row>
    <row r="530" spans="2:18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</row>
    <row r="531" spans="2:18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</row>
    <row r="532" spans="2:18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</row>
    <row r="533" spans="2:18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</row>
    <row r="534" spans="2:18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</row>
    <row r="535" spans="2:18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</row>
    <row r="536" spans="2:18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</row>
    <row r="537" spans="2:18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</row>
    <row r="538" spans="2:18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</row>
    <row r="539" spans="2:18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</row>
    <row r="540" spans="2:18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</row>
    <row r="541" spans="2:18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</row>
    <row r="542" spans="2:18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</row>
    <row r="543" spans="2:18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</row>
    <row r="544" spans="2:18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</row>
    <row r="545" spans="2:18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</row>
    <row r="546" spans="2:18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</row>
    <row r="547" spans="2:18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</row>
    <row r="548" spans="2:18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</row>
    <row r="549" spans="2:18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</row>
    <row r="550" spans="2:18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</row>
    <row r="551" spans="2:18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</row>
    <row r="552" spans="2:18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</row>
    <row r="553" spans="2:18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</row>
    <row r="554" spans="2:18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</row>
    <row r="555" spans="2:18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</row>
    <row r="556" spans="2:18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</row>
    <row r="557" spans="2:18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</row>
    <row r="558" spans="2:18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</row>
    <row r="559" spans="2:18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</row>
    <row r="560" spans="2:18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</row>
    <row r="561" spans="2:18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2:18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</row>
    <row r="563" spans="2:18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</row>
    <row r="564" spans="2:18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</row>
    <row r="565" spans="2:18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</row>
    <row r="566" spans="2:18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</row>
    <row r="567" spans="2:18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</row>
    <row r="568" spans="2:18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</row>
    <row r="569" spans="2:18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</row>
    <row r="570" spans="2:18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</row>
    <row r="571" spans="2:18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</row>
    <row r="572" spans="2:18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</row>
    <row r="573" spans="2:18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</row>
    <row r="574" spans="2:18"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</row>
    <row r="575" spans="2:18"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</row>
    <row r="576" spans="2:18"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</row>
    <row r="577" spans="2:18"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</row>
    <row r="578" spans="2:18"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</row>
    <row r="579" spans="2:18"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</row>
    <row r="580" spans="2:18"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</row>
    <row r="581" spans="2:18"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</row>
    <row r="582" spans="2:18"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</row>
    <row r="583" spans="2:18"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</row>
    <row r="584" spans="2:18"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</row>
    <row r="585" spans="2:18"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</row>
    <row r="586" spans="2:18"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</row>
    <row r="587" spans="2:18"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</row>
    <row r="588" spans="2:18"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</row>
    <row r="589" spans="2:18"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</row>
    <row r="590" spans="2:18"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</row>
    <row r="591" spans="2:18"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</row>
    <row r="592" spans="2:18"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</row>
    <row r="593" spans="2:18"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</row>
    <row r="594" spans="2:18"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</row>
    <row r="595" spans="2:18"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</row>
    <row r="596" spans="2:18"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</row>
    <row r="597" spans="2:18"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</row>
    <row r="598" spans="2:18"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</row>
    <row r="599" spans="2:18"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</row>
    <row r="600" spans="2:18"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</row>
    <row r="601" spans="2:18"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</row>
    <row r="602" spans="2:18"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</row>
    <row r="603" spans="2:18"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</row>
    <row r="604" spans="2:18"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</row>
    <row r="605" spans="2:18"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</row>
    <row r="606" spans="2:18"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</row>
    <row r="607" spans="2:18"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</row>
    <row r="608" spans="2:18"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</row>
    <row r="609" spans="2:18"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</row>
    <row r="610" spans="2:18"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</row>
    <row r="611" spans="2:18"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</row>
    <row r="612" spans="2:18"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</row>
    <row r="613" spans="2:18"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</row>
    <row r="614" spans="2:18"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</row>
    <row r="615" spans="2:18"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</row>
    <row r="616" spans="2:18"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</row>
    <row r="617" spans="2:18"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</row>
    <row r="618" spans="2:18"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</row>
    <row r="619" spans="2:18"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</row>
    <row r="620" spans="2:18"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</row>
    <row r="621" spans="2:18"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</row>
    <row r="622" spans="2:18"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</row>
    <row r="623" spans="2:18"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</row>
    <row r="624" spans="2:18"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</row>
    <row r="625" spans="2:18"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</row>
    <row r="626" spans="2:18"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</row>
    <row r="627" spans="2:18"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</row>
    <row r="628" spans="2:18"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</row>
    <row r="629" spans="2:18"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</row>
    <row r="630" spans="2:18"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</row>
    <row r="631" spans="2:18"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</row>
    <row r="632" spans="2:18"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</row>
    <row r="633" spans="2:18"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</row>
    <row r="634" spans="2:18"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</row>
    <row r="635" spans="2:18"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</row>
    <row r="636" spans="2:18"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</row>
    <row r="637" spans="2:18"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</row>
    <row r="638" spans="2:18"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</row>
    <row r="639" spans="2:18"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</row>
    <row r="640" spans="2:18"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</row>
    <row r="641" spans="2:18"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</row>
    <row r="642" spans="2:18"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</row>
    <row r="643" spans="2:18"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</row>
    <row r="644" spans="2:18"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</row>
    <row r="645" spans="2:18"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</row>
    <row r="646" spans="2:18"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</row>
    <row r="647" spans="2:18"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</row>
    <row r="648" spans="2:18"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</row>
    <row r="649" spans="2:18"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</row>
    <row r="650" spans="2:18"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</row>
    <row r="651" spans="2:18"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</row>
    <row r="652" spans="2:18"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</row>
    <row r="653" spans="2:18"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</row>
    <row r="654" spans="2:18"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</row>
    <row r="655" spans="2:18"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</row>
    <row r="656" spans="2:18"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</row>
    <row r="657" spans="2:18"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</row>
    <row r="658" spans="2:18"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</row>
    <row r="659" spans="2:18"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</row>
    <row r="660" spans="2:18"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</row>
    <row r="661" spans="2:18"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</row>
    <row r="662" spans="2:18"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</row>
    <row r="663" spans="2:18"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</row>
    <row r="664" spans="2:18"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</row>
    <row r="665" spans="2:18"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</row>
    <row r="666" spans="2:18"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</row>
    <row r="667" spans="2:18"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</row>
    <row r="668" spans="2:18"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</row>
    <row r="669" spans="2:18"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</row>
    <row r="670" spans="2:18"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</row>
    <row r="671" spans="2:18"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</row>
    <row r="672" spans="2:18"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</row>
    <row r="673" spans="2:18"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</row>
    <row r="674" spans="2:18"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</row>
    <row r="675" spans="2:18"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</row>
    <row r="676" spans="2:18"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</row>
    <row r="677" spans="2:18"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</row>
    <row r="678" spans="2:18"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</row>
    <row r="679" spans="2:18"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</row>
    <row r="680" spans="2:18"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</row>
    <row r="681" spans="2:18"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</row>
    <row r="682" spans="2:18"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</row>
    <row r="683" spans="2:18"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</row>
    <row r="684" spans="2:18"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</row>
    <row r="685" spans="2:18"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</row>
    <row r="686" spans="2:18"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</row>
    <row r="687" spans="2:18"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</row>
    <row r="688" spans="2:18"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</row>
    <row r="689" spans="2:18"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</row>
    <row r="690" spans="2:18"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</row>
    <row r="691" spans="2:18"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</row>
    <row r="692" spans="2:18"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</row>
    <row r="693" spans="2:18"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</row>
    <row r="694" spans="2:18"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</row>
    <row r="695" spans="2:18"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</row>
    <row r="696" spans="2:18"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</row>
    <row r="697" spans="2:18"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</row>
    <row r="698" spans="2:18"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</row>
    <row r="699" spans="2:18"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</row>
    <row r="700" spans="2:18"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</row>
    <row r="701" spans="2:18">
      <c r="B701" s="96"/>
      <c r="C701" s="96"/>
      <c r="D701" s="96"/>
      <c r="E701" s="96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</row>
    <row r="702" spans="2:18">
      <c r="B702" s="96"/>
      <c r="C702" s="96"/>
      <c r="D702" s="96"/>
      <c r="E702" s="96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</row>
    <row r="703" spans="2:18">
      <c r="B703" s="96"/>
      <c r="C703" s="96"/>
      <c r="D703" s="96"/>
      <c r="E703" s="96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</row>
    <row r="704" spans="2:18">
      <c r="B704" s="96"/>
      <c r="C704" s="96"/>
      <c r="D704" s="96"/>
      <c r="E704" s="96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</row>
    <row r="705" spans="2:18"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</row>
    <row r="706" spans="2:18"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</row>
    <row r="707" spans="2:18"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</row>
    <row r="708" spans="2:18"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</row>
    <row r="709" spans="2:18"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</row>
    <row r="710" spans="2:18"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</row>
    <row r="711" spans="2:18"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</row>
    <row r="712" spans="2:18"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</row>
    <row r="713" spans="2:18"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</row>
    <row r="714" spans="2:18"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</row>
    <row r="715" spans="2:18"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</row>
    <row r="716" spans="2:18"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</row>
    <row r="717" spans="2:18"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</row>
    <row r="718" spans="2:18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</row>
    <row r="719" spans="2:18"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</row>
    <row r="720" spans="2:18"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</row>
    <row r="721" spans="2:18"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</row>
    <row r="722" spans="2:18"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</row>
    <row r="723" spans="2:18"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</row>
    <row r="724" spans="2:18"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</row>
    <row r="725" spans="2:18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</row>
    <row r="726" spans="2:18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</row>
    <row r="727" spans="2:18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</row>
    <row r="728" spans="2:18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</row>
    <row r="729" spans="2:18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</row>
    <row r="730" spans="2:18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</row>
    <row r="731" spans="2:18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</row>
    <row r="732" spans="2:18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</row>
    <row r="733" spans="2:18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</row>
    <row r="734" spans="2:18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</row>
    <row r="735" spans="2:18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</row>
    <row r="736" spans="2:18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</row>
    <row r="737" spans="2:18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</row>
    <row r="738" spans="2:18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</row>
    <row r="739" spans="2:18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</row>
    <row r="740" spans="2:18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</row>
    <row r="741" spans="2:18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</row>
    <row r="742" spans="2:18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</row>
    <row r="743" spans="2:18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</row>
    <row r="744" spans="2:18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</row>
    <row r="745" spans="2:18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</row>
    <row r="746" spans="2:18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</row>
    <row r="747" spans="2:18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</row>
    <row r="748" spans="2:18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</row>
    <row r="749" spans="2:18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</row>
    <row r="750" spans="2:18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</row>
    <row r="751" spans="2:18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</row>
    <row r="752" spans="2:18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</row>
    <row r="753" spans="2:18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</row>
    <row r="754" spans="2:18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</row>
    <row r="755" spans="2:18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</row>
    <row r="756" spans="2:18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</row>
    <row r="757" spans="2:18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</row>
    <row r="758" spans="2:18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</row>
    <row r="759" spans="2:18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</row>
    <row r="760" spans="2:18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</row>
    <row r="761" spans="2:18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</row>
    <row r="762" spans="2:18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</row>
    <row r="763" spans="2:18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</row>
    <row r="764" spans="2:18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</row>
    <row r="765" spans="2:18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</row>
    <row r="766" spans="2:18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</row>
    <row r="767" spans="2:18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</row>
    <row r="768" spans="2:18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</row>
    <row r="769" spans="2:18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</row>
    <row r="770" spans="2:18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</row>
    <row r="771" spans="2:18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</row>
    <row r="772" spans="2:18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</row>
    <row r="773" spans="2:18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</row>
    <row r="774" spans="2:18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</row>
    <row r="775" spans="2:18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</row>
    <row r="776" spans="2:18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</row>
    <row r="777" spans="2:18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</row>
    <row r="778" spans="2:18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</row>
    <row r="779" spans="2:18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</row>
    <row r="780" spans="2:18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</row>
    <row r="781" spans="2:18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</row>
    <row r="782" spans="2:18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</row>
    <row r="783" spans="2:18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</row>
    <row r="784" spans="2:18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</row>
    <row r="785" spans="2:18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</row>
    <row r="786" spans="2:18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</row>
    <row r="787" spans="2:18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</row>
    <row r="788" spans="2:18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</row>
    <row r="789" spans="2:18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</row>
    <row r="790" spans="2:18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</row>
    <row r="791" spans="2:18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</row>
    <row r="792" spans="2:18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</row>
    <row r="793" spans="2:18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</row>
    <row r="794" spans="2:18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</row>
    <row r="795" spans="2:18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</row>
    <row r="796" spans="2:18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</row>
    <row r="797" spans="2:18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</row>
    <row r="798" spans="2:18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</row>
    <row r="799" spans="2:18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</row>
    <row r="800" spans="2:18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</row>
    <row r="801" spans="2:18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</row>
    <row r="802" spans="2:18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</row>
    <row r="803" spans="2:18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</row>
    <row r="804" spans="2:18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</row>
    <row r="805" spans="2:18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</row>
    <row r="806" spans="2:18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</row>
    <row r="807" spans="2:18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</row>
    <row r="808" spans="2:18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</row>
    <row r="809" spans="2:18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</row>
    <row r="810" spans="2:18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</row>
    <row r="811" spans="2:18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</row>
    <row r="812" spans="2:18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</row>
    <row r="813" spans="2:18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</row>
    <row r="814" spans="2:18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</row>
    <row r="815" spans="2:18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</row>
    <row r="816" spans="2:18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</row>
    <row r="817" spans="2:18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</row>
    <row r="818" spans="2:18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</row>
    <row r="819" spans="2:18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</row>
    <row r="820" spans="2:18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</row>
    <row r="821" spans="2:18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</row>
    <row r="822" spans="2:18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</row>
    <row r="823" spans="2:18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</row>
    <row r="824" spans="2:18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</row>
    <row r="825" spans="2:18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</row>
    <row r="826" spans="2:18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</row>
    <row r="827" spans="2:18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</row>
    <row r="828" spans="2:18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</row>
    <row r="829" spans="2:18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</row>
    <row r="830" spans="2:18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</row>
    <row r="831" spans="2:18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</row>
    <row r="832" spans="2:18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</row>
    <row r="833" spans="2:18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</row>
    <row r="834" spans="2:18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</row>
    <row r="835" spans="2:18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</row>
    <row r="836" spans="2:18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</row>
    <row r="837" spans="2:18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</row>
    <row r="838" spans="2:18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</row>
    <row r="839" spans="2:18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</row>
    <row r="840" spans="2:18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</row>
    <row r="841" spans="2:18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</row>
    <row r="842" spans="2:18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</row>
    <row r="843" spans="2:18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</row>
    <row r="844" spans="2:18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</row>
    <row r="845" spans="2:18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</row>
    <row r="846" spans="2:18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</row>
    <row r="847" spans="2:18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</row>
    <row r="848" spans="2:18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</row>
    <row r="849" spans="2:18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</row>
    <row r="850" spans="2:18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</row>
    <row r="851" spans="2:18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</row>
    <row r="852" spans="2:18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</row>
    <row r="853" spans="2:18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</row>
    <row r="854" spans="2:18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</row>
    <row r="855" spans="2:18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</row>
    <row r="856" spans="2:18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</row>
    <row r="857" spans="2:18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</row>
    <row r="858" spans="2:18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</row>
    <row r="859" spans="2:18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</row>
    <row r="860" spans="2:18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</row>
    <row r="861" spans="2:18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</row>
    <row r="862" spans="2:18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</row>
    <row r="863" spans="2:18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</row>
    <row r="864" spans="2:18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</row>
    <row r="865" spans="2:18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</row>
    <row r="866" spans="2:18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</row>
    <row r="867" spans="2:18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</row>
    <row r="868" spans="2:18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</row>
    <row r="869" spans="2:18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</row>
    <row r="870" spans="2:18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</row>
    <row r="871" spans="2:18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</row>
    <row r="872" spans="2:18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</row>
    <row r="873" spans="2:18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</row>
    <row r="874" spans="2:18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</row>
    <row r="875" spans="2:18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</row>
    <row r="876" spans="2:18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</row>
    <row r="877" spans="2:18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</row>
    <row r="878" spans="2:18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</row>
    <row r="879" spans="2:18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</row>
    <row r="880" spans="2:18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</row>
    <row r="881" spans="2:18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</row>
    <row r="882" spans="2:18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</row>
    <row r="883" spans="2:18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</row>
    <row r="884" spans="2:18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</row>
    <row r="885" spans="2:18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</row>
    <row r="886" spans="2:18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</row>
    <row r="887" spans="2:18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</row>
    <row r="888" spans="2:18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</row>
    <row r="889" spans="2:18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</row>
    <row r="890" spans="2:18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</row>
    <row r="891" spans="2:18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</row>
    <row r="892" spans="2:18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</row>
    <row r="893" spans="2:18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</row>
    <row r="894" spans="2:18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</row>
    <row r="895" spans="2:18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</row>
    <row r="896" spans="2:18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</row>
    <row r="897" spans="2:18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</row>
    <row r="898" spans="2:18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</row>
    <row r="899" spans="2:18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</row>
    <row r="900" spans="2:18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</row>
    <row r="901" spans="2:18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</row>
    <row r="902" spans="2:18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</row>
    <row r="903" spans="2:18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</row>
    <row r="904" spans="2:18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</row>
    <row r="905" spans="2:18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</row>
    <row r="906" spans="2:18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</row>
    <row r="907" spans="2:18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</row>
    <row r="908" spans="2:18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</row>
    <row r="909" spans="2:18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</row>
    <row r="910" spans="2:18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</row>
    <row r="911" spans="2:18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</row>
    <row r="912" spans="2:18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</row>
    <row r="913" spans="2:18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</row>
    <row r="914" spans="2:18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</row>
    <row r="915" spans="2:18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</row>
    <row r="916" spans="2:18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</row>
    <row r="917" spans="2:18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</row>
    <row r="918" spans="2:18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</row>
    <row r="919" spans="2:18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</row>
    <row r="920" spans="2:18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</row>
    <row r="921" spans="2:18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</row>
    <row r="922" spans="2:18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</row>
    <row r="923" spans="2:18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</row>
    <row r="924" spans="2:18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</row>
    <row r="925" spans="2:18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</row>
    <row r="926" spans="2:18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</row>
    <row r="927" spans="2:18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</row>
    <row r="928" spans="2:18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</row>
    <row r="929" spans="2:18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</row>
    <row r="930" spans="2:18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</row>
    <row r="931" spans="2:18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</row>
    <row r="932" spans="2:18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</row>
    <row r="933" spans="2:18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</row>
    <row r="934" spans="2:18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</row>
    <row r="935" spans="2:18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</row>
    <row r="936" spans="2:18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</row>
    <row r="937" spans="2:18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</row>
    <row r="938" spans="2:18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</row>
    <row r="939" spans="2:18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</row>
    <row r="940" spans="2:18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</row>
    <row r="941" spans="2:18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</row>
    <row r="942" spans="2:18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</row>
    <row r="943" spans="2:18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</row>
    <row r="944" spans="2:18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</row>
    <row r="945" spans="2:18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</row>
    <row r="946" spans="2:18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</row>
    <row r="947" spans="2:18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</row>
    <row r="948" spans="2:18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</row>
    <row r="949" spans="2:18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</row>
    <row r="950" spans="2:18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</row>
    <row r="951" spans="2:18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</row>
    <row r="952" spans="2:18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</row>
    <row r="953" spans="2:18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</row>
    <row r="954" spans="2:18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</row>
    <row r="955" spans="2:18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</row>
    <row r="956" spans="2:18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</row>
    <row r="957" spans="2:18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</row>
    <row r="958" spans="2:18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</row>
    <row r="959" spans="2:18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</row>
    <row r="960" spans="2:18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</row>
    <row r="961" spans="2:18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</row>
    <row r="962" spans="2:18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</row>
    <row r="963" spans="2:18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</row>
    <row r="964" spans="2:18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</row>
    <row r="965" spans="2:18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</row>
    <row r="966" spans="2:18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</row>
    <row r="967" spans="2:18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</row>
    <row r="968" spans="2:18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</row>
    <row r="969" spans="2:18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</row>
    <row r="970" spans="2:18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</row>
    <row r="971" spans="2:18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</row>
    <row r="972" spans="2:18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</row>
    <row r="973" spans="2:18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</row>
    <row r="974" spans="2:18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</row>
    <row r="975" spans="2:18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</row>
    <row r="976" spans="2:18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</row>
    <row r="977" spans="2:18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</row>
    <row r="978" spans="2:18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</row>
    <row r="979" spans="2:18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</row>
    <row r="980" spans="2:18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</row>
    <row r="981" spans="2:18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</row>
    <row r="982" spans="2:18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</row>
    <row r="983" spans="2:18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</row>
    <row r="984" spans="2:18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</row>
    <row r="985" spans="2:18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</row>
    <row r="986" spans="2:18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</row>
    <row r="987" spans="2:18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</row>
    <row r="988" spans="2:18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</row>
    <row r="989" spans="2:18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</row>
    <row r="990" spans="2:18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</row>
    <row r="991" spans="2:18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</row>
    <row r="992" spans="2:18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</row>
    <row r="993" spans="2:18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</row>
    <row r="994" spans="2:18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</row>
    <row r="995" spans="2:18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</row>
    <row r="996" spans="2:18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</row>
    <row r="997" spans="2:18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</row>
    <row r="998" spans="2:18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</row>
    <row r="999" spans="2:18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</row>
    <row r="1000" spans="2:18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</row>
    <row r="1001" spans="2:18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</row>
    <row r="1002" spans="2:18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</row>
    <row r="1003" spans="2:18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</row>
    <row r="1004" spans="2:18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</row>
    <row r="1005" spans="2:18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</row>
    <row r="1006" spans="2:18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</row>
    <row r="1007" spans="2:18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</row>
    <row r="1008" spans="2:18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</row>
    <row r="1009" spans="2:18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</row>
    <row r="1010" spans="2:18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</row>
    <row r="1011" spans="2:18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</row>
    <row r="1012" spans="2:18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</row>
    <row r="1013" spans="2:18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</row>
    <row r="1014" spans="2:18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</row>
    <row r="1015" spans="2:18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</row>
    <row r="1016" spans="2:18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</row>
    <row r="1017" spans="2:18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</row>
    <row r="1018" spans="2:18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</row>
    <row r="1019" spans="2:18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</row>
    <row r="1020" spans="2:18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</row>
    <row r="1021" spans="2:18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</row>
    <row r="1022" spans="2:18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</row>
    <row r="1023" spans="2:18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</row>
    <row r="1024" spans="2:18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</row>
    <row r="1025" spans="2:18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</row>
    <row r="1026" spans="2:18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</row>
    <row r="1027" spans="2:18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</row>
    <row r="1028" spans="2:18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</row>
    <row r="1029" spans="2:18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</row>
    <row r="1030" spans="2:18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</row>
    <row r="1031" spans="2:18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</row>
    <row r="1032" spans="2:18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</row>
    <row r="1033" spans="2:18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</row>
    <row r="1034" spans="2:18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</row>
    <row r="1035" spans="2:18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</row>
    <row r="1036" spans="2:18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</row>
    <row r="1037" spans="2:18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</row>
    <row r="1038" spans="2:18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</row>
    <row r="1039" spans="2:18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</row>
    <row r="1040" spans="2:18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</row>
    <row r="1041" spans="2:18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</row>
    <row r="1042" spans="2:18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</row>
    <row r="1043" spans="2:18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</row>
    <row r="1044" spans="2:18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</row>
    <row r="1045" spans="2:18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</row>
    <row r="1046" spans="2:18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</row>
    <row r="1047" spans="2:18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</row>
    <row r="1048" spans="2:18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</row>
    <row r="1049" spans="2:18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</row>
    <row r="1050" spans="2:18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</row>
    <row r="1051" spans="2:18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</row>
    <row r="1052" spans="2:18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</row>
    <row r="1053" spans="2:18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</row>
    <row r="1054" spans="2:18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</row>
    <row r="1055" spans="2:18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</row>
    <row r="1056" spans="2:18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</row>
    <row r="1057" spans="2:18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</row>
    <row r="1058" spans="2:18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</row>
    <row r="1059" spans="2:18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</row>
    <row r="1060" spans="2:18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</row>
    <row r="1061" spans="2:18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</row>
    <row r="1062" spans="2:18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</row>
    <row r="1063" spans="2:18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</row>
    <row r="1064" spans="2:18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</row>
    <row r="1065" spans="2:18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</row>
    <row r="1066" spans="2:18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9453</v>
      </c>
    </row>
    <row r="6" spans="2:15" ht="26.25" customHeight="1">
      <c r="B6" s="137" t="s">
        <v>176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s="3" customFormat="1" ht="63">
      <c r="B7" s="47" t="s">
        <v>115</v>
      </c>
      <c r="C7" s="48" t="s">
        <v>46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54</v>
      </c>
      <c r="J7" s="48" t="s">
        <v>18</v>
      </c>
      <c r="K7" s="48" t="s">
        <v>206</v>
      </c>
      <c r="L7" s="48" t="s">
        <v>205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9" t="s">
        <v>2929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0">
        <v>0</v>
      </c>
      <c r="N10" s="111">
        <v>0</v>
      </c>
      <c r="O10" s="111">
        <v>0</v>
      </c>
    </row>
    <row r="11" spans="2:15" ht="20.25" customHeight="1">
      <c r="B11" s="112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2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2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6"/>
      <c r="C110" s="96"/>
      <c r="D110" s="96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2:15">
      <c r="B111" s="96"/>
      <c r="C111" s="96"/>
      <c r="D111" s="96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2:15">
      <c r="B112" s="96"/>
      <c r="C112" s="96"/>
      <c r="D112" s="96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2:15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2:15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2:15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2:15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2:15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2:15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  <row r="119" spans="2:15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2:15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2:15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2:15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2:15">
      <c r="B123" s="96"/>
      <c r="C123" s="96"/>
      <c r="D123" s="96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2:15">
      <c r="B124" s="96"/>
      <c r="C124" s="96"/>
      <c r="D124" s="96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2:15">
      <c r="B125" s="96"/>
      <c r="C125" s="96"/>
      <c r="D125" s="96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2:15">
      <c r="B126" s="96"/>
      <c r="C126" s="96"/>
      <c r="D126" s="96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2:15">
      <c r="B127" s="96"/>
      <c r="C127" s="96"/>
      <c r="D127" s="96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2:15">
      <c r="B128" s="96"/>
      <c r="C128" s="96"/>
      <c r="D128" s="96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2:15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2:1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2:1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2:15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2:15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2:15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2:15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2:15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2:15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2:15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2:15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2:15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2:15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2:15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2:15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2:15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2:15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2:15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2:15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2:15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2:15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2:15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2:15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2: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2: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2: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2: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2: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2: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2: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2: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2: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2: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2: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2: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2: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2: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2: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2: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2: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2: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2: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2: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2: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2: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2: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2: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2: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2: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2: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2: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2: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2: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2:1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2:1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2:1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2:1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2:1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2:1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2:1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2:1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2:1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2:1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2:1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2:1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2:1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2:1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2:1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2:1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2:1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2:1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2:1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2:1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2:1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2:1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2:1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2:1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2:1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2:1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2:1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2:1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2:1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2:1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2:1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2:1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2:1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2:1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2:1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2:1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2:1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2: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2:1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2:1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2:1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2:1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2:1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2:1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2:1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2:1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2:1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2:1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2:1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2:1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2:15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2:15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2:1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2:1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2:1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2:1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2:1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2:15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2:15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2:1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2:1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2:15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</row>
    <row r="244" spans="2:1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2:1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</row>
    <row r="246" spans="2:1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2:15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</row>
    <row r="248" spans="2:15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</row>
    <row r="249" spans="2:15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</row>
    <row r="250" spans="2:15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</row>
    <row r="251" spans="2:15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</row>
    <row r="252" spans="2:15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</row>
    <row r="253" spans="2:15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</row>
    <row r="254" spans="2:15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2:1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</row>
    <row r="256" spans="2:15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2:15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</row>
    <row r="258" spans="2:15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</row>
    <row r="259" spans="2:15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</row>
    <row r="260" spans="2:15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</row>
    <row r="261" spans="2:15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</row>
    <row r="262" spans="2:15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</row>
    <row r="263" spans="2:15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</row>
    <row r="264" spans="2:1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</row>
    <row r="265" spans="2:15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</row>
    <row r="266" spans="2:15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</row>
    <row r="267" spans="2:15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2:15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</row>
    <row r="269" spans="2:15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2:15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</row>
    <row r="271" spans="2:15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2:1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</row>
    <row r="273" spans="2:1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2:1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</row>
    <row r="275" spans="2:1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2:1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2:1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2:15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2:15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2:15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2:1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2:1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2:1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2:15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</row>
    <row r="285" spans="2:15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</row>
    <row r="286" spans="2:15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</row>
    <row r="287" spans="2:15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</row>
    <row r="288" spans="2:15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</row>
    <row r="289" spans="2:15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</row>
    <row r="290" spans="2:15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</row>
    <row r="291" spans="2:15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</row>
    <row r="292" spans="2:15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</row>
    <row r="293" spans="2:15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</row>
    <row r="294" spans="2:15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</row>
    <row r="295" spans="2:15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</row>
    <row r="296" spans="2:15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2:15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</row>
    <row r="298" spans="2:15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</row>
    <row r="299" spans="2:15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</row>
    <row r="300" spans="2:15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</row>
    <row r="301" spans="2:15">
      <c r="B301" s="1"/>
      <c r="C301" s="1"/>
      <c r="D301" s="1"/>
    </row>
    <row r="302" spans="2:15">
      <c r="B302" s="1"/>
      <c r="C302" s="1"/>
      <c r="D302" s="1"/>
    </row>
    <row r="303" spans="2:15">
      <c r="B303" s="1"/>
      <c r="C303" s="1"/>
      <c r="D303" s="1"/>
    </row>
    <row r="304" spans="2:15">
      <c r="B304" s="1"/>
      <c r="C304" s="1"/>
      <c r="D304" s="1"/>
    </row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59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46" t="s" vm="1">
        <v>230</v>
      </c>
    </row>
    <row r="2" spans="2:10">
      <c r="B2" s="46" t="s">
        <v>144</v>
      </c>
      <c r="C2" s="46" t="s">
        <v>231</v>
      </c>
    </row>
    <row r="3" spans="2:10">
      <c r="B3" s="46" t="s">
        <v>146</v>
      </c>
      <c r="C3" s="46" t="s">
        <v>232</v>
      </c>
    </row>
    <row r="4" spans="2:10">
      <c r="B4" s="46" t="s">
        <v>147</v>
      </c>
      <c r="C4" s="46">
        <v>9453</v>
      </c>
    </row>
    <row r="6" spans="2:10" ht="26.25" customHeight="1">
      <c r="B6" s="137" t="s">
        <v>177</v>
      </c>
      <c r="C6" s="138"/>
      <c r="D6" s="138"/>
      <c r="E6" s="138"/>
      <c r="F6" s="138"/>
      <c r="G6" s="138"/>
      <c r="H6" s="138"/>
      <c r="I6" s="138"/>
      <c r="J6" s="139"/>
    </row>
    <row r="7" spans="2:10" s="3" customFormat="1" ht="63">
      <c r="B7" s="47" t="s">
        <v>115</v>
      </c>
      <c r="C7" s="49" t="s">
        <v>56</v>
      </c>
      <c r="D7" s="49" t="s">
        <v>85</v>
      </c>
      <c r="E7" s="49" t="s">
        <v>57</v>
      </c>
      <c r="F7" s="49" t="s">
        <v>102</v>
      </c>
      <c r="G7" s="49" t="s">
        <v>188</v>
      </c>
      <c r="H7" s="49" t="s">
        <v>148</v>
      </c>
      <c r="I7" s="49" t="s">
        <v>149</v>
      </c>
      <c r="J7" s="64" t="s">
        <v>216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7" t="s">
        <v>42</v>
      </c>
      <c r="C10" s="104"/>
      <c r="D10" s="87"/>
      <c r="E10" s="122">
        <v>1.0805038215846861E-2</v>
      </c>
      <c r="F10" s="88"/>
      <c r="G10" s="90">
        <v>6035.3577900000009</v>
      </c>
      <c r="H10" s="91">
        <f>IFERROR(G10/$G$10,0)</f>
        <v>1</v>
      </c>
      <c r="I10" s="91">
        <f>G10/'סכום נכסי הקרן'!$C$42</f>
        <v>8.8102487499395719E-3</v>
      </c>
      <c r="J10" s="87"/>
    </row>
    <row r="11" spans="2:10" ht="22.5" customHeight="1">
      <c r="B11" s="115" t="s">
        <v>203</v>
      </c>
      <c r="C11" s="104"/>
      <c r="D11" s="87"/>
      <c r="E11" s="122">
        <v>1.0805038215846861E-2</v>
      </c>
      <c r="F11" s="88"/>
      <c r="G11" s="90">
        <v>6035.3577900000009</v>
      </c>
      <c r="H11" s="91">
        <f t="shared" ref="H11:H24" si="0">IFERROR(G11/$G$10,0)</f>
        <v>1</v>
      </c>
      <c r="I11" s="91">
        <f>G11/'סכום נכסי הקרן'!$C$42</f>
        <v>8.8102487499395719E-3</v>
      </c>
      <c r="J11" s="87"/>
    </row>
    <row r="12" spans="2:10">
      <c r="B12" s="84" t="s">
        <v>86</v>
      </c>
      <c r="C12" s="102"/>
      <c r="D12" s="80"/>
      <c r="E12" s="123">
        <v>4.2341456680068758E-2</v>
      </c>
      <c r="F12" s="81"/>
      <c r="G12" s="77">
        <f>SUM(G13:G17)</f>
        <v>2887.1258200000002</v>
      </c>
      <c r="H12" s="83">
        <f t="shared" si="0"/>
        <v>0.47836862709012645</v>
      </c>
      <c r="I12" s="83">
        <f>G12/'סכום נכסי הקרן'!$C$42</f>
        <v>4.2145465988310954E-3</v>
      </c>
      <c r="J12" s="80"/>
    </row>
    <row r="13" spans="2:10">
      <c r="B13" s="85" t="s">
        <v>2907</v>
      </c>
      <c r="C13" s="104">
        <v>45107</v>
      </c>
      <c r="D13" s="87" t="s">
        <v>2908</v>
      </c>
      <c r="E13" s="122">
        <v>5.5702368877963579E-2</v>
      </c>
      <c r="F13" s="88" t="s">
        <v>132</v>
      </c>
      <c r="G13" s="90">
        <v>208.00000000000003</v>
      </c>
      <c r="H13" s="91">
        <f t="shared" si="0"/>
        <v>3.4463574031126328E-2</v>
      </c>
      <c r="I13" s="91">
        <f>G13/'סכום נכסי הקרן'!$C$42</f>
        <v>3.036326600261806E-4</v>
      </c>
      <c r="J13" s="87" t="s">
        <v>2909</v>
      </c>
    </row>
    <row r="14" spans="2:10">
      <c r="B14" s="85" t="s">
        <v>2910</v>
      </c>
      <c r="C14" s="104">
        <v>44926</v>
      </c>
      <c r="D14" s="87" t="s">
        <v>2908</v>
      </c>
      <c r="E14" s="122">
        <v>1.03495447062998E-2</v>
      </c>
      <c r="F14" s="88" t="s">
        <v>132</v>
      </c>
      <c r="G14" s="90">
        <v>128.75982000000002</v>
      </c>
      <c r="H14" s="91">
        <f t="shared" si="0"/>
        <v>2.1334248023098561E-2</v>
      </c>
      <c r="I14" s="91">
        <f>G14/'סכום נכסי הקרן'!$C$42</f>
        <v>1.8796003197640488E-4</v>
      </c>
      <c r="J14" s="87" t="s">
        <v>2911</v>
      </c>
    </row>
    <row r="15" spans="2:10">
      <c r="B15" s="85" t="s">
        <v>2912</v>
      </c>
      <c r="C15" s="104">
        <v>44926</v>
      </c>
      <c r="D15" s="87" t="s">
        <v>2908</v>
      </c>
      <c r="E15" s="122">
        <v>4.7296312681196134E-2</v>
      </c>
      <c r="F15" s="88" t="s">
        <v>132</v>
      </c>
      <c r="G15" s="90">
        <v>710.94100000000014</v>
      </c>
      <c r="H15" s="91">
        <f t="shared" si="0"/>
        <v>0.1177959989676105</v>
      </c>
      <c r="I15" s="91">
        <f>G15/'סכום נכסי הקרן'!$C$42</f>
        <v>1.0378120526522735E-3</v>
      </c>
      <c r="J15" s="87" t="s">
        <v>2913</v>
      </c>
    </row>
    <row r="16" spans="2:10">
      <c r="B16" s="85" t="s">
        <v>2914</v>
      </c>
      <c r="C16" s="104">
        <v>44834</v>
      </c>
      <c r="D16" s="87" t="s">
        <v>2908</v>
      </c>
      <c r="E16" s="122">
        <v>9.3472825224956522E-4</v>
      </c>
      <c r="F16" s="88" t="s">
        <v>132</v>
      </c>
      <c r="G16" s="90">
        <v>492.45100000000008</v>
      </c>
      <c r="H16" s="91">
        <f t="shared" si="0"/>
        <v>8.1594334111548997E-2</v>
      </c>
      <c r="I16" s="91">
        <f>G16/'סכום נכסי הקרן'!$C$42</f>
        <v>7.1886638010842637E-4</v>
      </c>
      <c r="J16" s="87" t="s">
        <v>2915</v>
      </c>
    </row>
    <row r="17" spans="2:10">
      <c r="B17" s="85" t="s">
        <v>2923</v>
      </c>
      <c r="C17" s="104">
        <v>44977</v>
      </c>
      <c r="D17" s="87" t="s">
        <v>2908</v>
      </c>
      <c r="E17" s="122">
        <v>1.3517987452427962E-2</v>
      </c>
      <c r="F17" s="88" t="s">
        <v>132</v>
      </c>
      <c r="G17" s="90">
        <v>1346.9740000000002</v>
      </c>
      <c r="H17" s="91">
        <f>IFERROR(G17/$G$10,0)</f>
        <v>0.22318047195674209</v>
      </c>
      <c r="I17" s="91">
        <f>G17/'סכום נכסי הקרן'!$C$42</f>
        <v>1.9662754740678106E-3</v>
      </c>
      <c r="J17" s="87" t="s">
        <v>2924</v>
      </c>
    </row>
    <row r="18" spans="2:10">
      <c r="B18" s="115"/>
      <c r="C18" s="104"/>
      <c r="D18" s="87"/>
      <c r="E18" s="122"/>
      <c r="F18" s="87"/>
      <c r="G18" s="87"/>
      <c r="H18" s="91"/>
      <c r="I18" s="87"/>
      <c r="J18" s="87"/>
    </row>
    <row r="19" spans="2:10">
      <c r="B19" s="84" t="s">
        <v>87</v>
      </c>
      <c r="C19" s="102"/>
      <c r="D19" s="80"/>
      <c r="E19" s="123">
        <v>0</v>
      </c>
      <c r="F19" s="81"/>
      <c r="G19" s="77">
        <f>SUM(G20:G24)</f>
        <v>3148.2319700000003</v>
      </c>
      <c r="H19" s="83">
        <f t="shared" si="0"/>
        <v>0.52163137290987349</v>
      </c>
      <c r="I19" s="83">
        <f>G19/'סכום נכסי הקרן'!$C$42</f>
        <v>4.5957021511084748E-3</v>
      </c>
      <c r="J19" s="80"/>
    </row>
    <row r="20" spans="2:10">
      <c r="B20" s="85" t="s">
        <v>2916</v>
      </c>
      <c r="C20" s="104">
        <v>44834</v>
      </c>
      <c r="D20" s="87" t="s">
        <v>28</v>
      </c>
      <c r="E20" s="122">
        <v>0</v>
      </c>
      <c r="F20" s="88" t="s">
        <v>132</v>
      </c>
      <c r="G20" s="90">
        <v>1823.5486800000003</v>
      </c>
      <c r="H20" s="91">
        <f t="shared" si="0"/>
        <v>0.30214425448337839</v>
      </c>
      <c r="I20" s="91">
        <f>G20/'סכום נכסי הקרן'!$C$42</f>
        <v>2.6619660403636078E-3</v>
      </c>
      <c r="J20" s="87" t="s">
        <v>2917</v>
      </c>
    </row>
    <row r="21" spans="2:10">
      <c r="B21" s="85" t="s">
        <v>2918</v>
      </c>
      <c r="C21" s="104">
        <v>44377</v>
      </c>
      <c r="D21" s="87" t="s">
        <v>28</v>
      </c>
      <c r="E21" s="122">
        <v>0</v>
      </c>
      <c r="F21" s="88" t="s">
        <v>132</v>
      </c>
      <c r="G21" s="90">
        <v>46.798300000000012</v>
      </c>
      <c r="H21" s="91">
        <f t="shared" si="0"/>
        <v>7.7540224835618244E-3</v>
      </c>
      <c r="I21" s="91">
        <f>G21/'סכום נכסי הקרן'!$C$42</f>
        <v>6.831486689280389E-5</v>
      </c>
      <c r="J21" s="87" t="s">
        <v>2919</v>
      </c>
    </row>
    <row r="22" spans="2:10">
      <c r="B22" s="85" t="s">
        <v>2920</v>
      </c>
      <c r="C22" s="104">
        <v>44377</v>
      </c>
      <c r="D22" s="87" t="s">
        <v>28</v>
      </c>
      <c r="E22" s="122">
        <v>0</v>
      </c>
      <c r="F22" s="88" t="s">
        <v>132</v>
      </c>
      <c r="G22" s="90">
        <v>64.21399000000001</v>
      </c>
      <c r="H22" s="91">
        <f t="shared" si="0"/>
        <v>1.0639632683649066E-2</v>
      </c>
      <c r="I22" s="91">
        <f>G22/'סכום נכסי הקרן'!$C$42</f>
        <v>9.3737810550935399E-5</v>
      </c>
      <c r="J22" s="87" t="s">
        <v>2919</v>
      </c>
    </row>
    <row r="23" spans="2:10">
      <c r="B23" s="85" t="s">
        <v>2921</v>
      </c>
      <c r="C23" s="104">
        <v>44834</v>
      </c>
      <c r="D23" s="87" t="s">
        <v>28</v>
      </c>
      <c r="E23" s="122">
        <v>0</v>
      </c>
      <c r="F23" s="88" t="s">
        <v>132</v>
      </c>
      <c r="G23" s="90">
        <v>128.13000000000002</v>
      </c>
      <c r="H23" s="91">
        <f t="shared" si="0"/>
        <v>2.1229892983693349E-2</v>
      </c>
      <c r="I23" s="91">
        <f>G23/'סכום נכסי הקרן'!$C$42</f>
        <v>1.8704063812093521E-4</v>
      </c>
      <c r="J23" s="87" t="s">
        <v>2922</v>
      </c>
    </row>
    <row r="24" spans="2:10">
      <c r="B24" s="85" t="s">
        <v>2925</v>
      </c>
      <c r="C24" s="104">
        <v>45077</v>
      </c>
      <c r="D24" s="87" t="s">
        <v>28</v>
      </c>
      <c r="E24" s="122">
        <v>0</v>
      </c>
      <c r="F24" s="88" t="s">
        <v>132</v>
      </c>
      <c r="G24" s="90">
        <v>1085.5410000000002</v>
      </c>
      <c r="H24" s="91">
        <f t="shared" si="0"/>
        <v>0.17986357027559091</v>
      </c>
      <c r="I24" s="91">
        <f>G24/'סכום נכסי הקרן'!$C$42</f>
        <v>1.584642795180193E-3</v>
      </c>
      <c r="J24" s="87" t="s">
        <v>2926</v>
      </c>
    </row>
    <row r="25" spans="2:10">
      <c r="B25" s="115"/>
      <c r="C25" s="104"/>
      <c r="D25" s="87"/>
      <c r="E25" s="122"/>
      <c r="F25" s="87"/>
      <c r="G25" s="87"/>
      <c r="H25" s="91"/>
      <c r="I25" s="87"/>
      <c r="J25" s="87"/>
    </row>
    <row r="26" spans="2:10">
      <c r="B26" s="87"/>
      <c r="C26" s="104"/>
      <c r="D26" s="87"/>
      <c r="E26" s="122"/>
      <c r="F26" s="87"/>
      <c r="G26" s="87"/>
      <c r="H26" s="87"/>
      <c r="I26" s="87"/>
      <c r="J26" s="87"/>
    </row>
    <row r="27" spans="2:10">
      <c r="B27" s="87"/>
      <c r="C27" s="104"/>
      <c r="D27" s="87"/>
      <c r="E27" s="122"/>
      <c r="F27" s="87"/>
      <c r="G27" s="87"/>
      <c r="H27" s="87"/>
      <c r="I27" s="87"/>
      <c r="J27" s="87"/>
    </row>
    <row r="28" spans="2:10">
      <c r="B28" s="121"/>
      <c r="C28" s="104"/>
      <c r="D28" s="87"/>
      <c r="E28" s="122"/>
      <c r="F28" s="87"/>
      <c r="G28" s="87"/>
      <c r="H28" s="87"/>
      <c r="I28" s="87"/>
      <c r="J28" s="87"/>
    </row>
    <row r="29" spans="2:10">
      <c r="B29" s="121"/>
      <c r="C29" s="104"/>
      <c r="D29" s="87"/>
      <c r="E29" s="122"/>
      <c r="F29" s="87"/>
      <c r="G29" s="87"/>
      <c r="H29" s="87"/>
      <c r="I29" s="87"/>
      <c r="J29" s="87"/>
    </row>
    <row r="30" spans="2:10">
      <c r="B30" s="87"/>
      <c r="C30" s="104"/>
      <c r="D30" s="87"/>
      <c r="E30" s="122"/>
      <c r="F30" s="87"/>
      <c r="G30" s="87"/>
      <c r="H30" s="87"/>
      <c r="I30" s="87"/>
      <c r="J30" s="87"/>
    </row>
    <row r="31" spans="2:10">
      <c r="B31" s="87"/>
      <c r="C31" s="104"/>
      <c r="D31" s="87"/>
      <c r="E31" s="122"/>
      <c r="F31" s="87"/>
      <c r="G31" s="87"/>
      <c r="H31" s="87"/>
      <c r="I31" s="87"/>
      <c r="J31" s="87"/>
    </row>
    <row r="32" spans="2:10">
      <c r="B32" s="87"/>
      <c r="C32" s="104"/>
      <c r="D32" s="87"/>
      <c r="E32" s="122"/>
      <c r="F32" s="87"/>
      <c r="G32" s="87"/>
      <c r="H32" s="87"/>
      <c r="I32" s="87"/>
      <c r="J32" s="87"/>
    </row>
    <row r="33" spans="2:10">
      <c r="B33" s="87"/>
      <c r="C33" s="104"/>
      <c r="D33" s="87"/>
      <c r="E33" s="122"/>
      <c r="F33" s="87"/>
      <c r="G33" s="87"/>
      <c r="H33" s="87"/>
      <c r="I33" s="87"/>
      <c r="J33" s="87"/>
    </row>
    <row r="34" spans="2:10">
      <c r="B34" s="87"/>
      <c r="C34" s="104"/>
      <c r="D34" s="87"/>
      <c r="E34" s="122"/>
      <c r="F34" s="87"/>
      <c r="G34" s="87"/>
      <c r="H34" s="87"/>
      <c r="I34" s="87"/>
      <c r="J34" s="87"/>
    </row>
    <row r="35" spans="2:10">
      <c r="B35" s="87"/>
      <c r="C35" s="104"/>
      <c r="D35" s="87"/>
      <c r="E35" s="122"/>
      <c r="F35" s="87"/>
      <c r="G35" s="87"/>
      <c r="H35" s="87"/>
      <c r="I35" s="87"/>
      <c r="J35" s="87"/>
    </row>
    <row r="36" spans="2:10">
      <c r="B36" s="87"/>
      <c r="C36" s="104"/>
      <c r="D36" s="87"/>
      <c r="E36" s="122"/>
      <c r="F36" s="87"/>
      <c r="G36" s="87"/>
      <c r="H36" s="87"/>
      <c r="I36" s="87"/>
      <c r="J36" s="87"/>
    </row>
    <row r="37" spans="2:10">
      <c r="B37" s="87"/>
      <c r="C37" s="104"/>
      <c r="D37" s="87"/>
      <c r="E37" s="122"/>
      <c r="F37" s="87"/>
      <c r="G37" s="87"/>
      <c r="H37" s="87"/>
      <c r="I37" s="87"/>
      <c r="J37" s="87"/>
    </row>
    <row r="38" spans="2:10">
      <c r="B38" s="87"/>
      <c r="C38" s="104"/>
      <c r="D38" s="87"/>
      <c r="E38" s="122"/>
      <c r="F38" s="87"/>
      <c r="G38" s="87"/>
      <c r="H38" s="87"/>
      <c r="I38" s="87"/>
      <c r="J38" s="87"/>
    </row>
    <row r="39" spans="2:10">
      <c r="B39" s="87"/>
      <c r="C39" s="104"/>
      <c r="D39" s="87"/>
      <c r="E39" s="122"/>
      <c r="F39" s="87"/>
      <c r="G39" s="87"/>
      <c r="H39" s="87"/>
      <c r="I39" s="87"/>
      <c r="J39" s="87"/>
    </row>
    <row r="40" spans="2:10">
      <c r="B40" s="87"/>
      <c r="C40" s="104"/>
      <c r="D40" s="87"/>
      <c r="E40" s="122"/>
      <c r="F40" s="87"/>
      <c r="G40" s="87"/>
      <c r="H40" s="87"/>
      <c r="I40" s="87"/>
      <c r="J40" s="87"/>
    </row>
    <row r="41" spans="2:10">
      <c r="B41" s="87"/>
      <c r="C41" s="104"/>
      <c r="D41" s="87"/>
      <c r="E41" s="122"/>
      <c r="F41" s="87"/>
      <c r="G41" s="87"/>
      <c r="H41" s="87"/>
      <c r="I41" s="87"/>
      <c r="J41" s="87"/>
    </row>
    <row r="42" spans="2:10">
      <c r="B42" s="87"/>
      <c r="C42" s="104"/>
      <c r="D42" s="87"/>
      <c r="E42" s="122"/>
      <c r="F42" s="87"/>
      <c r="G42" s="87"/>
      <c r="H42" s="87"/>
      <c r="I42" s="87"/>
      <c r="J42" s="87"/>
    </row>
    <row r="43" spans="2:10">
      <c r="B43" s="87"/>
      <c r="C43" s="104"/>
      <c r="D43" s="87"/>
      <c r="E43" s="122"/>
      <c r="F43" s="87"/>
      <c r="G43" s="87"/>
      <c r="H43" s="87"/>
      <c r="I43" s="87"/>
      <c r="J43" s="87"/>
    </row>
    <row r="44" spans="2:10">
      <c r="B44" s="87"/>
      <c r="C44" s="104"/>
      <c r="D44" s="87"/>
      <c r="E44" s="122"/>
      <c r="F44" s="87"/>
      <c r="G44" s="87"/>
      <c r="H44" s="87"/>
      <c r="I44" s="87"/>
      <c r="J44" s="87"/>
    </row>
    <row r="45" spans="2:10">
      <c r="B45" s="87"/>
      <c r="C45" s="104"/>
      <c r="D45" s="87"/>
      <c r="E45" s="122"/>
      <c r="F45" s="87"/>
      <c r="G45" s="87"/>
      <c r="H45" s="87"/>
      <c r="I45" s="87"/>
      <c r="J45" s="87"/>
    </row>
    <row r="46" spans="2:10">
      <c r="B46" s="87"/>
      <c r="C46" s="104"/>
      <c r="D46" s="87"/>
      <c r="E46" s="122"/>
      <c r="F46" s="87"/>
      <c r="G46" s="87"/>
      <c r="H46" s="87"/>
      <c r="I46" s="87"/>
      <c r="J46" s="87"/>
    </row>
    <row r="47" spans="2:10">
      <c r="B47" s="87"/>
      <c r="C47" s="104"/>
      <c r="D47" s="87"/>
      <c r="E47" s="122"/>
      <c r="F47" s="87"/>
      <c r="G47" s="87"/>
      <c r="H47" s="87"/>
      <c r="I47" s="87"/>
      <c r="J47" s="87"/>
    </row>
    <row r="48" spans="2:10">
      <c r="B48" s="87"/>
      <c r="C48" s="104"/>
      <c r="D48" s="87"/>
      <c r="E48" s="122"/>
      <c r="F48" s="87"/>
      <c r="G48" s="87"/>
      <c r="H48" s="87"/>
      <c r="I48" s="87"/>
      <c r="J48" s="87"/>
    </row>
    <row r="49" spans="2:10">
      <c r="B49" s="87"/>
      <c r="C49" s="104"/>
      <c r="D49" s="87"/>
      <c r="E49" s="122"/>
      <c r="F49" s="87"/>
      <c r="G49" s="87"/>
      <c r="H49" s="87"/>
      <c r="I49" s="87"/>
      <c r="J49" s="87"/>
    </row>
    <row r="50" spans="2:10">
      <c r="B50" s="87"/>
      <c r="C50" s="104"/>
      <c r="D50" s="87"/>
      <c r="E50" s="122"/>
      <c r="F50" s="87"/>
      <c r="G50" s="87"/>
      <c r="H50" s="87"/>
      <c r="I50" s="87"/>
      <c r="J50" s="87"/>
    </row>
    <row r="51" spans="2:10">
      <c r="B51" s="87"/>
      <c r="C51" s="104"/>
      <c r="D51" s="87"/>
      <c r="E51" s="122"/>
      <c r="F51" s="87"/>
      <c r="G51" s="87"/>
      <c r="H51" s="87"/>
      <c r="I51" s="87"/>
      <c r="J51" s="87"/>
    </row>
    <row r="52" spans="2:10">
      <c r="B52" s="87"/>
      <c r="C52" s="104"/>
      <c r="D52" s="87"/>
      <c r="E52" s="122"/>
      <c r="F52" s="87"/>
      <c r="G52" s="87"/>
      <c r="H52" s="87"/>
      <c r="I52" s="87"/>
      <c r="J52" s="87"/>
    </row>
    <row r="53" spans="2:10">
      <c r="B53" s="87"/>
      <c r="C53" s="104"/>
      <c r="D53" s="87"/>
      <c r="E53" s="122"/>
      <c r="F53" s="87"/>
      <c r="G53" s="87"/>
      <c r="H53" s="87"/>
      <c r="I53" s="87"/>
      <c r="J53" s="87"/>
    </row>
    <row r="54" spans="2:10">
      <c r="B54" s="87"/>
      <c r="C54" s="104"/>
      <c r="D54" s="87"/>
      <c r="E54" s="122"/>
      <c r="F54" s="87"/>
      <c r="G54" s="87"/>
      <c r="H54" s="87"/>
      <c r="I54" s="87"/>
      <c r="J54" s="87"/>
    </row>
    <row r="55" spans="2:10">
      <c r="B55" s="87"/>
      <c r="C55" s="104"/>
      <c r="D55" s="87"/>
      <c r="E55" s="122"/>
      <c r="F55" s="87"/>
      <c r="G55" s="87"/>
      <c r="H55" s="87"/>
      <c r="I55" s="87"/>
      <c r="J55" s="87"/>
    </row>
    <row r="56" spans="2:10">
      <c r="B56" s="87"/>
      <c r="C56" s="104"/>
      <c r="D56" s="87"/>
      <c r="E56" s="122"/>
      <c r="F56" s="87"/>
      <c r="G56" s="87"/>
      <c r="H56" s="87"/>
      <c r="I56" s="87"/>
      <c r="J56" s="87"/>
    </row>
    <row r="57" spans="2:10">
      <c r="B57" s="87"/>
      <c r="C57" s="104"/>
      <c r="D57" s="87"/>
      <c r="E57" s="122"/>
      <c r="F57" s="87"/>
      <c r="G57" s="87"/>
      <c r="H57" s="87"/>
      <c r="I57" s="87"/>
      <c r="J57" s="87"/>
    </row>
    <row r="58" spans="2:10">
      <c r="B58" s="87"/>
      <c r="C58" s="104"/>
      <c r="D58" s="87"/>
      <c r="E58" s="122"/>
      <c r="F58" s="87"/>
      <c r="G58" s="87"/>
      <c r="H58" s="87"/>
      <c r="I58" s="87"/>
      <c r="J58" s="87"/>
    </row>
    <row r="59" spans="2:10">
      <c r="B59" s="87"/>
      <c r="C59" s="104"/>
      <c r="D59" s="87"/>
      <c r="E59" s="122"/>
      <c r="F59" s="87"/>
      <c r="G59" s="87"/>
      <c r="H59" s="87"/>
      <c r="I59" s="87"/>
      <c r="J59" s="87"/>
    </row>
    <row r="60" spans="2:10">
      <c r="B60" s="87"/>
      <c r="C60" s="104"/>
      <c r="D60" s="87"/>
      <c r="E60" s="122"/>
      <c r="F60" s="87"/>
      <c r="G60" s="87"/>
      <c r="H60" s="87"/>
      <c r="I60" s="87"/>
      <c r="J60" s="87"/>
    </row>
    <row r="61" spans="2:10">
      <c r="B61" s="87"/>
      <c r="C61" s="104"/>
      <c r="D61" s="87"/>
      <c r="E61" s="122"/>
      <c r="F61" s="87"/>
      <c r="G61" s="87"/>
      <c r="H61" s="87"/>
      <c r="I61" s="87"/>
      <c r="J61" s="87"/>
    </row>
    <row r="62" spans="2:10">
      <c r="B62" s="87"/>
      <c r="C62" s="104"/>
      <c r="D62" s="87"/>
      <c r="E62" s="122"/>
      <c r="F62" s="87"/>
      <c r="G62" s="87"/>
      <c r="H62" s="87"/>
      <c r="I62" s="87"/>
      <c r="J62" s="87"/>
    </row>
    <row r="63" spans="2:10">
      <c r="B63" s="87"/>
      <c r="C63" s="104"/>
      <c r="D63" s="87"/>
      <c r="E63" s="122"/>
      <c r="F63" s="87"/>
      <c r="G63" s="87"/>
      <c r="H63" s="87"/>
      <c r="I63" s="87"/>
      <c r="J63" s="87"/>
    </row>
    <row r="64" spans="2:10">
      <c r="B64" s="87"/>
      <c r="C64" s="104"/>
      <c r="D64" s="87"/>
      <c r="E64" s="122"/>
      <c r="F64" s="87"/>
      <c r="G64" s="87"/>
      <c r="H64" s="87"/>
      <c r="I64" s="87"/>
      <c r="J64" s="87"/>
    </row>
    <row r="65" spans="2:10">
      <c r="B65" s="87"/>
      <c r="C65" s="104"/>
      <c r="D65" s="87"/>
      <c r="E65" s="122"/>
      <c r="F65" s="87"/>
      <c r="G65" s="87"/>
      <c r="H65" s="87"/>
      <c r="I65" s="87"/>
      <c r="J65" s="87"/>
    </row>
    <row r="66" spans="2:10">
      <c r="B66" s="87"/>
      <c r="C66" s="104"/>
      <c r="D66" s="87"/>
      <c r="E66" s="122"/>
      <c r="F66" s="87"/>
      <c r="G66" s="87"/>
      <c r="H66" s="87"/>
      <c r="I66" s="87"/>
      <c r="J66" s="87"/>
    </row>
    <row r="67" spans="2:10">
      <c r="B67" s="87"/>
      <c r="C67" s="104"/>
      <c r="D67" s="87"/>
      <c r="E67" s="122"/>
      <c r="F67" s="87"/>
      <c r="G67" s="87"/>
      <c r="H67" s="87"/>
      <c r="I67" s="87"/>
      <c r="J67" s="87"/>
    </row>
    <row r="68" spans="2:10">
      <c r="B68" s="87"/>
      <c r="C68" s="104"/>
      <c r="D68" s="87"/>
      <c r="E68" s="122"/>
      <c r="F68" s="87"/>
      <c r="G68" s="87"/>
      <c r="H68" s="87"/>
      <c r="I68" s="87"/>
      <c r="J68" s="87"/>
    </row>
    <row r="69" spans="2:10">
      <c r="B69" s="87"/>
      <c r="C69" s="104"/>
      <c r="D69" s="87"/>
      <c r="E69" s="122"/>
      <c r="F69" s="87"/>
      <c r="G69" s="87"/>
      <c r="H69" s="87"/>
      <c r="I69" s="87"/>
      <c r="J69" s="87"/>
    </row>
    <row r="70" spans="2:10">
      <c r="B70" s="87"/>
      <c r="C70" s="104"/>
      <c r="D70" s="87"/>
      <c r="E70" s="122"/>
      <c r="F70" s="87"/>
      <c r="G70" s="87"/>
      <c r="H70" s="87"/>
      <c r="I70" s="87"/>
      <c r="J70" s="87"/>
    </row>
    <row r="71" spans="2:10">
      <c r="B71" s="87"/>
      <c r="C71" s="104"/>
      <c r="D71" s="87"/>
      <c r="E71" s="122"/>
      <c r="F71" s="87"/>
      <c r="G71" s="87"/>
      <c r="H71" s="87"/>
      <c r="I71" s="87"/>
      <c r="J71" s="87"/>
    </row>
    <row r="72" spans="2:10">
      <c r="B72" s="87"/>
      <c r="C72" s="104"/>
      <c r="D72" s="87"/>
      <c r="E72" s="122"/>
      <c r="F72" s="87"/>
      <c r="G72" s="87"/>
      <c r="H72" s="87"/>
      <c r="I72" s="87"/>
      <c r="J72" s="87"/>
    </row>
    <row r="73" spans="2:10">
      <c r="B73" s="87"/>
      <c r="C73" s="104"/>
      <c r="D73" s="87"/>
      <c r="E73" s="122"/>
      <c r="F73" s="87"/>
      <c r="G73" s="87"/>
      <c r="H73" s="87"/>
      <c r="I73" s="87"/>
      <c r="J73" s="87"/>
    </row>
    <row r="74" spans="2:10">
      <c r="B74" s="87"/>
      <c r="C74" s="104"/>
      <c r="D74" s="87"/>
      <c r="E74" s="122"/>
      <c r="F74" s="87"/>
      <c r="G74" s="87"/>
      <c r="H74" s="87"/>
      <c r="I74" s="87"/>
      <c r="J74" s="87"/>
    </row>
    <row r="75" spans="2:10">
      <c r="B75" s="87"/>
      <c r="C75" s="104"/>
      <c r="D75" s="87"/>
      <c r="E75" s="122"/>
      <c r="F75" s="87"/>
      <c r="G75" s="87"/>
      <c r="H75" s="87"/>
      <c r="I75" s="87"/>
      <c r="J75" s="87"/>
    </row>
    <row r="76" spans="2:10">
      <c r="B76" s="87"/>
      <c r="C76" s="104"/>
      <c r="D76" s="87"/>
      <c r="E76" s="122"/>
      <c r="F76" s="87"/>
      <c r="G76" s="87"/>
      <c r="H76" s="87"/>
      <c r="I76" s="87"/>
      <c r="J76" s="87"/>
    </row>
    <row r="77" spans="2:10">
      <c r="B77" s="87"/>
      <c r="C77" s="104"/>
      <c r="D77" s="87"/>
      <c r="E77" s="122"/>
      <c r="F77" s="87"/>
      <c r="G77" s="87"/>
      <c r="H77" s="87"/>
      <c r="I77" s="87"/>
      <c r="J77" s="87"/>
    </row>
    <row r="78" spans="2:10">
      <c r="B78" s="87"/>
      <c r="C78" s="104"/>
      <c r="D78" s="87"/>
      <c r="E78" s="122"/>
      <c r="F78" s="87"/>
      <c r="G78" s="87"/>
      <c r="H78" s="87"/>
      <c r="I78" s="87"/>
      <c r="J78" s="87"/>
    </row>
    <row r="79" spans="2:10">
      <c r="B79" s="87"/>
      <c r="C79" s="104"/>
      <c r="D79" s="87"/>
      <c r="E79" s="122"/>
      <c r="F79" s="87"/>
      <c r="G79" s="87"/>
      <c r="H79" s="87"/>
      <c r="I79" s="87"/>
      <c r="J79" s="87"/>
    </row>
    <row r="80" spans="2:10">
      <c r="B80" s="87"/>
      <c r="C80" s="104"/>
      <c r="D80" s="87"/>
      <c r="E80" s="122"/>
      <c r="F80" s="87"/>
      <c r="G80" s="87"/>
      <c r="H80" s="87"/>
      <c r="I80" s="87"/>
      <c r="J80" s="87"/>
    </row>
    <row r="81" spans="2:10">
      <c r="B81" s="87"/>
      <c r="C81" s="104"/>
      <c r="D81" s="87"/>
      <c r="E81" s="122"/>
      <c r="F81" s="87"/>
      <c r="G81" s="87"/>
      <c r="H81" s="87"/>
      <c r="I81" s="87"/>
      <c r="J81" s="87"/>
    </row>
    <row r="82" spans="2:10">
      <c r="B82" s="87"/>
      <c r="C82" s="104"/>
      <c r="D82" s="87"/>
      <c r="E82" s="122"/>
      <c r="F82" s="87"/>
      <c r="G82" s="87"/>
      <c r="H82" s="87"/>
      <c r="I82" s="87"/>
      <c r="J82" s="87"/>
    </row>
    <row r="83" spans="2:10">
      <c r="B83" s="87"/>
      <c r="C83" s="104"/>
      <c r="D83" s="87"/>
      <c r="E83" s="122"/>
      <c r="F83" s="87"/>
      <c r="G83" s="87"/>
      <c r="H83" s="87"/>
      <c r="I83" s="87"/>
      <c r="J83" s="87"/>
    </row>
    <row r="84" spans="2:10">
      <c r="B84" s="87"/>
      <c r="C84" s="104"/>
      <c r="D84" s="87"/>
      <c r="E84" s="122"/>
      <c r="F84" s="87"/>
      <c r="G84" s="87"/>
      <c r="H84" s="87"/>
      <c r="I84" s="87"/>
      <c r="J84" s="87"/>
    </row>
    <row r="85" spans="2:10">
      <c r="B85" s="87"/>
      <c r="C85" s="104"/>
      <c r="D85" s="87"/>
      <c r="E85" s="122"/>
      <c r="F85" s="87"/>
      <c r="G85" s="87"/>
      <c r="H85" s="87"/>
      <c r="I85" s="87"/>
      <c r="J85" s="87"/>
    </row>
    <row r="86" spans="2:10">
      <c r="B86" s="87"/>
      <c r="C86" s="104"/>
      <c r="D86" s="87"/>
      <c r="E86" s="122"/>
      <c r="F86" s="87"/>
      <c r="G86" s="87"/>
      <c r="H86" s="87"/>
      <c r="I86" s="87"/>
      <c r="J86" s="87"/>
    </row>
    <row r="87" spans="2:10">
      <c r="B87" s="87"/>
      <c r="C87" s="104"/>
      <c r="D87" s="87"/>
      <c r="E87" s="122"/>
      <c r="F87" s="87"/>
      <c r="G87" s="87"/>
      <c r="H87" s="87"/>
      <c r="I87" s="87"/>
      <c r="J87" s="87"/>
    </row>
    <row r="88" spans="2:10">
      <c r="B88" s="87"/>
      <c r="C88" s="104"/>
      <c r="D88" s="87"/>
      <c r="E88" s="122"/>
      <c r="F88" s="87"/>
      <c r="G88" s="87"/>
      <c r="H88" s="87"/>
      <c r="I88" s="87"/>
      <c r="J88" s="87"/>
    </row>
    <row r="89" spans="2:10">
      <c r="B89" s="87"/>
      <c r="C89" s="104"/>
      <c r="D89" s="87"/>
      <c r="E89" s="122"/>
      <c r="F89" s="87"/>
      <c r="G89" s="87"/>
      <c r="H89" s="87"/>
      <c r="I89" s="87"/>
      <c r="J89" s="87"/>
    </row>
    <row r="90" spans="2:10">
      <c r="B90" s="87"/>
      <c r="C90" s="104"/>
      <c r="D90" s="87"/>
      <c r="E90" s="122"/>
      <c r="F90" s="87"/>
      <c r="G90" s="87"/>
      <c r="H90" s="87"/>
      <c r="I90" s="87"/>
      <c r="J90" s="87"/>
    </row>
    <row r="91" spans="2:10">
      <c r="B91" s="87"/>
      <c r="C91" s="104"/>
      <c r="D91" s="87"/>
      <c r="E91" s="122"/>
      <c r="F91" s="87"/>
      <c r="G91" s="87"/>
      <c r="H91" s="87"/>
      <c r="I91" s="87"/>
      <c r="J91" s="87"/>
    </row>
    <row r="92" spans="2:10">
      <c r="B92" s="87"/>
      <c r="C92" s="104"/>
      <c r="D92" s="87"/>
      <c r="E92" s="122"/>
      <c r="F92" s="87"/>
      <c r="G92" s="87"/>
      <c r="H92" s="87"/>
      <c r="I92" s="87"/>
      <c r="J92" s="87"/>
    </row>
    <row r="93" spans="2:10">
      <c r="B93" s="87"/>
      <c r="C93" s="104"/>
      <c r="D93" s="87"/>
      <c r="E93" s="122"/>
      <c r="F93" s="87"/>
      <c r="G93" s="87"/>
      <c r="H93" s="87"/>
      <c r="I93" s="87"/>
      <c r="J93" s="87"/>
    </row>
    <row r="94" spans="2:10">
      <c r="B94" s="87"/>
      <c r="C94" s="104"/>
      <c r="D94" s="87"/>
      <c r="E94" s="122"/>
      <c r="F94" s="87"/>
      <c r="G94" s="87"/>
      <c r="H94" s="87"/>
      <c r="I94" s="87"/>
      <c r="J94" s="87"/>
    </row>
    <row r="95" spans="2:10">
      <c r="B95" s="87"/>
      <c r="C95" s="104"/>
      <c r="D95" s="87"/>
      <c r="E95" s="122"/>
      <c r="F95" s="87"/>
      <c r="G95" s="87"/>
      <c r="H95" s="87"/>
      <c r="I95" s="87"/>
      <c r="J95" s="87"/>
    </row>
    <row r="96" spans="2:10">
      <c r="B96" s="87"/>
      <c r="C96" s="104"/>
      <c r="D96" s="87"/>
      <c r="E96" s="122"/>
      <c r="F96" s="87"/>
      <c r="G96" s="87"/>
      <c r="H96" s="87"/>
      <c r="I96" s="87"/>
      <c r="J96" s="87"/>
    </row>
    <row r="97" spans="2:10">
      <c r="B97" s="87"/>
      <c r="C97" s="104"/>
      <c r="D97" s="87"/>
      <c r="E97" s="122"/>
      <c r="F97" s="87"/>
      <c r="G97" s="87"/>
      <c r="H97" s="87"/>
      <c r="I97" s="87"/>
      <c r="J97" s="87"/>
    </row>
    <row r="98" spans="2:10">
      <c r="B98" s="87"/>
      <c r="C98" s="104"/>
      <c r="D98" s="87"/>
      <c r="E98" s="122"/>
      <c r="F98" s="87"/>
      <c r="G98" s="87"/>
      <c r="H98" s="87"/>
      <c r="I98" s="87"/>
      <c r="J98" s="87"/>
    </row>
    <row r="99" spans="2:10">
      <c r="B99" s="87"/>
      <c r="C99" s="104"/>
      <c r="D99" s="87"/>
      <c r="E99" s="122"/>
      <c r="F99" s="87"/>
      <c r="G99" s="87"/>
      <c r="H99" s="87"/>
      <c r="I99" s="87"/>
      <c r="J99" s="87"/>
    </row>
    <row r="100" spans="2:10">
      <c r="B100" s="87"/>
      <c r="C100" s="104"/>
      <c r="D100" s="87"/>
      <c r="E100" s="122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2:10"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2:10"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2:10"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2:10"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2:10">
      <c r="B125" s="96"/>
      <c r="C125" s="96"/>
      <c r="D125" s="97"/>
      <c r="E125" s="97"/>
      <c r="F125" s="114"/>
      <c r="G125" s="114"/>
      <c r="H125" s="114"/>
      <c r="I125" s="114"/>
      <c r="J125" s="97"/>
    </row>
    <row r="126" spans="2:10">
      <c r="B126" s="96"/>
      <c r="C126" s="96"/>
      <c r="D126" s="97"/>
      <c r="E126" s="97"/>
      <c r="F126" s="114"/>
      <c r="G126" s="114"/>
      <c r="H126" s="114"/>
      <c r="I126" s="114"/>
      <c r="J126" s="97"/>
    </row>
    <row r="127" spans="2:10">
      <c r="B127" s="96"/>
      <c r="C127" s="96"/>
      <c r="D127" s="97"/>
      <c r="E127" s="97"/>
      <c r="F127" s="114"/>
      <c r="G127" s="114"/>
      <c r="H127" s="114"/>
      <c r="I127" s="114"/>
      <c r="J127" s="97"/>
    </row>
    <row r="128" spans="2:10">
      <c r="B128" s="96"/>
      <c r="C128" s="96"/>
      <c r="D128" s="97"/>
      <c r="E128" s="97"/>
      <c r="F128" s="114"/>
      <c r="G128" s="114"/>
      <c r="H128" s="114"/>
      <c r="I128" s="114"/>
      <c r="J128" s="97"/>
    </row>
    <row r="129" spans="2:10">
      <c r="B129" s="97"/>
      <c r="C129" s="97"/>
      <c r="D129" s="97"/>
      <c r="E129" s="97"/>
      <c r="F129" s="114"/>
      <c r="G129" s="114"/>
      <c r="H129" s="114"/>
      <c r="I129" s="114"/>
      <c r="J129" s="97"/>
    </row>
    <row r="130" spans="2:10">
      <c r="B130" s="97"/>
      <c r="C130" s="97"/>
      <c r="D130" s="97"/>
      <c r="E130" s="97"/>
      <c r="F130" s="114"/>
      <c r="G130" s="114"/>
      <c r="H130" s="114"/>
      <c r="I130" s="114"/>
      <c r="J130" s="97"/>
    </row>
    <row r="131" spans="2:10">
      <c r="B131" s="97"/>
      <c r="C131" s="97"/>
      <c r="D131" s="97"/>
      <c r="E131" s="97"/>
      <c r="F131" s="114"/>
      <c r="G131" s="114"/>
      <c r="H131" s="114"/>
      <c r="I131" s="114"/>
      <c r="J131" s="97"/>
    </row>
    <row r="132" spans="2:10">
      <c r="B132" s="97"/>
      <c r="C132" s="97"/>
      <c r="D132" s="97"/>
      <c r="E132" s="97"/>
      <c r="F132" s="114"/>
      <c r="G132" s="114"/>
      <c r="H132" s="114"/>
      <c r="I132" s="114"/>
      <c r="J132" s="97"/>
    </row>
    <row r="133" spans="2:10">
      <c r="B133" s="97"/>
      <c r="C133" s="97"/>
      <c r="D133" s="97"/>
      <c r="E133" s="97"/>
      <c r="F133" s="114"/>
      <c r="G133" s="114"/>
      <c r="H133" s="114"/>
      <c r="I133" s="114"/>
      <c r="J133" s="97"/>
    </row>
    <row r="134" spans="2:10">
      <c r="B134" s="97"/>
      <c r="C134" s="97"/>
      <c r="D134" s="97"/>
      <c r="E134" s="97"/>
      <c r="F134" s="114"/>
      <c r="G134" s="114"/>
      <c r="H134" s="114"/>
      <c r="I134" s="114"/>
      <c r="J134" s="97"/>
    </row>
    <row r="135" spans="2:10">
      <c r="B135" s="97"/>
      <c r="C135" s="97"/>
      <c r="D135" s="97"/>
      <c r="E135" s="97"/>
      <c r="F135" s="114"/>
      <c r="G135" s="114"/>
      <c r="H135" s="114"/>
      <c r="I135" s="114"/>
      <c r="J135" s="97"/>
    </row>
    <row r="136" spans="2:10">
      <c r="B136" s="97"/>
      <c r="C136" s="97"/>
      <c r="D136" s="97"/>
      <c r="E136" s="97"/>
      <c r="F136" s="114"/>
      <c r="G136" s="114"/>
      <c r="H136" s="114"/>
      <c r="I136" s="114"/>
      <c r="J136" s="97"/>
    </row>
    <row r="137" spans="2:10">
      <c r="B137" s="97"/>
      <c r="C137" s="97"/>
      <c r="D137" s="97"/>
      <c r="E137" s="97"/>
      <c r="F137" s="114"/>
      <c r="G137" s="114"/>
      <c r="H137" s="114"/>
      <c r="I137" s="114"/>
      <c r="J137" s="97"/>
    </row>
    <row r="138" spans="2:10">
      <c r="B138" s="97"/>
      <c r="C138" s="97"/>
      <c r="D138" s="97"/>
      <c r="E138" s="97"/>
      <c r="F138" s="114"/>
      <c r="G138" s="114"/>
      <c r="H138" s="114"/>
      <c r="I138" s="114"/>
      <c r="J138" s="97"/>
    </row>
    <row r="139" spans="2:10">
      <c r="B139" s="97"/>
      <c r="C139" s="97"/>
      <c r="D139" s="97"/>
      <c r="E139" s="97"/>
      <c r="F139" s="114"/>
      <c r="G139" s="114"/>
      <c r="H139" s="114"/>
      <c r="I139" s="114"/>
      <c r="J139" s="97"/>
    </row>
    <row r="140" spans="2:10">
      <c r="B140" s="97"/>
      <c r="C140" s="97"/>
      <c r="D140" s="97"/>
      <c r="E140" s="97"/>
      <c r="F140" s="114"/>
      <c r="G140" s="114"/>
      <c r="H140" s="114"/>
      <c r="I140" s="114"/>
      <c r="J140" s="97"/>
    </row>
    <row r="141" spans="2:10">
      <c r="B141" s="97"/>
      <c r="C141" s="97"/>
      <c r="D141" s="97"/>
      <c r="E141" s="97"/>
      <c r="F141" s="114"/>
      <c r="G141" s="114"/>
      <c r="H141" s="114"/>
      <c r="I141" s="114"/>
      <c r="J141" s="97"/>
    </row>
    <row r="142" spans="2:10">
      <c r="B142" s="97"/>
      <c r="C142" s="97"/>
      <c r="D142" s="97"/>
      <c r="E142" s="97"/>
      <c r="F142" s="114"/>
      <c r="G142" s="114"/>
      <c r="H142" s="114"/>
      <c r="I142" s="114"/>
      <c r="J142" s="97"/>
    </row>
    <row r="143" spans="2:10">
      <c r="B143" s="97"/>
      <c r="C143" s="97"/>
      <c r="D143" s="97"/>
      <c r="E143" s="97"/>
      <c r="F143" s="114"/>
      <c r="G143" s="114"/>
      <c r="H143" s="114"/>
      <c r="I143" s="114"/>
      <c r="J143" s="97"/>
    </row>
    <row r="144" spans="2:10">
      <c r="B144" s="97"/>
      <c r="C144" s="97"/>
      <c r="D144" s="97"/>
      <c r="E144" s="97"/>
      <c r="F144" s="114"/>
      <c r="G144" s="114"/>
      <c r="H144" s="114"/>
      <c r="I144" s="114"/>
      <c r="J144" s="97"/>
    </row>
    <row r="145" spans="2:10">
      <c r="B145" s="97"/>
      <c r="C145" s="97"/>
      <c r="D145" s="97"/>
      <c r="E145" s="97"/>
      <c r="F145" s="114"/>
      <c r="G145" s="114"/>
      <c r="H145" s="114"/>
      <c r="I145" s="114"/>
      <c r="J145" s="97"/>
    </row>
    <row r="146" spans="2:10">
      <c r="B146" s="97"/>
      <c r="C146" s="97"/>
      <c r="D146" s="97"/>
      <c r="E146" s="97"/>
      <c r="F146" s="114"/>
      <c r="G146" s="114"/>
      <c r="H146" s="114"/>
      <c r="I146" s="114"/>
      <c r="J146" s="97"/>
    </row>
    <row r="147" spans="2:10">
      <c r="B147" s="97"/>
      <c r="C147" s="97"/>
      <c r="D147" s="97"/>
      <c r="E147" s="97"/>
      <c r="F147" s="114"/>
      <c r="G147" s="114"/>
      <c r="H147" s="114"/>
      <c r="I147" s="114"/>
      <c r="J147" s="97"/>
    </row>
    <row r="148" spans="2:10">
      <c r="B148" s="97"/>
      <c r="C148" s="97"/>
      <c r="D148" s="97"/>
      <c r="E148" s="97"/>
      <c r="F148" s="114"/>
      <c r="G148" s="114"/>
      <c r="H148" s="114"/>
      <c r="I148" s="114"/>
      <c r="J148" s="97"/>
    </row>
    <row r="149" spans="2:10">
      <c r="B149" s="97"/>
      <c r="C149" s="97"/>
      <c r="D149" s="97"/>
      <c r="E149" s="97"/>
      <c r="F149" s="114"/>
      <c r="G149" s="114"/>
      <c r="H149" s="114"/>
      <c r="I149" s="114"/>
      <c r="J149" s="97"/>
    </row>
    <row r="150" spans="2:10">
      <c r="B150" s="97"/>
      <c r="C150" s="97"/>
      <c r="D150" s="97"/>
      <c r="E150" s="97"/>
      <c r="F150" s="114"/>
      <c r="G150" s="114"/>
      <c r="H150" s="114"/>
      <c r="I150" s="114"/>
      <c r="J150" s="97"/>
    </row>
    <row r="151" spans="2:10">
      <c r="B151" s="97"/>
      <c r="C151" s="97"/>
      <c r="D151" s="97"/>
      <c r="E151" s="97"/>
      <c r="F151" s="114"/>
      <c r="G151" s="114"/>
      <c r="H151" s="114"/>
      <c r="I151" s="114"/>
      <c r="J151" s="97"/>
    </row>
    <row r="152" spans="2:10">
      <c r="B152" s="97"/>
      <c r="C152" s="97"/>
      <c r="D152" s="97"/>
      <c r="E152" s="97"/>
      <c r="F152" s="114"/>
      <c r="G152" s="114"/>
      <c r="H152" s="114"/>
      <c r="I152" s="114"/>
      <c r="J152" s="97"/>
    </row>
    <row r="153" spans="2:10">
      <c r="B153" s="97"/>
      <c r="C153" s="97"/>
      <c r="D153" s="97"/>
      <c r="E153" s="97"/>
      <c r="F153" s="114"/>
      <c r="G153" s="114"/>
      <c r="H153" s="114"/>
      <c r="I153" s="114"/>
      <c r="J153" s="97"/>
    </row>
    <row r="154" spans="2:10">
      <c r="B154" s="97"/>
      <c r="C154" s="97"/>
      <c r="D154" s="97"/>
      <c r="E154" s="97"/>
      <c r="F154" s="114"/>
      <c r="G154" s="114"/>
      <c r="H154" s="114"/>
      <c r="I154" s="114"/>
      <c r="J154" s="97"/>
    </row>
    <row r="155" spans="2:10">
      <c r="B155" s="97"/>
      <c r="C155" s="97"/>
      <c r="D155" s="97"/>
      <c r="E155" s="97"/>
      <c r="F155" s="114"/>
      <c r="G155" s="114"/>
      <c r="H155" s="114"/>
      <c r="I155" s="114"/>
      <c r="J155" s="97"/>
    </row>
    <row r="156" spans="2:10">
      <c r="B156" s="97"/>
      <c r="C156" s="97"/>
      <c r="D156" s="97"/>
      <c r="E156" s="97"/>
      <c r="F156" s="114"/>
      <c r="G156" s="114"/>
      <c r="H156" s="114"/>
      <c r="I156" s="114"/>
      <c r="J156" s="97"/>
    </row>
    <row r="157" spans="2:10">
      <c r="B157" s="97"/>
      <c r="C157" s="97"/>
      <c r="D157" s="97"/>
      <c r="E157" s="97"/>
      <c r="F157" s="114"/>
      <c r="G157" s="114"/>
      <c r="H157" s="114"/>
      <c r="I157" s="114"/>
      <c r="J157" s="97"/>
    </row>
    <row r="158" spans="2:10">
      <c r="B158" s="97"/>
      <c r="C158" s="97"/>
      <c r="D158" s="97"/>
      <c r="E158" s="97"/>
      <c r="F158" s="114"/>
      <c r="G158" s="114"/>
      <c r="H158" s="114"/>
      <c r="I158" s="114"/>
      <c r="J158" s="97"/>
    </row>
    <row r="159" spans="2:10">
      <c r="B159" s="97"/>
      <c r="C159" s="97"/>
      <c r="D159" s="97"/>
      <c r="E159" s="97"/>
      <c r="F159" s="114"/>
      <c r="G159" s="114"/>
      <c r="H159" s="114"/>
      <c r="I159" s="114"/>
      <c r="J159" s="97"/>
    </row>
    <row r="160" spans="2:10">
      <c r="B160" s="97"/>
      <c r="C160" s="97"/>
      <c r="D160" s="97"/>
      <c r="E160" s="97"/>
      <c r="F160" s="114"/>
      <c r="G160" s="114"/>
      <c r="H160" s="114"/>
      <c r="I160" s="114"/>
      <c r="J160" s="97"/>
    </row>
    <row r="161" spans="2:10">
      <c r="B161" s="97"/>
      <c r="C161" s="97"/>
      <c r="D161" s="97"/>
      <c r="E161" s="97"/>
      <c r="F161" s="114"/>
      <c r="G161" s="114"/>
      <c r="H161" s="114"/>
      <c r="I161" s="114"/>
      <c r="J161" s="97"/>
    </row>
    <row r="162" spans="2:10">
      <c r="B162" s="97"/>
      <c r="C162" s="97"/>
      <c r="D162" s="97"/>
      <c r="E162" s="97"/>
      <c r="F162" s="114"/>
      <c r="G162" s="114"/>
      <c r="H162" s="114"/>
      <c r="I162" s="114"/>
      <c r="J162" s="97"/>
    </row>
    <row r="163" spans="2:10">
      <c r="B163" s="97"/>
      <c r="C163" s="97"/>
      <c r="D163" s="97"/>
      <c r="E163" s="97"/>
      <c r="F163" s="114"/>
      <c r="G163" s="114"/>
      <c r="H163" s="114"/>
      <c r="I163" s="114"/>
      <c r="J163" s="97"/>
    </row>
    <row r="164" spans="2:10">
      <c r="B164" s="97"/>
      <c r="C164" s="97"/>
      <c r="D164" s="97"/>
      <c r="E164" s="97"/>
      <c r="F164" s="114"/>
      <c r="G164" s="114"/>
      <c r="H164" s="114"/>
      <c r="I164" s="114"/>
      <c r="J164" s="97"/>
    </row>
    <row r="165" spans="2:10">
      <c r="B165" s="97"/>
      <c r="C165" s="97"/>
      <c r="D165" s="97"/>
      <c r="E165" s="97"/>
      <c r="F165" s="114"/>
      <c r="G165" s="114"/>
      <c r="H165" s="114"/>
      <c r="I165" s="114"/>
      <c r="J165" s="97"/>
    </row>
    <row r="166" spans="2:10">
      <c r="B166" s="97"/>
      <c r="C166" s="97"/>
      <c r="D166" s="97"/>
      <c r="E166" s="97"/>
      <c r="F166" s="114"/>
      <c r="G166" s="114"/>
      <c r="H166" s="114"/>
      <c r="I166" s="114"/>
      <c r="J166" s="97"/>
    </row>
    <row r="167" spans="2:10">
      <c r="B167" s="97"/>
      <c r="C167" s="97"/>
      <c r="D167" s="97"/>
      <c r="E167" s="97"/>
      <c r="F167" s="114"/>
      <c r="G167" s="114"/>
      <c r="H167" s="114"/>
      <c r="I167" s="114"/>
      <c r="J167" s="97"/>
    </row>
    <row r="168" spans="2:10">
      <c r="B168" s="97"/>
      <c r="C168" s="97"/>
      <c r="D168" s="97"/>
      <c r="E168" s="97"/>
      <c r="F168" s="114"/>
      <c r="G168" s="114"/>
      <c r="H168" s="114"/>
      <c r="I168" s="114"/>
      <c r="J168" s="97"/>
    </row>
    <row r="169" spans="2:10">
      <c r="B169" s="97"/>
      <c r="C169" s="97"/>
      <c r="D169" s="97"/>
      <c r="E169" s="97"/>
      <c r="F169" s="114"/>
      <c r="G169" s="114"/>
      <c r="H169" s="114"/>
      <c r="I169" s="114"/>
      <c r="J169" s="97"/>
    </row>
    <row r="170" spans="2:10">
      <c r="B170" s="97"/>
      <c r="C170" s="97"/>
      <c r="D170" s="97"/>
      <c r="E170" s="97"/>
      <c r="F170" s="114"/>
      <c r="G170" s="114"/>
      <c r="H170" s="114"/>
      <c r="I170" s="114"/>
      <c r="J170" s="97"/>
    </row>
    <row r="171" spans="2:10">
      <c r="B171" s="97"/>
      <c r="C171" s="97"/>
      <c r="D171" s="97"/>
      <c r="E171" s="97"/>
      <c r="F171" s="114"/>
      <c r="G171" s="114"/>
      <c r="H171" s="114"/>
      <c r="I171" s="114"/>
      <c r="J171" s="97"/>
    </row>
    <row r="172" spans="2:10">
      <c r="B172" s="97"/>
      <c r="C172" s="97"/>
      <c r="D172" s="97"/>
      <c r="E172" s="97"/>
      <c r="F172" s="114"/>
      <c r="G172" s="114"/>
      <c r="H172" s="114"/>
      <c r="I172" s="114"/>
      <c r="J172" s="97"/>
    </row>
    <row r="173" spans="2:10">
      <c r="B173" s="97"/>
      <c r="C173" s="97"/>
      <c r="D173" s="97"/>
      <c r="E173" s="97"/>
      <c r="F173" s="114"/>
      <c r="G173" s="114"/>
      <c r="H173" s="114"/>
      <c r="I173" s="114"/>
      <c r="J173" s="97"/>
    </row>
    <row r="174" spans="2:10">
      <c r="B174" s="97"/>
      <c r="C174" s="97"/>
      <c r="D174" s="97"/>
      <c r="E174" s="97"/>
      <c r="F174" s="114"/>
      <c r="G174" s="114"/>
      <c r="H174" s="114"/>
      <c r="I174" s="114"/>
      <c r="J174" s="97"/>
    </row>
    <row r="175" spans="2:10">
      <c r="B175" s="97"/>
      <c r="C175" s="97"/>
      <c r="D175" s="97"/>
      <c r="E175" s="97"/>
      <c r="F175" s="114"/>
      <c r="G175" s="114"/>
      <c r="H175" s="114"/>
      <c r="I175" s="114"/>
      <c r="J175" s="97"/>
    </row>
    <row r="176" spans="2:10">
      <c r="B176" s="97"/>
      <c r="C176" s="97"/>
      <c r="D176" s="97"/>
      <c r="E176" s="97"/>
      <c r="F176" s="114"/>
      <c r="G176" s="114"/>
      <c r="H176" s="114"/>
      <c r="I176" s="114"/>
      <c r="J176" s="97"/>
    </row>
    <row r="177" spans="2:10">
      <c r="B177" s="97"/>
      <c r="C177" s="97"/>
      <c r="D177" s="97"/>
      <c r="E177" s="97"/>
      <c r="F177" s="114"/>
      <c r="G177" s="114"/>
      <c r="H177" s="114"/>
      <c r="I177" s="114"/>
      <c r="J177" s="97"/>
    </row>
    <row r="178" spans="2:10">
      <c r="B178" s="97"/>
      <c r="C178" s="97"/>
      <c r="D178" s="97"/>
      <c r="E178" s="97"/>
      <c r="F178" s="114"/>
      <c r="G178" s="114"/>
      <c r="H178" s="114"/>
      <c r="I178" s="114"/>
      <c r="J178" s="97"/>
    </row>
    <row r="179" spans="2:10">
      <c r="B179" s="97"/>
      <c r="C179" s="97"/>
      <c r="D179" s="97"/>
      <c r="E179" s="97"/>
      <c r="F179" s="114"/>
      <c r="G179" s="114"/>
      <c r="H179" s="114"/>
      <c r="I179" s="114"/>
      <c r="J179" s="97"/>
    </row>
    <row r="180" spans="2:10">
      <c r="B180" s="97"/>
      <c r="C180" s="97"/>
      <c r="D180" s="97"/>
      <c r="E180" s="97"/>
      <c r="F180" s="114"/>
      <c r="G180" s="114"/>
      <c r="H180" s="114"/>
      <c r="I180" s="114"/>
      <c r="J180" s="97"/>
    </row>
    <row r="181" spans="2:10">
      <c r="B181" s="97"/>
      <c r="C181" s="97"/>
      <c r="D181" s="97"/>
      <c r="E181" s="97"/>
      <c r="F181" s="114"/>
      <c r="G181" s="114"/>
      <c r="H181" s="114"/>
      <c r="I181" s="114"/>
      <c r="J181" s="97"/>
    </row>
    <row r="182" spans="2:10">
      <c r="B182" s="97"/>
      <c r="C182" s="97"/>
      <c r="D182" s="97"/>
      <c r="E182" s="97"/>
      <c r="F182" s="114"/>
      <c r="G182" s="114"/>
      <c r="H182" s="114"/>
      <c r="I182" s="114"/>
      <c r="J182" s="97"/>
    </row>
    <row r="183" spans="2:10">
      <c r="B183" s="97"/>
      <c r="C183" s="97"/>
      <c r="D183" s="97"/>
      <c r="E183" s="97"/>
      <c r="F183" s="114"/>
      <c r="G183" s="114"/>
      <c r="H183" s="114"/>
      <c r="I183" s="114"/>
      <c r="J183" s="97"/>
    </row>
    <row r="184" spans="2:10">
      <c r="B184" s="97"/>
      <c r="C184" s="97"/>
      <c r="D184" s="97"/>
      <c r="E184" s="97"/>
      <c r="F184" s="114"/>
      <c r="G184" s="114"/>
      <c r="H184" s="114"/>
      <c r="I184" s="114"/>
      <c r="J184" s="97"/>
    </row>
    <row r="185" spans="2:10">
      <c r="B185" s="97"/>
      <c r="C185" s="97"/>
      <c r="D185" s="97"/>
      <c r="E185" s="97"/>
      <c r="F185" s="114"/>
      <c r="G185" s="114"/>
      <c r="H185" s="114"/>
      <c r="I185" s="114"/>
      <c r="J185" s="97"/>
    </row>
    <row r="186" spans="2:10">
      <c r="B186" s="97"/>
      <c r="C186" s="97"/>
      <c r="D186" s="97"/>
      <c r="E186" s="97"/>
      <c r="F186" s="114"/>
      <c r="G186" s="114"/>
      <c r="H186" s="114"/>
      <c r="I186" s="114"/>
      <c r="J186" s="97"/>
    </row>
    <row r="187" spans="2:10">
      <c r="B187" s="97"/>
      <c r="C187" s="97"/>
      <c r="D187" s="97"/>
      <c r="E187" s="97"/>
      <c r="F187" s="114"/>
      <c r="G187" s="114"/>
      <c r="H187" s="114"/>
      <c r="I187" s="114"/>
      <c r="J187" s="97"/>
    </row>
    <row r="188" spans="2:10">
      <c r="B188" s="97"/>
      <c r="C188" s="97"/>
      <c r="D188" s="97"/>
      <c r="E188" s="97"/>
      <c r="F188" s="114"/>
      <c r="G188" s="114"/>
      <c r="H188" s="114"/>
      <c r="I188" s="114"/>
      <c r="J188" s="97"/>
    </row>
    <row r="189" spans="2:10">
      <c r="B189" s="97"/>
      <c r="C189" s="97"/>
      <c r="D189" s="97"/>
      <c r="E189" s="97"/>
      <c r="F189" s="114"/>
      <c r="G189" s="114"/>
      <c r="H189" s="114"/>
      <c r="I189" s="114"/>
      <c r="J189" s="97"/>
    </row>
    <row r="190" spans="2:10">
      <c r="B190" s="97"/>
      <c r="C190" s="97"/>
      <c r="D190" s="97"/>
      <c r="E190" s="97"/>
      <c r="F190" s="114"/>
      <c r="G190" s="114"/>
      <c r="H190" s="114"/>
      <c r="I190" s="114"/>
      <c r="J190" s="97"/>
    </row>
    <row r="191" spans="2:10">
      <c r="B191" s="97"/>
      <c r="C191" s="97"/>
      <c r="D191" s="97"/>
      <c r="E191" s="97"/>
      <c r="F191" s="114"/>
      <c r="G191" s="114"/>
      <c r="H191" s="114"/>
      <c r="I191" s="114"/>
      <c r="J191" s="97"/>
    </row>
    <row r="192" spans="2:10">
      <c r="B192" s="97"/>
      <c r="C192" s="97"/>
      <c r="D192" s="97"/>
      <c r="E192" s="97"/>
      <c r="F192" s="114"/>
      <c r="G192" s="114"/>
      <c r="H192" s="114"/>
      <c r="I192" s="114"/>
      <c r="J192" s="97"/>
    </row>
    <row r="193" spans="2:10">
      <c r="B193" s="97"/>
      <c r="C193" s="97"/>
      <c r="D193" s="97"/>
      <c r="E193" s="97"/>
      <c r="F193" s="114"/>
      <c r="G193" s="114"/>
      <c r="H193" s="114"/>
      <c r="I193" s="114"/>
      <c r="J193" s="97"/>
    </row>
    <row r="194" spans="2:10">
      <c r="B194" s="97"/>
      <c r="C194" s="97"/>
      <c r="D194" s="97"/>
      <c r="E194" s="97"/>
      <c r="F194" s="114"/>
      <c r="G194" s="114"/>
      <c r="H194" s="114"/>
      <c r="I194" s="114"/>
      <c r="J194" s="97"/>
    </row>
    <row r="195" spans="2:10">
      <c r="B195" s="97"/>
      <c r="C195" s="97"/>
      <c r="D195" s="97"/>
      <c r="E195" s="97"/>
      <c r="F195" s="114"/>
      <c r="G195" s="114"/>
      <c r="H195" s="114"/>
      <c r="I195" s="114"/>
      <c r="J195" s="97"/>
    </row>
    <row r="196" spans="2:10">
      <c r="B196" s="97"/>
      <c r="C196" s="97"/>
      <c r="D196" s="97"/>
      <c r="E196" s="97"/>
      <c r="F196" s="114"/>
      <c r="G196" s="114"/>
      <c r="H196" s="114"/>
      <c r="I196" s="114"/>
      <c r="J196" s="97"/>
    </row>
    <row r="197" spans="2:10">
      <c r="B197" s="97"/>
      <c r="C197" s="97"/>
      <c r="D197" s="97"/>
      <c r="E197" s="97"/>
      <c r="F197" s="114"/>
      <c r="G197" s="114"/>
      <c r="H197" s="114"/>
      <c r="I197" s="114"/>
      <c r="J197" s="97"/>
    </row>
    <row r="198" spans="2:10">
      <c r="B198" s="97"/>
      <c r="C198" s="97"/>
      <c r="D198" s="97"/>
      <c r="E198" s="97"/>
      <c r="F198" s="114"/>
      <c r="G198" s="114"/>
      <c r="H198" s="114"/>
      <c r="I198" s="114"/>
      <c r="J198" s="97"/>
    </row>
    <row r="199" spans="2:10">
      <c r="B199" s="97"/>
      <c r="C199" s="97"/>
      <c r="D199" s="97"/>
      <c r="E199" s="97"/>
      <c r="F199" s="114"/>
      <c r="G199" s="114"/>
      <c r="H199" s="114"/>
      <c r="I199" s="114"/>
      <c r="J199" s="97"/>
    </row>
    <row r="200" spans="2:10">
      <c r="B200" s="97"/>
      <c r="C200" s="97"/>
      <c r="D200" s="97"/>
      <c r="E200" s="97"/>
      <c r="F200" s="114"/>
      <c r="G200" s="114"/>
      <c r="H200" s="114"/>
      <c r="I200" s="114"/>
      <c r="J200" s="97"/>
    </row>
    <row r="201" spans="2:10">
      <c r="B201" s="1"/>
      <c r="C201" s="1"/>
      <c r="F201" s="3"/>
      <c r="G201" s="3"/>
      <c r="H201" s="3"/>
      <c r="I201" s="3"/>
    </row>
    <row r="202" spans="2:10">
      <c r="B202" s="1"/>
      <c r="C202" s="1"/>
      <c r="F202" s="3"/>
      <c r="G202" s="3"/>
      <c r="H202" s="3"/>
      <c r="I202" s="3"/>
    </row>
    <row r="203" spans="2:10">
      <c r="B203" s="1"/>
      <c r="C203" s="1"/>
      <c r="F203" s="3"/>
      <c r="G203" s="3"/>
      <c r="H203" s="3"/>
      <c r="I203" s="3"/>
    </row>
    <row r="204" spans="2:10">
      <c r="B204" s="1"/>
      <c r="C204" s="1"/>
      <c r="F204" s="3"/>
      <c r="G204" s="3"/>
      <c r="H204" s="3"/>
      <c r="I204" s="3"/>
    </row>
    <row r="205" spans="2:10">
      <c r="B205" s="1"/>
      <c r="C205" s="1"/>
      <c r="F205" s="3"/>
      <c r="G205" s="3"/>
      <c r="H205" s="3"/>
      <c r="I205" s="3"/>
    </row>
    <row r="206" spans="2:10">
      <c r="B206" s="1"/>
      <c r="C206" s="1"/>
      <c r="F206" s="3"/>
      <c r="G206" s="3"/>
      <c r="H206" s="3"/>
      <c r="I206" s="3"/>
    </row>
    <row r="207" spans="2:10">
      <c r="B207" s="1"/>
      <c r="C207" s="1"/>
      <c r="F207" s="3"/>
      <c r="G207" s="3"/>
      <c r="H207" s="3"/>
      <c r="I207" s="3"/>
    </row>
    <row r="208" spans="2:10">
      <c r="B208" s="1"/>
      <c r="C208" s="1"/>
      <c r="F208" s="3"/>
      <c r="G208" s="3"/>
      <c r="H208" s="3"/>
      <c r="I208" s="3"/>
    </row>
    <row r="209" spans="6:9" s="1" customFormat="1">
      <c r="F209" s="3"/>
      <c r="G209" s="3"/>
      <c r="H209" s="3"/>
      <c r="I209" s="3"/>
    </row>
    <row r="210" spans="6:9" s="1" customFormat="1">
      <c r="F210" s="3"/>
      <c r="G210" s="3"/>
      <c r="H210" s="3"/>
      <c r="I210" s="3"/>
    </row>
    <row r="211" spans="6:9" s="1" customFormat="1">
      <c r="F211" s="3"/>
      <c r="G211" s="3"/>
      <c r="H211" s="3"/>
      <c r="I211" s="3"/>
    </row>
    <row r="212" spans="6:9" s="1" customFormat="1">
      <c r="F212" s="3"/>
      <c r="G212" s="3"/>
      <c r="H212" s="3"/>
      <c r="I212" s="3"/>
    </row>
    <row r="213" spans="6:9" s="1" customFormat="1">
      <c r="F213" s="3"/>
      <c r="G213" s="3"/>
      <c r="H213" s="3"/>
      <c r="I213" s="3"/>
    </row>
    <row r="214" spans="6:9" s="1" customFormat="1">
      <c r="F214" s="3"/>
      <c r="G214" s="3"/>
      <c r="H214" s="3"/>
      <c r="I214" s="3"/>
    </row>
    <row r="215" spans="6:9" s="1" customFormat="1">
      <c r="F215" s="3"/>
      <c r="G215" s="3"/>
      <c r="H215" s="3"/>
      <c r="I215" s="3"/>
    </row>
    <row r="216" spans="6:9" s="1" customFormat="1">
      <c r="F216" s="3"/>
      <c r="G216" s="3"/>
      <c r="H216" s="3"/>
      <c r="I216" s="3"/>
    </row>
    <row r="217" spans="6:9" s="1" customFormat="1">
      <c r="F217" s="3"/>
      <c r="G217" s="3"/>
      <c r="H217" s="3"/>
      <c r="I217" s="3"/>
    </row>
    <row r="218" spans="6:9" s="1" customFormat="1">
      <c r="F218" s="3"/>
      <c r="G218" s="3"/>
      <c r="H218" s="3"/>
      <c r="I218" s="3"/>
    </row>
    <row r="219" spans="6:9" s="1" customFormat="1">
      <c r="F219" s="3"/>
      <c r="G219" s="3"/>
      <c r="H219" s="3"/>
      <c r="I219" s="3"/>
    </row>
    <row r="220" spans="6:9" s="1" customFormat="1">
      <c r="F220" s="3"/>
      <c r="G220" s="3"/>
      <c r="H220" s="3"/>
      <c r="I220" s="3"/>
    </row>
    <row r="221" spans="6:9" s="1" customFormat="1">
      <c r="F221" s="3"/>
      <c r="G221" s="3"/>
      <c r="H221" s="3"/>
      <c r="I221" s="3"/>
    </row>
    <row r="222" spans="6:9" s="1" customFormat="1">
      <c r="F222" s="3"/>
      <c r="G222" s="3"/>
      <c r="H222" s="3"/>
      <c r="I222" s="3"/>
    </row>
    <row r="223" spans="6:9" s="1" customFormat="1">
      <c r="F223" s="3"/>
      <c r="G223" s="3"/>
      <c r="H223" s="3"/>
      <c r="I223" s="3"/>
    </row>
    <row r="224" spans="6:9" s="1" customFormat="1">
      <c r="F224" s="3"/>
      <c r="G224" s="3"/>
      <c r="H224" s="3"/>
      <c r="I224" s="3"/>
    </row>
    <row r="225" spans="6:9" s="1" customFormat="1">
      <c r="F225" s="3"/>
      <c r="G225" s="3"/>
      <c r="H225" s="3"/>
      <c r="I225" s="3"/>
    </row>
    <row r="226" spans="6:9" s="1" customFormat="1">
      <c r="F226" s="3"/>
      <c r="G226" s="3"/>
      <c r="H226" s="3"/>
      <c r="I226" s="3"/>
    </row>
    <row r="227" spans="6:9" s="1" customFormat="1">
      <c r="F227" s="3"/>
      <c r="G227" s="3"/>
      <c r="H227" s="3"/>
      <c r="I227" s="3"/>
    </row>
    <row r="228" spans="6:9" s="1" customFormat="1">
      <c r="F228" s="3"/>
      <c r="G228" s="3"/>
      <c r="H228" s="3"/>
      <c r="I228" s="3"/>
    </row>
    <row r="229" spans="6:9" s="1" customFormat="1">
      <c r="F229" s="3"/>
      <c r="G229" s="3"/>
      <c r="H229" s="3"/>
      <c r="I229" s="3"/>
    </row>
    <row r="230" spans="6:9" s="1" customFormat="1">
      <c r="F230" s="3"/>
      <c r="G230" s="3"/>
      <c r="H230" s="3"/>
      <c r="I230" s="3"/>
    </row>
    <row r="231" spans="6:9" s="1" customFormat="1">
      <c r="F231" s="3"/>
      <c r="G231" s="3"/>
      <c r="H231" s="3"/>
      <c r="I231" s="3"/>
    </row>
    <row r="232" spans="6:9" s="1" customFormat="1">
      <c r="F232" s="3"/>
      <c r="G232" s="3"/>
      <c r="H232" s="3"/>
      <c r="I232" s="3"/>
    </row>
    <row r="233" spans="6:9" s="1" customFormat="1">
      <c r="F233" s="3"/>
      <c r="G233" s="3"/>
      <c r="H233" s="3"/>
      <c r="I233" s="3"/>
    </row>
    <row r="234" spans="6:9" s="1" customFormat="1">
      <c r="F234" s="3"/>
      <c r="G234" s="3"/>
      <c r="H234" s="3"/>
      <c r="I234" s="3"/>
    </row>
    <row r="235" spans="6:9" s="1" customFormat="1">
      <c r="F235" s="3"/>
      <c r="G235" s="3"/>
      <c r="H235" s="3"/>
      <c r="I235" s="3"/>
    </row>
    <row r="236" spans="6:9" s="1" customFormat="1">
      <c r="F236" s="3"/>
      <c r="G236" s="3"/>
      <c r="H236" s="3"/>
      <c r="I236" s="3"/>
    </row>
    <row r="237" spans="6:9" s="1" customFormat="1">
      <c r="F237" s="3"/>
      <c r="G237" s="3"/>
      <c r="H237" s="3"/>
      <c r="I237" s="3"/>
    </row>
    <row r="238" spans="6:9" s="1" customFormat="1">
      <c r="F238" s="3"/>
      <c r="G238" s="3"/>
      <c r="H238" s="3"/>
      <c r="I238" s="3"/>
    </row>
    <row r="239" spans="6:9" s="1" customFormat="1">
      <c r="F239" s="3"/>
      <c r="G239" s="3"/>
      <c r="H239" s="3"/>
      <c r="I239" s="3"/>
    </row>
    <row r="240" spans="6:9" s="1" customFormat="1">
      <c r="F240" s="3"/>
      <c r="G240" s="3"/>
      <c r="H240" s="3"/>
      <c r="I240" s="3"/>
    </row>
    <row r="241" spans="6:9" s="1" customFormat="1">
      <c r="F241" s="3"/>
      <c r="G241" s="3"/>
      <c r="H241" s="3"/>
      <c r="I241" s="3"/>
    </row>
    <row r="242" spans="6:9" s="1" customFormat="1">
      <c r="F242" s="3"/>
      <c r="G242" s="3"/>
      <c r="H242" s="3"/>
      <c r="I242" s="3"/>
    </row>
    <row r="243" spans="6:9" s="1" customFormat="1">
      <c r="F243" s="3"/>
      <c r="G243" s="3"/>
      <c r="H243" s="3"/>
      <c r="I243" s="3"/>
    </row>
    <row r="244" spans="6:9" s="1" customFormat="1">
      <c r="F244" s="3"/>
      <c r="G244" s="3"/>
      <c r="H244" s="3"/>
      <c r="I244" s="3"/>
    </row>
    <row r="245" spans="6:9" s="1" customFormat="1">
      <c r="F245" s="3"/>
      <c r="G245" s="3"/>
      <c r="H245" s="3"/>
      <c r="I245" s="3"/>
    </row>
    <row r="246" spans="6:9" s="1" customFormat="1">
      <c r="F246" s="3"/>
      <c r="G246" s="3"/>
      <c r="H246" s="3"/>
      <c r="I246" s="3"/>
    </row>
    <row r="247" spans="6:9" s="1" customFormat="1">
      <c r="F247" s="3"/>
      <c r="G247" s="3"/>
      <c r="H247" s="3"/>
      <c r="I247" s="3"/>
    </row>
    <row r="248" spans="6:9" s="1" customFormat="1">
      <c r="F248" s="3"/>
      <c r="G248" s="3"/>
      <c r="H248" s="3"/>
      <c r="I248" s="3"/>
    </row>
    <row r="249" spans="6:9" s="1" customFormat="1">
      <c r="F249" s="3"/>
      <c r="G249" s="3"/>
      <c r="H249" s="3"/>
      <c r="I249" s="3"/>
    </row>
    <row r="250" spans="6:9" s="1" customFormat="1">
      <c r="F250" s="3"/>
      <c r="G250" s="3"/>
      <c r="H250" s="3"/>
      <c r="I250" s="3"/>
    </row>
    <row r="251" spans="6:9" s="1" customFormat="1">
      <c r="F251" s="3"/>
      <c r="G251" s="3"/>
      <c r="H251" s="3"/>
      <c r="I251" s="3"/>
    </row>
    <row r="252" spans="6:9" s="1" customFormat="1">
      <c r="F252" s="3"/>
      <c r="G252" s="3"/>
      <c r="H252" s="3"/>
      <c r="I252" s="3"/>
    </row>
    <row r="253" spans="6:9" s="1" customFormat="1">
      <c r="F253" s="3"/>
      <c r="G253" s="3"/>
      <c r="H253" s="3"/>
      <c r="I253" s="3"/>
    </row>
    <row r="254" spans="6:9" s="1" customFormat="1">
      <c r="F254" s="3"/>
      <c r="G254" s="3"/>
      <c r="H254" s="3"/>
      <c r="I254" s="3"/>
    </row>
    <row r="255" spans="6:9" s="1" customFormat="1">
      <c r="F255" s="3"/>
      <c r="G255" s="3"/>
      <c r="H255" s="3"/>
      <c r="I255" s="3"/>
    </row>
    <row r="256" spans="6:9" s="1" customFormat="1">
      <c r="F256" s="3"/>
      <c r="G256" s="3"/>
      <c r="H256" s="3"/>
      <c r="I256" s="3"/>
    </row>
    <row r="257" spans="6:9" s="1" customFormat="1">
      <c r="F257" s="3"/>
      <c r="G257" s="3"/>
      <c r="H257" s="3"/>
      <c r="I257" s="3"/>
    </row>
    <row r="258" spans="6:9" s="1" customFormat="1">
      <c r="F258" s="3"/>
      <c r="G258" s="3"/>
      <c r="H258" s="3"/>
      <c r="I258" s="3"/>
    </row>
    <row r="259" spans="6:9" s="1" customFormat="1">
      <c r="F259" s="3"/>
      <c r="G259" s="3"/>
      <c r="H259" s="3"/>
      <c r="I259" s="3"/>
    </row>
    <row r="260" spans="6:9" s="1" customFormat="1">
      <c r="F260" s="3"/>
      <c r="G260" s="3"/>
      <c r="H260" s="3"/>
      <c r="I260" s="3"/>
    </row>
    <row r="261" spans="6:9" s="1" customFormat="1">
      <c r="F261" s="3"/>
      <c r="G261" s="3"/>
      <c r="H261" s="3"/>
      <c r="I261" s="3"/>
    </row>
    <row r="262" spans="6:9" s="1" customFormat="1">
      <c r="F262" s="3"/>
      <c r="G262" s="3"/>
      <c r="H262" s="3"/>
      <c r="I262" s="3"/>
    </row>
    <row r="263" spans="6:9" s="1" customFormat="1">
      <c r="F263" s="3"/>
      <c r="G263" s="3"/>
      <c r="H263" s="3"/>
      <c r="I263" s="3"/>
    </row>
    <row r="264" spans="6:9" s="1" customFormat="1">
      <c r="F264" s="3"/>
      <c r="G264" s="3"/>
      <c r="H264" s="3"/>
      <c r="I264" s="3"/>
    </row>
    <row r="265" spans="6:9" s="1" customFormat="1">
      <c r="F265" s="3"/>
      <c r="G265" s="3"/>
      <c r="H265" s="3"/>
      <c r="I265" s="3"/>
    </row>
    <row r="266" spans="6:9" s="1" customFormat="1">
      <c r="F266" s="3"/>
      <c r="G266" s="3"/>
      <c r="H266" s="3"/>
      <c r="I266" s="3"/>
    </row>
    <row r="267" spans="6:9" s="1" customFormat="1">
      <c r="F267" s="3"/>
      <c r="G267" s="3"/>
      <c r="H267" s="3"/>
      <c r="I267" s="3"/>
    </row>
    <row r="268" spans="6:9" s="1" customFormat="1">
      <c r="F268" s="3"/>
      <c r="G268" s="3"/>
      <c r="H268" s="3"/>
      <c r="I268" s="3"/>
    </row>
    <row r="269" spans="6:9" s="1" customFormat="1">
      <c r="F269" s="3"/>
      <c r="G269" s="3"/>
      <c r="H269" s="3"/>
      <c r="I269" s="3"/>
    </row>
    <row r="270" spans="6:9" s="1" customFormat="1">
      <c r="F270" s="3"/>
      <c r="G270" s="3"/>
      <c r="H270" s="3"/>
      <c r="I270" s="3"/>
    </row>
    <row r="271" spans="6:9" s="1" customFormat="1">
      <c r="F271" s="3"/>
      <c r="G271" s="3"/>
      <c r="H271" s="3"/>
      <c r="I271" s="3"/>
    </row>
    <row r="272" spans="6:9" s="1" customFormat="1">
      <c r="F272" s="3"/>
      <c r="G272" s="3"/>
      <c r="H272" s="3"/>
      <c r="I272" s="3"/>
    </row>
    <row r="273" spans="6:9" s="1" customFormat="1">
      <c r="F273" s="3"/>
      <c r="G273" s="3"/>
      <c r="H273" s="3"/>
      <c r="I273" s="3"/>
    </row>
    <row r="274" spans="6:9" s="1" customFormat="1">
      <c r="F274" s="3"/>
      <c r="G274" s="3"/>
      <c r="H274" s="3"/>
      <c r="I274" s="3"/>
    </row>
    <row r="275" spans="6:9" s="1" customFormat="1">
      <c r="F275" s="3"/>
      <c r="G275" s="3"/>
      <c r="H275" s="3"/>
      <c r="I275" s="3"/>
    </row>
    <row r="276" spans="6:9" s="1" customFormat="1">
      <c r="F276" s="3"/>
      <c r="G276" s="3"/>
      <c r="H276" s="3"/>
      <c r="I276" s="3"/>
    </row>
    <row r="277" spans="6:9" s="1" customFormat="1">
      <c r="F277" s="3"/>
      <c r="G277" s="3"/>
      <c r="H277" s="3"/>
      <c r="I277" s="3"/>
    </row>
    <row r="278" spans="6:9" s="1" customFormat="1">
      <c r="F278" s="3"/>
      <c r="G278" s="3"/>
      <c r="H278" s="3"/>
      <c r="I278" s="3"/>
    </row>
    <row r="279" spans="6:9" s="1" customFormat="1">
      <c r="F279" s="3"/>
      <c r="G279" s="3"/>
      <c r="H279" s="3"/>
      <c r="I279" s="3"/>
    </row>
    <row r="280" spans="6:9" s="1" customFormat="1">
      <c r="F280" s="3"/>
      <c r="G280" s="3"/>
      <c r="H280" s="3"/>
      <c r="I280" s="3"/>
    </row>
    <row r="281" spans="6:9" s="1" customFormat="1">
      <c r="F281" s="3"/>
      <c r="G281" s="3"/>
      <c r="H281" s="3"/>
      <c r="I281" s="3"/>
    </row>
    <row r="282" spans="6:9" s="1" customFormat="1">
      <c r="F282" s="3"/>
      <c r="G282" s="3"/>
      <c r="H282" s="3"/>
      <c r="I282" s="3"/>
    </row>
    <row r="283" spans="6:9" s="1" customFormat="1">
      <c r="F283" s="3"/>
      <c r="G283" s="3"/>
      <c r="H283" s="3"/>
      <c r="I283" s="3"/>
    </row>
    <row r="284" spans="6:9" s="1" customFormat="1">
      <c r="F284" s="3"/>
      <c r="G284" s="3"/>
      <c r="H284" s="3"/>
      <c r="I284" s="3"/>
    </row>
    <row r="285" spans="6:9" s="1" customFormat="1">
      <c r="F285" s="3"/>
      <c r="G285" s="3"/>
      <c r="H285" s="3"/>
      <c r="I285" s="3"/>
    </row>
    <row r="286" spans="6:9" s="1" customFormat="1">
      <c r="F286" s="3"/>
      <c r="G286" s="3"/>
      <c r="H286" s="3"/>
      <c r="I286" s="3"/>
    </row>
    <row r="287" spans="6:9" s="1" customFormat="1">
      <c r="F287" s="3"/>
      <c r="G287" s="3"/>
      <c r="H287" s="3"/>
      <c r="I287" s="3"/>
    </row>
    <row r="288" spans="6:9" s="1" customFormat="1">
      <c r="F288" s="3"/>
      <c r="G288" s="3"/>
      <c r="H288" s="3"/>
      <c r="I288" s="3"/>
    </row>
    <row r="289" spans="6:9" s="1" customFormat="1">
      <c r="F289" s="3"/>
      <c r="G289" s="3"/>
      <c r="H289" s="3"/>
      <c r="I289" s="3"/>
    </row>
    <row r="290" spans="6:9" s="1" customFormat="1">
      <c r="F290" s="3"/>
      <c r="G290" s="3"/>
      <c r="H290" s="3"/>
      <c r="I290" s="3"/>
    </row>
    <row r="291" spans="6:9" s="1" customFormat="1">
      <c r="F291" s="3"/>
      <c r="G291" s="3"/>
      <c r="H291" s="3"/>
      <c r="I291" s="3"/>
    </row>
    <row r="292" spans="6:9" s="1" customFormat="1">
      <c r="F292" s="3"/>
      <c r="G292" s="3"/>
      <c r="H292" s="3"/>
      <c r="I292" s="3"/>
    </row>
    <row r="293" spans="6:9" s="1" customFormat="1">
      <c r="F293" s="3"/>
      <c r="G293" s="3"/>
      <c r="H293" s="3"/>
      <c r="I293" s="3"/>
    </row>
    <row r="294" spans="6:9" s="1" customFormat="1">
      <c r="F294" s="3"/>
      <c r="G294" s="3"/>
      <c r="H294" s="3"/>
      <c r="I294" s="3"/>
    </row>
    <row r="295" spans="6:9" s="1" customFormat="1">
      <c r="F295" s="3"/>
      <c r="G295" s="3"/>
      <c r="H295" s="3"/>
      <c r="I295" s="3"/>
    </row>
    <row r="296" spans="6:9" s="1" customFormat="1">
      <c r="F296" s="3"/>
      <c r="G296" s="3"/>
      <c r="H296" s="3"/>
      <c r="I296" s="3"/>
    </row>
    <row r="297" spans="6:9" s="1" customFormat="1">
      <c r="F297" s="3"/>
      <c r="G297" s="3"/>
      <c r="H297" s="3"/>
      <c r="I297" s="3"/>
    </row>
    <row r="298" spans="6:9" s="1" customFormat="1">
      <c r="F298" s="3"/>
      <c r="G298" s="3"/>
      <c r="H298" s="3"/>
      <c r="I298" s="3"/>
    </row>
    <row r="299" spans="6:9" s="1" customFormat="1">
      <c r="F299" s="3"/>
      <c r="G299" s="3"/>
      <c r="H299" s="3"/>
      <c r="I299" s="3"/>
    </row>
    <row r="300" spans="6:9" s="1" customFormat="1">
      <c r="F300" s="3"/>
      <c r="G300" s="3"/>
      <c r="H300" s="3"/>
      <c r="I300" s="3"/>
    </row>
    <row r="301" spans="6:9" s="1" customFormat="1">
      <c r="F301" s="3"/>
      <c r="G301" s="3"/>
      <c r="H301" s="3"/>
      <c r="I301" s="3"/>
    </row>
    <row r="302" spans="6:9" s="1" customFormat="1">
      <c r="F302" s="3"/>
      <c r="G302" s="3"/>
      <c r="H302" s="3"/>
      <c r="I302" s="3"/>
    </row>
    <row r="303" spans="6:9" s="1" customFormat="1">
      <c r="F303" s="3"/>
      <c r="G303" s="3"/>
      <c r="H303" s="3"/>
      <c r="I303" s="3"/>
    </row>
    <row r="304" spans="6:9" s="1" customFormat="1">
      <c r="F304" s="3"/>
      <c r="G304" s="3"/>
      <c r="H304" s="3"/>
      <c r="I304" s="3"/>
    </row>
    <row r="305" spans="6:9" s="1" customFormat="1">
      <c r="F305" s="3"/>
      <c r="G305" s="3"/>
      <c r="H305" s="3"/>
      <c r="I305" s="3"/>
    </row>
    <row r="306" spans="6:9" s="1" customFormat="1">
      <c r="F306" s="3"/>
      <c r="G306" s="3"/>
      <c r="H306" s="3"/>
      <c r="I306" s="3"/>
    </row>
    <row r="307" spans="6:9" s="1" customFormat="1">
      <c r="F307" s="3"/>
      <c r="G307" s="3"/>
      <c r="H307" s="3"/>
      <c r="I307" s="3"/>
    </row>
    <row r="308" spans="6:9" s="1" customFormat="1">
      <c r="F308" s="3"/>
      <c r="G308" s="3"/>
      <c r="H308" s="3"/>
      <c r="I308" s="3"/>
    </row>
    <row r="309" spans="6:9" s="1" customFormat="1">
      <c r="F309" s="3"/>
      <c r="G309" s="3"/>
      <c r="H309" s="3"/>
      <c r="I309" s="3"/>
    </row>
    <row r="310" spans="6:9" s="1" customFormat="1">
      <c r="F310" s="3"/>
      <c r="G310" s="3"/>
      <c r="H310" s="3"/>
      <c r="I310" s="3"/>
    </row>
    <row r="311" spans="6:9" s="1" customFormat="1">
      <c r="F311" s="3"/>
      <c r="G311" s="3"/>
      <c r="H311" s="3"/>
      <c r="I311" s="3"/>
    </row>
    <row r="312" spans="6:9" s="1" customFormat="1">
      <c r="F312" s="3"/>
      <c r="G312" s="3"/>
      <c r="H312" s="3"/>
      <c r="I312" s="3"/>
    </row>
    <row r="313" spans="6:9" s="1" customFormat="1">
      <c r="F313" s="3"/>
      <c r="G313" s="3"/>
      <c r="H313" s="3"/>
      <c r="I313" s="3"/>
    </row>
    <row r="314" spans="6:9" s="1" customFormat="1">
      <c r="F314" s="3"/>
      <c r="G314" s="3"/>
      <c r="H314" s="3"/>
      <c r="I314" s="3"/>
    </row>
    <row r="315" spans="6:9" s="1" customFormat="1">
      <c r="F315" s="3"/>
      <c r="G315" s="3"/>
      <c r="H315" s="3"/>
      <c r="I315" s="3"/>
    </row>
    <row r="316" spans="6:9" s="1" customFormat="1">
      <c r="F316" s="3"/>
      <c r="G316" s="3"/>
      <c r="H316" s="3"/>
      <c r="I316" s="3"/>
    </row>
    <row r="317" spans="6:9" s="1" customFormat="1">
      <c r="F317" s="3"/>
      <c r="G317" s="3"/>
      <c r="H317" s="3"/>
      <c r="I317" s="3"/>
    </row>
    <row r="318" spans="6:9" s="1" customFormat="1">
      <c r="F318" s="3"/>
      <c r="G318" s="3"/>
      <c r="H318" s="3"/>
      <c r="I318" s="3"/>
    </row>
    <row r="319" spans="6:9" s="1" customFormat="1">
      <c r="F319" s="3"/>
      <c r="G319" s="3"/>
      <c r="H319" s="3"/>
      <c r="I319" s="3"/>
    </row>
    <row r="320" spans="6:9" s="1" customFormat="1">
      <c r="F320" s="3"/>
      <c r="G320" s="3"/>
      <c r="H320" s="3"/>
      <c r="I320" s="3"/>
    </row>
    <row r="321" spans="6:9" s="1" customFormat="1">
      <c r="F321" s="3"/>
      <c r="G321" s="3"/>
      <c r="H321" s="3"/>
      <c r="I321" s="3"/>
    </row>
    <row r="322" spans="6:9" s="1" customFormat="1">
      <c r="F322" s="3"/>
      <c r="G322" s="3"/>
      <c r="H322" s="3"/>
      <c r="I322" s="3"/>
    </row>
    <row r="323" spans="6:9" s="1" customFormat="1">
      <c r="F323" s="3"/>
      <c r="G323" s="3"/>
      <c r="H323" s="3"/>
      <c r="I323" s="3"/>
    </row>
    <row r="324" spans="6:9" s="1" customFormat="1">
      <c r="F324" s="3"/>
      <c r="G324" s="3"/>
      <c r="H324" s="3"/>
      <c r="I324" s="3"/>
    </row>
    <row r="325" spans="6:9" s="1" customFormat="1">
      <c r="F325" s="3"/>
      <c r="G325" s="3"/>
      <c r="H325" s="3"/>
      <c r="I325" s="3"/>
    </row>
    <row r="326" spans="6:9" s="1" customFormat="1">
      <c r="F326" s="3"/>
      <c r="G326" s="3"/>
      <c r="H326" s="3"/>
      <c r="I326" s="3"/>
    </row>
    <row r="327" spans="6:9" s="1" customFormat="1">
      <c r="F327" s="3"/>
      <c r="G327" s="3"/>
      <c r="H327" s="3"/>
      <c r="I327" s="3"/>
    </row>
    <row r="328" spans="6:9" s="1" customFormat="1">
      <c r="F328" s="3"/>
      <c r="G328" s="3"/>
      <c r="H328" s="3"/>
      <c r="I328" s="3"/>
    </row>
    <row r="329" spans="6:9" s="1" customFormat="1">
      <c r="F329" s="3"/>
      <c r="G329" s="3"/>
      <c r="H329" s="3"/>
      <c r="I329" s="3"/>
    </row>
    <row r="330" spans="6:9" s="1" customFormat="1">
      <c r="F330" s="3"/>
      <c r="G330" s="3"/>
      <c r="H330" s="3"/>
      <c r="I330" s="3"/>
    </row>
    <row r="331" spans="6:9" s="1" customFormat="1">
      <c r="F331" s="3"/>
      <c r="G331" s="3"/>
      <c r="H331" s="3"/>
      <c r="I331" s="3"/>
    </row>
    <row r="332" spans="6:9" s="1" customFormat="1">
      <c r="F332" s="3"/>
      <c r="G332" s="3"/>
      <c r="H332" s="3"/>
      <c r="I332" s="3"/>
    </row>
    <row r="333" spans="6:9" s="1" customFormat="1">
      <c r="F333" s="3"/>
      <c r="G333" s="3"/>
      <c r="H333" s="3"/>
      <c r="I333" s="3"/>
    </row>
    <row r="334" spans="6:9" s="1" customFormat="1">
      <c r="F334" s="3"/>
      <c r="G334" s="3"/>
      <c r="H334" s="3"/>
      <c r="I334" s="3"/>
    </row>
    <row r="335" spans="6:9" s="1" customFormat="1">
      <c r="F335" s="3"/>
      <c r="G335" s="3"/>
      <c r="H335" s="3"/>
      <c r="I335" s="3"/>
    </row>
    <row r="336" spans="6:9" s="1" customFormat="1">
      <c r="F336" s="3"/>
      <c r="G336" s="3"/>
      <c r="H336" s="3"/>
      <c r="I336" s="3"/>
    </row>
    <row r="337" spans="6:9" s="1" customFormat="1">
      <c r="F337" s="3"/>
      <c r="G337" s="3"/>
      <c r="H337" s="3"/>
      <c r="I337" s="3"/>
    </row>
    <row r="338" spans="6:9" s="1" customFormat="1">
      <c r="F338" s="3"/>
      <c r="G338" s="3"/>
      <c r="H338" s="3"/>
      <c r="I338" s="3"/>
    </row>
    <row r="339" spans="6:9" s="1" customFormat="1">
      <c r="F339" s="3"/>
      <c r="G339" s="3"/>
      <c r="H339" s="3"/>
      <c r="I339" s="3"/>
    </row>
    <row r="340" spans="6:9" s="1" customFormat="1">
      <c r="F340" s="3"/>
      <c r="G340" s="3"/>
      <c r="H340" s="3"/>
      <c r="I340" s="3"/>
    </row>
    <row r="341" spans="6:9" s="1" customFormat="1">
      <c r="F341" s="3"/>
      <c r="G341" s="3"/>
      <c r="H341" s="3"/>
      <c r="I341" s="3"/>
    </row>
    <row r="342" spans="6:9" s="1" customFormat="1">
      <c r="F342" s="3"/>
      <c r="G342" s="3"/>
      <c r="H342" s="3"/>
      <c r="I342" s="3"/>
    </row>
    <row r="343" spans="6:9" s="1" customFormat="1">
      <c r="F343" s="3"/>
      <c r="G343" s="3"/>
      <c r="H343" s="3"/>
      <c r="I343" s="3"/>
    </row>
    <row r="344" spans="6:9" s="1" customFormat="1">
      <c r="F344" s="3"/>
      <c r="G344" s="3"/>
      <c r="H344" s="3"/>
      <c r="I344" s="3"/>
    </row>
    <row r="345" spans="6:9" s="1" customFormat="1">
      <c r="F345" s="3"/>
      <c r="G345" s="3"/>
      <c r="H345" s="3"/>
      <c r="I345" s="3"/>
    </row>
    <row r="346" spans="6:9" s="1" customFormat="1">
      <c r="F346" s="3"/>
      <c r="G346" s="3"/>
      <c r="H346" s="3"/>
      <c r="I346" s="3"/>
    </row>
    <row r="347" spans="6:9" s="1" customFormat="1">
      <c r="F347" s="3"/>
      <c r="G347" s="3"/>
      <c r="H347" s="3"/>
      <c r="I347" s="3"/>
    </row>
    <row r="348" spans="6:9" s="1" customFormat="1">
      <c r="F348" s="3"/>
      <c r="G348" s="3"/>
      <c r="H348" s="3"/>
      <c r="I348" s="3"/>
    </row>
    <row r="349" spans="6:9" s="1" customFormat="1">
      <c r="F349" s="3"/>
      <c r="G349" s="3"/>
      <c r="H349" s="3"/>
      <c r="I349" s="3"/>
    </row>
    <row r="350" spans="6:9" s="1" customFormat="1">
      <c r="F350" s="3"/>
      <c r="G350" s="3"/>
      <c r="H350" s="3"/>
      <c r="I350" s="3"/>
    </row>
    <row r="351" spans="6:9" s="1" customFormat="1">
      <c r="F351" s="3"/>
      <c r="G351" s="3"/>
      <c r="H351" s="3"/>
      <c r="I351" s="3"/>
    </row>
    <row r="352" spans="6:9" s="1" customFormat="1">
      <c r="F352" s="3"/>
      <c r="G352" s="3"/>
      <c r="H352" s="3"/>
      <c r="I352" s="3"/>
    </row>
    <row r="353" spans="6:9" s="1" customFormat="1">
      <c r="F353" s="3"/>
      <c r="G353" s="3"/>
      <c r="H353" s="3"/>
      <c r="I353" s="3"/>
    </row>
    <row r="354" spans="6:9" s="1" customFormat="1">
      <c r="F354" s="3"/>
      <c r="G354" s="3"/>
      <c r="H354" s="3"/>
      <c r="I354" s="3"/>
    </row>
    <row r="355" spans="6:9" s="1" customFormat="1">
      <c r="F355" s="3"/>
      <c r="G355" s="3"/>
      <c r="H355" s="3"/>
      <c r="I355" s="3"/>
    </row>
    <row r="356" spans="6:9" s="1" customFormat="1">
      <c r="F356" s="3"/>
      <c r="G356" s="3"/>
      <c r="H356" s="3"/>
      <c r="I356" s="3"/>
    </row>
    <row r="357" spans="6:9" s="1" customFormat="1">
      <c r="F357" s="3"/>
      <c r="G357" s="3"/>
      <c r="H357" s="3"/>
      <c r="I357" s="3"/>
    </row>
    <row r="358" spans="6:9" s="1" customFormat="1">
      <c r="F358" s="3"/>
      <c r="G358" s="3"/>
      <c r="H358" s="3"/>
      <c r="I358" s="3"/>
    </row>
    <row r="359" spans="6:9" s="1" customFormat="1">
      <c r="F359" s="3"/>
      <c r="G359" s="3"/>
      <c r="H359" s="3"/>
      <c r="I359" s="3"/>
    </row>
    <row r="360" spans="6:9" s="1" customFormat="1">
      <c r="F360" s="3"/>
      <c r="G360" s="3"/>
      <c r="H360" s="3"/>
      <c r="I360" s="3"/>
    </row>
    <row r="361" spans="6:9" s="1" customFormat="1">
      <c r="F361" s="3"/>
      <c r="G361" s="3"/>
      <c r="H361" s="3"/>
      <c r="I361" s="3"/>
    </row>
    <row r="362" spans="6:9" s="1" customFormat="1">
      <c r="F362" s="3"/>
      <c r="G362" s="3"/>
      <c r="H362" s="3"/>
      <c r="I362" s="3"/>
    </row>
    <row r="363" spans="6:9" s="1" customFormat="1">
      <c r="F363" s="3"/>
      <c r="G363" s="3"/>
      <c r="H363" s="3"/>
      <c r="I363" s="3"/>
    </row>
    <row r="364" spans="6:9" s="1" customFormat="1">
      <c r="F364" s="3"/>
      <c r="G364" s="3"/>
      <c r="H364" s="3"/>
      <c r="I364" s="3"/>
    </row>
    <row r="365" spans="6:9" s="1" customFormat="1">
      <c r="F365" s="3"/>
      <c r="G365" s="3"/>
      <c r="H365" s="3"/>
      <c r="I365" s="3"/>
    </row>
    <row r="366" spans="6:9" s="1" customFormat="1">
      <c r="F366" s="3"/>
      <c r="G366" s="3"/>
      <c r="H366" s="3"/>
      <c r="I366" s="3"/>
    </row>
    <row r="367" spans="6:9" s="1" customFormat="1">
      <c r="F367" s="3"/>
      <c r="G367" s="3"/>
      <c r="H367" s="3"/>
      <c r="I367" s="3"/>
    </row>
    <row r="368" spans="6:9" s="1" customFormat="1">
      <c r="F368" s="3"/>
      <c r="G368" s="3"/>
      <c r="H368" s="3"/>
      <c r="I368" s="3"/>
    </row>
    <row r="369" spans="6:9" s="1" customFormat="1">
      <c r="F369" s="3"/>
      <c r="G369" s="3"/>
      <c r="H369" s="3"/>
      <c r="I369" s="3"/>
    </row>
    <row r="370" spans="6:9" s="1" customFormat="1">
      <c r="F370" s="3"/>
      <c r="G370" s="3"/>
      <c r="H370" s="3"/>
      <c r="I370" s="3"/>
    </row>
    <row r="371" spans="6:9" s="1" customFormat="1">
      <c r="F371" s="3"/>
      <c r="G371" s="3"/>
      <c r="H371" s="3"/>
      <c r="I371" s="3"/>
    </row>
    <row r="372" spans="6:9" s="1" customFormat="1">
      <c r="F372" s="3"/>
      <c r="G372" s="3"/>
      <c r="H372" s="3"/>
      <c r="I372" s="3"/>
    </row>
    <row r="373" spans="6:9" s="1" customFormat="1">
      <c r="F373" s="3"/>
      <c r="G373" s="3"/>
      <c r="H373" s="3"/>
      <c r="I373" s="3"/>
    </row>
    <row r="374" spans="6:9" s="1" customFormat="1">
      <c r="F374" s="3"/>
      <c r="G374" s="3"/>
      <c r="H374" s="3"/>
      <c r="I374" s="3"/>
    </row>
    <row r="375" spans="6:9" s="1" customFormat="1">
      <c r="F375" s="3"/>
      <c r="G375" s="3"/>
      <c r="H375" s="3"/>
      <c r="I375" s="3"/>
    </row>
    <row r="376" spans="6:9" s="1" customFormat="1">
      <c r="F376" s="3"/>
      <c r="G376" s="3"/>
      <c r="H376" s="3"/>
      <c r="I376" s="3"/>
    </row>
    <row r="377" spans="6:9" s="1" customFormat="1">
      <c r="F377" s="3"/>
      <c r="G377" s="3"/>
      <c r="H377" s="3"/>
      <c r="I377" s="3"/>
    </row>
    <row r="378" spans="6:9" s="1" customFormat="1">
      <c r="F378" s="3"/>
      <c r="G378" s="3"/>
      <c r="H378" s="3"/>
      <c r="I378" s="3"/>
    </row>
    <row r="379" spans="6:9" s="1" customFormat="1">
      <c r="F379" s="3"/>
      <c r="G379" s="3"/>
      <c r="H379" s="3"/>
      <c r="I379" s="3"/>
    </row>
    <row r="380" spans="6:9" s="1" customFormat="1">
      <c r="F380" s="3"/>
      <c r="G380" s="3"/>
      <c r="H380" s="3"/>
      <c r="I380" s="3"/>
    </row>
    <row r="381" spans="6:9" s="1" customFormat="1">
      <c r="F381" s="3"/>
      <c r="G381" s="3"/>
      <c r="H381" s="3"/>
      <c r="I381" s="3"/>
    </row>
    <row r="382" spans="6:9" s="1" customFormat="1">
      <c r="F382" s="3"/>
      <c r="G382" s="3"/>
      <c r="H382" s="3"/>
      <c r="I382" s="3"/>
    </row>
    <row r="383" spans="6:9" s="1" customFormat="1">
      <c r="F383" s="3"/>
      <c r="G383" s="3"/>
      <c r="H383" s="3"/>
      <c r="I383" s="3"/>
    </row>
    <row r="384" spans="6:9" s="1" customFormat="1">
      <c r="F384" s="3"/>
      <c r="G384" s="3"/>
      <c r="H384" s="3"/>
      <c r="I384" s="3"/>
    </row>
    <row r="385" spans="6:9" s="1" customFormat="1">
      <c r="F385" s="3"/>
      <c r="G385" s="3"/>
      <c r="H385" s="3"/>
      <c r="I385" s="3"/>
    </row>
    <row r="386" spans="6:9" s="1" customFormat="1">
      <c r="F386" s="3"/>
      <c r="G386" s="3"/>
      <c r="H386" s="3"/>
      <c r="I386" s="3"/>
    </row>
    <row r="387" spans="6:9" s="1" customFormat="1">
      <c r="F387" s="3"/>
      <c r="G387" s="3"/>
      <c r="H387" s="3"/>
      <c r="I387" s="3"/>
    </row>
    <row r="388" spans="6:9" s="1" customFormat="1">
      <c r="F388" s="3"/>
      <c r="G388" s="3"/>
      <c r="H388" s="3"/>
      <c r="I388" s="3"/>
    </row>
    <row r="389" spans="6:9" s="1" customFormat="1">
      <c r="F389" s="3"/>
      <c r="G389" s="3"/>
      <c r="H389" s="3"/>
      <c r="I389" s="3"/>
    </row>
    <row r="390" spans="6:9" s="1" customFormat="1">
      <c r="F390" s="3"/>
      <c r="G390" s="3"/>
      <c r="H390" s="3"/>
      <c r="I390" s="3"/>
    </row>
    <row r="391" spans="6:9" s="1" customFormat="1">
      <c r="F391" s="3"/>
      <c r="G391" s="3"/>
      <c r="H391" s="3"/>
      <c r="I391" s="3"/>
    </row>
    <row r="392" spans="6:9" s="1" customFormat="1">
      <c r="F392" s="3"/>
      <c r="G392" s="3"/>
      <c r="H392" s="3"/>
      <c r="I392" s="3"/>
    </row>
    <row r="393" spans="6:9" s="1" customFormat="1">
      <c r="F393" s="3"/>
      <c r="G393" s="3"/>
      <c r="H393" s="3"/>
      <c r="I393" s="3"/>
    </row>
    <row r="394" spans="6:9" s="1" customFormat="1">
      <c r="F394" s="3"/>
      <c r="G394" s="3"/>
      <c r="H394" s="3"/>
      <c r="I394" s="3"/>
    </row>
    <row r="395" spans="6:9" s="1" customFormat="1">
      <c r="F395" s="3"/>
      <c r="G395" s="3"/>
      <c r="H395" s="3"/>
      <c r="I395" s="3"/>
    </row>
    <row r="396" spans="6:9" s="1" customFormat="1">
      <c r="F396" s="3"/>
      <c r="G396" s="3"/>
      <c r="H396" s="3"/>
      <c r="I396" s="3"/>
    </row>
    <row r="397" spans="6:9" s="1" customFormat="1">
      <c r="F397" s="3"/>
      <c r="G397" s="3"/>
      <c r="H397" s="3"/>
      <c r="I397" s="3"/>
    </row>
    <row r="398" spans="6:9" s="1" customFormat="1">
      <c r="F398" s="3"/>
      <c r="G398" s="3"/>
      <c r="H398" s="3"/>
      <c r="I398" s="3"/>
    </row>
    <row r="399" spans="6:9" s="1" customFormat="1">
      <c r="F399" s="3"/>
      <c r="G399" s="3"/>
      <c r="H399" s="3"/>
      <c r="I399" s="3"/>
    </row>
    <row r="400" spans="6:9" s="1" customFormat="1">
      <c r="F400" s="3"/>
      <c r="G400" s="3"/>
      <c r="H400" s="3"/>
      <c r="I400" s="3"/>
    </row>
    <row r="401" spans="6:9" s="1" customFormat="1">
      <c r="F401" s="3"/>
      <c r="G401" s="3"/>
      <c r="H401" s="3"/>
      <c r="I401" s="3"/>
    </row>
    <row r="402" spans="6:9" s="1" customFormat="1">
      <c r="F402" s="3"/>
      <c r="G402" s="3"/>
      <c r="H402" s="3"/>
      <c r="I402" s="3"/>
    </row>
    <row r="403" spans="6:9" s="1" customFormat="1">
      <c r="F403" s="3"/>
      <c r="G403" s="3"/>
      <c r="H403" s="3"/>
      <c r="I403" s="3"/>
    </row>
    <row r="404" spans="6:9" s="1" customFormat="1">
      <c r="F404" s="3"/>
      <c r="G404" s="3"/>
      <c r="H404" s="3"/>
      <c r="I404" s="3"/>
    </row>
    <row r="405" spans="6:9" s="1" customFormat="1">
      <c r="F405" s="3"/>
      <c r="G405" s="3"/>
      <c r="H405" s="3"/>
      <c r="I405" s="3"/>
    </row>
    <row r="406" spans="6:9" s="1" customFormat="1">
      <c r="F406" s="3"/>
      <c r="G406" s="3"/>
      <c r="H406" s="3"/>
      <c r="I406" s="3"/>
    </row>
    <row r="407" spans="6:9" s="1" customFormat="1">
      <c r="F407" s="3"/>
      <c r="G407" s="3"/>
      <c r="H407" s="3"/>
      <c r="I407" s="3"/>
    </row>
    <row r="408" spans="6:9" s="1" customFormat="1">
      <c r="F408" s="3"/>
      <c r="G408" s="3"/>
      <c r="H408" s="3"/>
      <c r="I408" s="3"/>
    </row>
    <row r="409" spans="6:9" s="1" customFormat="1">
      <c r="F409" s="3"/>
      <c r="G409" s="3"/>
      <c r="H409" s="3"/>
      <c r="I409" s="3"/>
    </row>
    <row r="410" spans="6:9" s="1" customFormat="1">
      <c r="F410" s="3"/>
      <c r="G410" s="3"/>
      <c r="H410" s="3"/>
      <c r="I410" s="3"/>
    </row>
    <row r="411" spans="6:9" s="1" customFormat="1">
      <c r="F411" s="3"/>
      <c r="G411" s="3"/>
      <c r="H411" s="3"/>
      <c r="I411" s="3"/>
    </row>
    <row r="412" spans="6:9" s="1" customFormat="1">
      <c r="F412" s="3"/>
      <c r="G412" s="3"/>
      <c r="H412" s="3"/>
      <c r="I412" s="3"/>
    </row>
    <row r="413" spans="6:9" s="1" customFormat="1">
      <c r="F413" s="3"/>
      <c r="G413" s="3"/>
      <c r="H413" s="3"/>
      <c r="I413" s="3"/>
    </row>
    <row r="414" spans="6:9" s="1" customFormat="1">
      <c r="F414" s="3"/>
      <c r="G414" s="3"/>
      <c r="H414" s="3"/>
      <c r="I414" s="3"/>
    </row>
    <row r="415" spans="6:9" s="1" customFormat="1">
      <c r="F415" s="3"/>
      <c r="G415" s="3"/>
      <c r="H415" s="3"/>
      <c r="I415" s="3"/>
    </row>
    <row r="416" spans="6:9" s="1" customFormat="1">
      <c r="F416" s="3"/>
      <c r="G416" s="3"/>
      <c r="H416" s="3"/>
      <c r="I416" s="3"/>
    </row>
    <row r="417" spans="6:9" s="1" customFormat="1">
      <c r="F417" s="3"/>
      <c r="G417" s="3"/>
      <c r="H417" s="3"/>
      <c r="I417" s="3"/>
    </row>
    <row r="418" spans="6:9" s="1" customFormat="1">
      <c r="F418" s="3"/>
      <c r="G418" s="3"/>
      <c r="H418" s="3"/>
      <c r="I418" s="3"/>
    </row>
    <row r="419" spans="6:9" s="1" customFormat="1">
      <c r="F419" s="3"/>
      <c r="G419" s="3"/>
      <c r="H419" s="3"/>
      <c r="I419" s="3"/>
    </row>
    <row r="420" spans="6:9" s="1" customFormat="1">
      <c r="F420" s="3"/>
      <c r="G420" s="3"/>
      <c r="H420" s="3"/>
      <c r="I420" s="3"/>
    </row>
    <row r="421" spans="6:9" s="1" customFormat="1">
      <c r="F421" s="3"/>
      <c r="G421" s="3"/>
      <c r="H421" s="3"/>
      <c r="I421" s="3"/>
    </row>
    <row r="422" spans="6:9" s="1" customFormat="1">
      <c r="F422" s="3"/>
      <c r="G422" s="3"/>
      <c r="H422" s="3"/>
      <c r="I422" s="3"/>
    </row>
    <row r="423" spans="6:9" s="1" customFormat="1">
      <c r="F423" s="3"/>
      <c r="G423" s="3"/>
      <c r="H423" s="3"/>
      <c r="I423" s="3"/>
    </row>
    <row r="424" spans="6:9" s="1" customFormat="1">
      <c r="F424" s="3"/>
      <c r="G424" s="3"/>
      <c r="H424" s="3"/>
      <c r="I424" s="3"/>
    </row>
    <row r="425" spans="6:9" s="1" customFormat="1">
      <c r="F425" s="3"/>
      <c r="G425" s="3"/>
      <c r="H425" s="3"/>
      <c r="I425" s="3"/>
    </row>
    <row r="426" spans="6:9" s="1" customFormat="1">
      <c r="F426" s="3"/>
      <c r="G426" s="3"/>
      <c r="H426" s="3"/>
      <c r="I426" s="3"/>
    </row>
    <row r="427" spans="6:9" s="1" customFormat="1">
      <c r="F427" s="3"/>
      <c r="G427" s="3"/>
      <c r="H427" s="3"/>
      <c r="I427" s="3"/>
    </row>
    <row r="428" spans="6:9" s="1" customFormat="1">
      <c r="F428" s="3"/>
      <c r="G428" s="3"/>
      <c r="H428" s="3"/>
      <c r="I428" s="3"/>
    </row>
    <row r="429" spans="6:9" s="1" customFormat="1">
      <c r="F429" s="3"/>
      <c r="G429" s="3"/>
      <c r="H429" s="3"/>
      <c r="I429" s="3"/>
    </row>
    <row r="430" spans="6:9" s="1" customFormat="1">
      <c r="F430" s="3"/>
      <c r="G430" s="3"/>
      <c r="H430" s="3"/>
      <c r="I430" s="3"/>
    </row>
    <row r="431" spans="6:9" s="1" customFormat="1">
      <c r="F431" s="3"/>
      <c r="G431" s="3"/>
      <c r="H431" s="3"/>
      <c r="I431" s="3"/>
    </row>
    <row r="432" spans="6:9" s="1" customFormat="1">
      <c r="F432" s="3"/>
      <c r="G432" s="3"/>
      <c r="H432" s="3"/>
      <c r="I432" s="3"/>
    </row>
    <row r="433" spans="6:9" s="1" customFormat="1">
      <c r="F433" s="3"/>
      <c r="G433" s="3"/>
      <c r="H433" s="3"/>
      <c r="I433" s="3"/>
    </row>
    <row r="434" spans="6:9" s="1" customFormat="1">
      <c r="F434" s="3"/>
      <c r="G434" s="3"/>
      <c r="H434" s="3"/>
      <c r="I434" s="3"/>
    </row>
    <row r="435" spans="6:9" s="1" customFormat="1">
      <c r="F435" s="3"/>
      <c r="G435" s="3"/>
      <c r="H435" s="3"/>
      <c r="I435" s="3"/>
    </row>
    <row r="436" spans="6:9" s="1" customFormat="1">
      <c r="F436" s="3"/>
      <c r="G436" s="3"/>
      <c r="H436" s="3"/>
      <c r="I436" s="3"/>
    </row>
    <row r="437" spans="6:9" s="1" customFormat="1">
      <c r="F437" s="3"/>
      <c r="G437" s="3"/>
      <c r="H437" s="3"/>
      <c r="I437" s="3"/>
    </row>
    <row r="438" spans="6:9" s="1" customFormat="1">
      <c r="F438" s="3"/>
      <c r="G438" s="3"/>
      <c r="H438" s="3"/>
      <c r="I438" s="3"/>
    </row>
    <row r="439" spans="6:9" s="1" customFormat="1">
      <c r="F439" s="3"/>
      <c r="G439" s="3"/>
      <c r="H439" s="3"/>
      <c r="I439" s="3"/>
    </row>
    <row r="440" spans="6:9" s="1" customFormat="1">
      <c r="F440" s="3"/>
      <c r="G440" s="3"/>
      <c r="H440" s="3"/>
      <c r="I440" s="3"/>
    </row>
    <row r="441" spans="6:9" s="1" customFormat="1">
      <c r="F441" s="3"/>
      <c r="G441" s="3"/>
      <c r="H441" s="3"/>
      <c r="I441" s="3"/>
    </row>
    <row r="442" spans="6:9" s="1" customFormat="1">
      <c r="F442" s="3"/>
      <c r="G442" s="3"/>
      <c r="H442" s="3"/>
      <c r="I442" s="3"/>
    </row>
    <row r="443" spans="6:9" s="1" customFormat="1">
      <c r="F443" s="3"/>
      <c r="G443" s="3"/>
      <c r="H443" s="3"/>
      <c r="I443" s="3"/>
    </row>
    <row r="444" spans="6:9" s="1" customFormat="1">
      <c r="F444" s="3"/>
      <c r="G444" s="3"/>
      <c r="H444" s="3"/>
      <c r="I444" s="3"/>
    </row>
    <row r="445" spans="6:9" s="1" customFormat="1">
      <c r="F445" s="3"/>
      <c r="G445" s="3"/>
      <c r="H445" s="3"/>
      <c r="I445" s="3"/>
    </row>
    <row r="446" spans="6:9" s="1" customFormat="1">
      <c r="F446" s="3"/>
      <c r="G446" s="3"/>
      <c r="H446" s="3"/>
      <c r="I446" s="3"/>
    </row>
    <row r="447" spans="6:9" s="1" customFormat="1">
      <c r="F447" s="3"/>
      <c r="G447" s="3"/>
      <c r="H447" s="3"/>
      <c r="I447" s="3"/>
    </row>
    <row r="448" spans="6:9" s="1" customFormat="1">
      <c r="F448" s="3"/>
      <c r="G448" s="3"/>
      <c r="H448" s="3"/>
      <c r="I448" s="3"/>
    </row>
    <row r="449" spans="6:9" s="1" customFormat="1">
      <c r="F449" s="3"/>
      <c r="G449" s="3"/>
      <c r="H449" s="3"/>
      <c r="I449" s="3"/>
    </row>
    <row r="450" spans="6:9" s="1" customFormat="1">
      <c r="F450" s="3"/>
      <c r="G450" s="3"/>
      <c r="H450" s="3"/>
      <c r="I450" s="3"/>
    </row>
    <row r="451" spans="6:9" s="1" customFormat="1">
      <c r="F451" s="3"/>
      <c r="G451" s="3"/>
      <c r="H451" s="3"/>
      <c r="I451" s="3"/>
    </row>
    <row r="452" spans="6:9" s="1" customFormat="1">
      <c r="F452" s="3"/>
      <c r="G452" s="3"/>
      <c r="H452" s="3"/>
      <c r="I452" s="3"/>
    </row>
    <row r="453" spans="6:9" s="1" customFormat="1">
      <c r="F453" s="3"/>
      <c r="G453" s="3"/>
      <c r="H453" s="3"/>
      <c r="I453" s="3"/>
    </row>
    <row r="454" spans="6:9" s="1" customFormat="1">
      <c r="F454" s="3"/>
      <c r="G454" s="3"/>
      <c r="H454" s="3"/>
      <c r="I454" s="3"/>
    </row>
    <row r="455" spans="6:9" s="1" customFormat="1">
      <c r="F455" s="3"/>
      <c r="G455" s="3"/>
      <c r="H455" s="3"/>
      <c r="I455" s="3"/>
    </row>
    <row r="456" spans="6:9" s="1" customFormat="1">
      <c r="F456" s="3"/>
      <c r="G456" s="3"/>
      <c r="H456" s="3"/>
      <c r="I456" s="3"/>
    </row>
    <row r="457" spans="6:9" s="1" customFormat="1">
      <c r="F457" s="3"/>
      <c r="G457" s="3"/>
      <c r="H457" s="3"/>
      <c r="I457" s="3"/>
    </row>
    <row r="458" spans="6:9" s="1" customFormat="1">
      <c r="F458" s="3"/>
      <c r="G458" s="3"/>
      <c r="H458" s="3"/>
      <c r="I458" s="3"/>
    </row>
    <row r="459" spans="6:9" s="1" customFormat="1">
      <c r="F459" s="3"/>
      <c r="G459" s="3"/>
      <c r="H459" s="3"/>
      <c r="I459" s="3"/>
    </row>
    <row r="460" spans="6:9" s="1" customFormat="1">
      <c r="F460" s="3"/>
      <c r="G460" s="3"/>
      <c r="H460" s="3"/>
      <c r="I460" s="3"/>
    </row>
    <row r="461" spans="6:9" s="1" customFormat="1">
      <c r="F461" s="3"/>
      <c r="G461" s="3"/>
      <c r="H461" s="3"/>
      <c r="I461" s="3"/>
    </row>
    <row r="462" spans="6:9" s="1" customFormat="1">
      <c r="F462" s="3"/>
      <c r="G462" s="3"/>
      <c r="H462" s="3"/>
      <c r="I462" s="3"/>
    </row>
    <row r="463" spans="6:9" s="1" customFormat="1">
      <c r="F463" s="3"/>
      <c r="G463" s="3"/>
      <c r="H463" s="3"/>
      <c r="I463" s="3"/>
    </row>
    <row r="464" spans="6:9" s="1" customFormat="1">
      <c r="F464" s="3"/>
      <c r="G464" s="3"/>
      <c r="H464" s="3"/>
      <c r="I464" s="3"/>
    </row>
    <row r="465" spans="6:9" s="1" customFormat="1">
      <c r="F465" s="3"/>
      <c r="G465" s="3"/>
      <c r="H465" s="3"/>
      <c r="I465" s="3"/>
    </row>
    <row r="466" spans="6:9" s="1" customFormat="1">
      <c r="F466" s="3"/>
      <c r="G466" s="3"/>
      <c r="H466" s="3"/>
      <c r="I466" s="3"/>
    </row>
    <row r="467" spans="6:9" s="1" customFormat="1">
      <c r="F467" s="3"/>
      <c r="G467" s="3"/>
      <c r="H467" s="3"/>
      <c r="I467" s="3"/>
    </row>
    <row r="468" spans="6:9" s="1" customFormat="1">
      <c r="F468" s="3"/>
      <c r="G468" s="3"/>
      <c r="H468" s="3"/>
      <c r="I468" s="3"/>
    </row>
    <row r="469" spans="6:9" s="1" customFormat="1">
      <c r="F469" s="3"/>
      <c r="G469" s="3"/>
      <c r="H469" s="3"/>
      <c r="I469" s="3"/>
    </row>
    <row r="470" spans="6:9" s="1" customFormat="1">
      <c r="F470" s="3"/>
      <c r="G470" s="3"/>
      <c r="H470" s="3"/>
      <c r="I470" s="3"/>
    </row>
    <row r="471" spans="6:9" s="1" customFormat="1">
      <c r="F471" s="3"/>
      <c r="G471" s="3"/>
      <c r="H471" s="3"/>
      <c r="I471" s="3"/>
    </row>
    <row r="472" spans="6:9" s="1" customFormat="1">
      <c r="F472" s="3"/>
      <c r="G472" s="3"/>
      <c r="H472" s="3"/>
      <c r="I472" s="3"/>
    </row>
    <row r="473" spans="6:9" s="1" customFormat="1">
      <c r="F473" s="3"/>
      <c r="G473" s="3"/>
      <c r="H473" s="3"/>
      <c r="I473" s="3"/>
    </row>
    <row r="474" spans="6:9" s="1" customFormat="1">
      <c r="F474" s="3"/>
      <c r="G474" s="3"/>
      <c r="H474" s="3"/>
      <c r="I474" s="3"/>
    </row>
    <row r="475" spans="6:9" s="1" customFormat="1">
      <c r="F475" s="3"/>
      <c r="G475" s="3"/>
      <c r="H475" s="3"/>
      <c r="I475" s="3"/>
    </row>
    <row r="476" spans="6:9" s="1" customFormat="1">
      <c r="F476" s="3"/>
      <c r="G476" s="3"/>
      <c r="H476" s="3"/>
      <c r="I476" s="3"/>
    </row>
    <row r="477" spans="6:9" s="1" customFormat="1">
      <c r="F477" s="3"/>
      <c r="G477" s="3"/>
      <c r="H477" s="3"/>
      <c r="I477" s="3"/>
    </row>
    <row r="478" spans="6:9" s="1" customFormat="1">
      <c r="F478" s="3"/>
      <c r="G478" s="3"/>
      <c r="H478" s="3"/>
      <c r="I478" s="3"/>
    </row>
    <row r="479" spans="6:9" s="1" customFormat="1">
      <c r="F479" s="3"/>
      <c r="G479" s="3"/>
      <c r="H479" s="3"/>
      <c r="I479" s="3"/>
    </row>
    <row r="480" spans="6:9" s="1" customFormat="1">
      <c r="F480" s="3"/>
      <c r="G480" s="3"/>
      <c r="H480" s="3"/>
      <c r="I480" s="3"/>
    </row>
    <row r="481" spans="6:9" s="1" customFormat="1">
      <c r="F481" s="3"/>
      <c r="G481" s="3"/>
      <c r="H481" s="3"/>
      <c r="I481" s="3"/>
    </row>
    <row r="482" spans="6:9" s="1" customFormat="1">
      <c r="F482" s="3"/>
      <c r="G482" s="3"/>
      <c r="H482" s="3"/>
      <c r="I482" s="3"/>
    </row>
    <row r="483" spans="6:9" s="1" customFormat="1">
      <c r="F483" s="3"/>
      <c r="G483" s="3"/>
      <c r="H483" s="3"/>
      <c r="I483" s="3"/>
    </row>
    <row r="484" spans="6:9" s="1" customFormat="1">
      <c r="F484" s="3"/>
      <c r="G484" s="3"/>
      <c r="H484" s="3"/>
      <c r="I484" s="3"/>
    </row>
    <row r="485" spans="6:9" s="1" customFormat="1">
      <c r="F485" s="3"/>
      <c r="G485" s="3"/>
      <c r="H485" s="3"/>
      <c r="I485" s="3"/>
    </row>
    <row r="486" spans="6:9" s="1" customFormat="1">
      <c r="F486" s="3"/>
      <c r="G486" s="3"/>
      <c r="H486" s="3"/>
      <c r="I486" s="3"/>
    </row>
    <row r="487" spans="6:9" s="1" customFormat="1">
      <c r="F487" s="3"/>
      <c r="G487" s="3"/>
      <c r="H487" s="3"/>
      <c r="I487" s="3"/>
    </row>
    <row r="488" spans="6:9" s="1" customFormat="1">
      <c r="F488" s="3"/>
      <c r="G488" s="3"/>
      <c r="H488" s="3"/>
      <c r="I488" s="3"/>
    </row>
    <row r="489" spans="6:9" s="1" customFormat="1">
      <c r="F489" s="3"/>
      <c r="G489" s="3"/>
      <c r="H489" s="3"/>
      <c r="I489" s="3"/>
    </row>
    <row r="490" spans="6:9" s="1" customFormat="1">
      <c r="F490" s="3"/>
      <c r="G490" s="3"/>
      <c r="H490" s="3"/>
      <c r="I490" s="3"/>
    </row>
    <row r="491" spans="6:9" s="1" customFormat="1">
      <c r="F491" s="3"/>
      <c r="G491" s="3"/>
      <c r="H491" s="3"/>
      <c r="I491" s="3"/>
    </row>
    <row r="492" spans="6:9" s="1" customFormat="1">
      <c r="F492" s="3"/>
      <c r="G492" s="3"/>
      <c r="H492" s="3"/>
      <c r="I492" s="3"/>
    </row>
    <row r="493" spans="6:9" s="1" customFormat="1">
      <c r="F493" s="3"/>
      <c r="G493" s="3"/>
      <c r="H493" s="3"/>
      <c r="I493" s="3"/>
    </row>
    <row r="494" spans="6:9" s="1" customFormat="1">
      <c r="F494" s="3"/>
      <c r="G494" s="3"/>
      <c r="H494" s="3"/>
      <c r="I494" s="3"/>
    </row>
    <row r="495" spans="6:9" s="1" customFormat="1">
      <c r="F495" s="3"/>
      <c r="G495" s="3"/>
      <c r="H495" s="3"/>
      <c r="I495" s="3"/>
    </row>
    <row r="496" spans="6:9" s="1" customFormat="1">
      <c r="F496" s="3"/>
      <c r="G496" s="3"/>
      <c r="H496" s="3"/>
      <c r="I496" s="3"/>
    </row>
    <row r="497" spans="6:9" s="1" customFormat="1">
      <c r="F497" s="3"/>
      <c r="G497" s="3"/>
      <c r="H497" s="3"/>
      <c r="I497" s="3"/>
    </row>
    <row r="498" spans="6:9" s="1" customFormat="1">
      <c r="F498" s="3"/>
      <c r="G498" s="3"/>
      <c r="H498" s="3"/>
      <c r="I498" s="3"/>
    </row>
    <row r="499" spans="6:9" s="1" customFormat="1">
      <c r="F499" s="3"/>
      <c r="G499" s="3"/>
      <c r="H499" s="3"/>
      <c r="I499" s="3"/>
    </row>
    <row r="500" spans="6:9" s="1" customFormat="1">
      <c r="F500" s="3"/>
      <c r="G500" s="3"/>
      <c r="H500" s="3"/>
      <c r="I500" s="3"/>
    </row>
    <row r="501" spans="6:9" s="1" customFormat="1">
      <c r="F501" s="3"/>
      <c r="G501" s="3"/>
      <c r="H501" s="3"/>
      <c r="I501" s="3"/>
    </row>
    <row r="502" spans="6:9" s="1" customFormat="1">
      <c r="F502" s="3"/>
      <c r="G502" s="3"/>
      <c r="H502" s="3"/>
      <c r="I502" s="3"/>
    </row>
    <row r="503" spans="6:9" s="1" customFormat="1">
      <c r="F503" s="3"/>
      <c r="G503" s="3"/>
      <c r="H503" s="3"/>
      <c r="I503" s="3"/>
    </row>
    <row r="504" spans="6:9" s="1" customFormat="1">
      <c r="F504" s="3"/>
      <c r="G504" s="3"/>
      <c r="H504" s="3"/>
      <c r="I504" s="3"/>
    </row>
    <row r="505" spans="6:9" s="1" customFormat="1">
      <c r="F505" s="3"/>
      <c r="G505" s="3"/>
      <c r="H505" s="3"/>
      <c r="I505" s="3"/>
    </row>
    <row r="506" spans="6:9" s="1" customFormat="1">
      <c r="F506" s="3"/>
      <c r="G506" s="3"/>
      <c r="H506" s="3"/>
      <c r="I506" s="3"/>
    </row>
    <row r="507" spans="6:9" s="1" customFormat="1">
      <c r="F507" s="3"/>
      <c r="G507" s="3"/>
      <c r="H507" s="3"/>
      <c r="I507" s="3"/>
    </row>
    <row r="508" spans="6:9" s="1" customFormat="1">
      <c r="F508" s="3"/>
      <c r="G508" s="3"/>
      <c r="H508" s="3"/>
      <c r="I508" s="3"/>
    </row>
    <row r="509" spans="6:9" s="1" customFormat="1">
      <c r="F509" s="3"/>
      <c r="G509" s="3"/>
      <c r="H509" s="3"/>
      <c r="I509" s="3"/>
    </row>
    <row r="510" spans="6:9" s="1" customFormat="1">
      <c r="F510" s="3"/>
      <c r="G510" s="3"/>
      <c r="H510" s="3"/>
      <c r="I510" s="3"/>
    </row>
    <row r="511" spans="6:9" s="1" customFormat="1">
      <c r="F511" s="3"/>
      <c r="G511" s="3"/>
      <c r="H511" s="3"/>
      <c r="I511" s="3"/>
    </row>
    <row r="512" spans="6:9" s="1" customFormat="1">
      <c r="F512" s="3"/>
      <c r="G512" s="3"/>
      <c r="H512" s="3"/>
      <c r="I512" s="3"/>
    </row>
    <row r="513" spans="6:9" s="1" customFormat="1">
      <c r="F513" s="3"/>
      <c r="G513" s="3"/>
      <c r="H513" s="3"/>
      <c r="I513" s="3"/>
    </row>
    <row r="514" spans="6:9" s="1" customFormat="1">
      <c r="F514" s="3"/>
      <c r="G514" s="3"/>
      <c r="H514" s="3"/>
      <c r="I514" s="3"/>
    </row>
    <row r="515" spans="6:9" s="1" customFormat="1">
      <c r="F515" s="3"/>
      <c r="G515" s="3"/>
      <c r="H515" s="3"/>
      <c r="I515" s="3"/>
    </row>
    <row r="516" spans="6:9" s="1" customFormat="1">
      <c r="F516" s="3"/>
      <c r="G516" s="3"/>
      <c r="H516" s="3"/>
      <c r="I516" s="3"/>
    </row>
    <row r="517" spans="6:9" s="1" customFormat="1">
      <c r="F517" s="3"/>
      <c r="G517" s="3"/>
      <c r="H517" s="3"/>
      <c r="I517" s="3"/>
    </row>
    <row r="518" spans="6:9" s="1" customFormat="1">
      <c r="F518" s="3"/>
      <c r="G518" s="3"/>
      <c r="H518" s="3"/>
      <c r="I518" s="3"/>
    </row>
    <row r="519" spans="6:9" s="1" customFormat="1">
      <c r="F519" s="3"/>
      <c r="G519" s="3"/>
      <c r="H519" s="3"/>
      <c r="I519" s="3"/>
    </row>
    <row r="520" spans="6:9" s="1" customFormat="1">
      <c r="F520" s="3"/>
      <c r="G520" s="3"/>
      <c r="H520" s="3"/>
      <c r="I520" s="3"/>
    </row>
    <row r="521" spans="6:9" s="1" customFormat="1">
      <c r="F521" s="3"/>
      <c r="G521" s="3"/>
      <c r="H521" s="3"/>
      <c r="I521" s="3"/>
    </row>
    <row r="522" spans="6:9" s="1" customFormat="1">
      <c r="F522" s="3"/>
      <c r="G522" s="3"/>
      <c r="H522" s="3"/>
      <c r="I522" s="3"/>
    </row>
    <row r="523" spans="6:9" s="1" customFormat="1">
      <c r="F523" s="3"/>
      <c r="G523" s="3"/>
      <c r="H523" s="3"/>
      <c r="I523" s="3"/>
    </row>
    <row r="524" spans="6:9" s="1" customFormat="1">
      <c r="F524" s="3"/>
      <c r="G524" s="3"/>
      <c r="H524" s="3"/>
      <c r="I524" s="3"/>
    </row>
    <row r="525" spans="6:9" s="1" customFormat="1">
      <c r="F525" s="3"/>
      <c r="G525" s="3"/>
      <c r="H525" s="3"/>
      <c r="I525" s="3"/>
    </row>
    <row r="526" spans="6:9" s="1" customFormat="1">
      <c r="F526" s="3"/>
      <c r="G526" s="3"/>
      <c r="H526" s="3"/>
      <c r="I526" s="3"/>
    </row>
    <row r="527" spans="6:9" s="1" customFormat="1">
      <c r="F527" s="3"/>
      <c r="G527" s="3"/>
      <c r="H527" s="3"/>
      <c r="I527" s="3"/>
    </row>
    <row r="528" spans="6:9" s="1" customFormat="1">
      <c r="F528" s="3"/>
      <c r="G528" s="3"/>
      <c r="H528" s="3"/>
      <c r="I528" s="3"/>
    </row>
    <row r="529" spans="6:9" s="1" customFormat="1">
      <c r="F529" s="3"/>
      <c r="G529" s="3"/>
      <c r="H529" s="3"/>
      <c r="I529" s="3"/>
    </row>
    <row r="530" spans="6:9" s="1" customFormat="1">
      <c r="F530" s="3"/>
      <c r="G530" s="3"/>
      <c r="H530" s="3"/>
      <c r="I530" s="3"/>
    </row>
    <row r="531" spans="6:9" s="1" customFormat="1">
      <c r="F531" s="3"/>
      <c r="G531" s="3"/>
      <c r="H531" s="3"/>
      <c r="I531" s="3"/>
    </row>
    <row r="532" spans="6:9" s="1" customFormat="1">
      <c r="F532" s="3"/>
      <c r="G532" s="3"/>
      <c r="H532" s="3"/>
      <c r="I532" s="3"/>
    </row>
    <row r="533" spans="6:9" s="1" customFormat="1">
      <c r="F533" s="3"/>
      <c r="G533" s="3"/>
      <c r="H533" s="3"/>
      <c r="I533" s="3"/>
    </row>
    <row r="534" spans="6:9" s="1" customFormat="1">
      <c r="F534" s="3"/>
      <c r="G534" s="3"/>
      <c r="H534" s="3"/>
      <c r="I534" s="3"/>
    </row>
    <row r="535" spans="6:9" s="1" customFormat="1">
      <c r="F535" s="3"/>
      <c r="G535" s="3"/>
      <c r="H535" s="3"/>
      <c r="I535" s="3"/>
    </row>
    <row r="536" spans="6:9" s="1" customFormat="1">
      <c r="F536" s="3"/>
      <c r="G536" s="3"/>
      <c r="H536" s="3"/>
      <c r="I536" s="3"/>
    </row>
    <row r="537" spans="6:9" s="1" customFormat="1">
      <c r="F537" s="3"/>
      <c r="G537" s="3"/>
      <c r="H537" s="3"/>
      <c r="I537" s="3"/>
    </row>
    <row r="538" spans="6:9" s="1" customFormat="1">
      <c r="F538" s="3"/>
      <c r="G538" s="3"/>
      <c r="H538" s="3"/>
      <c r="I538" s="3"/>
    </row>
    <row r="539" spans="6:9" s="1" customFormat="1">
      <c r="F539" s="3"/>
      <c r="G539" s="3"/>
      <c r="H539" s="3"/>
      <c r="I539" s="3"/>
    </row>
    <row r="540" spans="6:9" s="1" customFormat="1">
      <c r="F540" s="3"/>
      <c r="G540" s="3"/>
      <c r="H540" s="3"/>
      <c r="I540" s="3"/>
    </row>
    <row r="541" spans="6:9" s="1" customFormat="1">
      <c r="F541" s="3"/>
      <c r="G541" s="3"/>
      <c r="H541" s="3"/>
      <c r="I541" s="3"/>
    </row>
    <row r="542" spans="6:9" s="1" customFormat="1">
      <c r="F542" s="3"/>
      <c r="G542" s="3"/>
      <c r="H542" s="3"/>
      <c r="I542" s="3"/>
    </row>
    <row r="543" spans="6:9" s="1" customFormat="1">
      <c r="F543" s="3"/>
      <c r="G543" s="3"/>
      <c r="H543" s="3"/>
      <c r="I543" s="3"/>
    </row>
    <row r="544" spans="6:9" s="1" customFormat="1">
      <c r="F544" s="3"/>
      <c r="G544" s="3"/>
      <c r="H544" s="3"/>
      <c r="I544" s="3"/>
    </row>
    <row r="545" spans="6:9" s="1" customFormat="1">
      <c r="F545" s="3"/>
      <c r="G545" s="3"/>
      <c r="H545" s="3"/>
      <c r="I545" s="3"/>
    </row>
    <row r="546" spans="6:9" s="1" customFormat="1">
      <c r="F546" s="3"/>
      <c r="G546" s="3"/>
      <c r="H546" s="3"/>
      <c r="I546" s="3"/>
    </row>
    <row r="547" spans="6:9" s="1" customFormat="1">
      <c r="F547" s="3"/>
      <c r="G547" s="3"/>
      <c r="H547" s="3"/>
      <c r="I547" s="3"/>
    </row>
    <row r="548" spans="6:9" s="1" customFormat="1">
      <c r="F548" s="3"/>
      <c r="G548" s="3"/>
      <c r="H548" s="3"/>
      <c r="I548" s="3"/>
    </row>
    <row r="549" spans="6:9" s="1" customFormat="1">
      <c r="F549" s="3"/>
      <c r="G549" s="3"/>
      <c r="H549" s="3"/>
      <c r="I549" s="3"/>
    </row>
    <row r="550" spans="6:9" s="1" customFormat="1">
      <c r="F550" s="3"/>
      <c r="G550" s="3"/>
      <c r="H550" s="3"/>
      <c r="I550" s="3"/>
    </row>
    <row r="551" spans="6:9" s="1" customFormat="1">
      <c r="F551" s="3"/>
      <c r="G551" s="3"/>
      <c r="H551" s="3"/>
      <c r="I551" s="3"/>
    </row>
    <row r="552" spans="6:9" s="1" customFormat="1">
      <c r="F552" s="3"/>
      <c r="G552" s="3"/>
      <c r="H552" s="3"/>
      <c r="I552" s="3"/>
    </row>
    <row r="553" spans="6:9" s="1" customFormat="1">
      <c r="F553" s="3"/>
      <c r="G553" s="3"/>
      <c r="H553" s="3"/>
      <c r="I553" s="3"/>
    </row>
    <row r="554" spans="6:9" s="1" customFormat="1">
      <c r="F554" s="3"/>
      <c r="G554" s="3"/>
      <c r="H554" s="3"/>
      <c r="I554" s="3"/>
    </row>
    <row r="555" spans="6:9" s="1" customFormat="1">
      <c r="F555" s="3"/>
      <c r="G555" s="3"/>
      <c r="H555" s="3"/>
      <c r="I555" s="3"/>
    </row>
    <row r="556" spans="6:9" s="1" customFormat="1">
      <c r="F556" s="3"/>
      <c r="G556" s="3"/>
      <c r="H556" s="3"/>
      <c r="I556" s="3"/>
    </row>
    <row r="557" spans="6:9" s="1" customFormat="1">
      <c r="F557" s="3"/>
      <c r="G557" s="3"/>
      <c r="H557" s="3"/>
      <c r="I557" s="3"/>
    </row>
    <row r="558" spans="6:9" s="1" customFormat="1">
      <c r="F558" s="3"/>
      <c r="G558" s="3"/>
      <c r="H558" s="3"/>
      <c r="I558" s="3"/>
    </row>
    <row r="559" spans="6:9" s="1" customFormat="1">
      <c r="F559" s="3"/>
      <c r="G559" s="3"/>
      <c r="H559" s="3"/>
      <c r="I559" s="3"/>
    </row>
    <row r="560" spans="6:9" s="1" customFormat="1">
      <c r="F560" s="3"/>
      <c r="G560" s="3"/>
      <c r="H560" s="3"/>
      <c r="I560" s="3"/>
    </row>
    <row r="561" spans="6:9" s="1" customFormat="1">
      <c r="F561" s="3"/>
      <c r="G561" s="3"/>
      <c r="H561" s="3"/>
      <c r="I561" s="3"/>
    </row>
    <row r="562" spans="6:9" s="1" customFormat="1">
      <c r="F562" s="3"/>
      <c r="G562" s="3"/>
      <c r="H562" s="3"/>
      <c r="I562" s="3"/>
    </row>
    <row r="563" spans="6:9" s="1" customFormat="1">
      <c r="F563" s="3"/>
      <c r="G563" s="3"/>
      <c r="H563" s="3"/>
      <c r="I563" s="3"/>
    </row>
    <row r="564" spans="6:9" s="1" customFormat="1">
      <c r="F564" s="3"/>
      <c r="G564" s="3"/>
      <c r="H564" s="3"/>
      <c r="I564" s="3"/>
    </row>
    <row r="565" spans="6:9" s="1" customFormat="1">
      <c r="F565" s="3"/>
      <c r="G565" s="3"/>
      <c r="H565" s="3"/>
      <c r="I565" s="3"/>
    </row>
    <row r="566" spans="6:9" s="1" customFormat="1">
      <c r="F566" s="3"/>
      <c r="G566" s="3"/>
      <c r="H566" s="3"/>
      <c r="I566" s="3"/>
    </row>
    <row r="567" spans="6:9" s="1" customFormat="1">
      <c r="F567" s="3"/>
      <c r="G567" s="3"/>
      <c r="H567" s="3"/>
      <c r="I567" s="3"/>
    </row>
    <row r="568" spans="6:9" s="1" customFormat="1">
      <c r="F568" s="3"/>
      <c r="G568" s="3"/>
      <c r="H568" s="3"/>
      <c r="I568" s="3"/>
    </row>
    <row r="569" spans="6:9" s="1" customFormat="1">
      <c r="F569" s="3"/>
      <c r="G569" s="3"/>
      <c r="H569" s="3"/>
      <c r="I569" s="3"/>
    </row>
    <row r="570" spans="6:9" s="1" customFormat="1">
      <c r="F570" s="3"/>
      <c r="G570" s="3"/>
      <c r="H570" s="3"/>
      <c r="I570" s="3"/>
    </row>
    <row r="571" spans="6:9" s="1" customFormat="1">
      <c r="F571" s="3"/>
      <c r="G571" s="3"/>
      <c r="H571" s="3"/>
      <c r="I571" s="3"/>
    </row>
    <row r="572" spans="6:9" s="1" customFormat="1">
      <c r="F572" s="3"/>
      <c r="G572" s="3"/>
      <c r="H572" s="3"/>
      <c r="I572" s="3"/>
    </row>
    <row r="573" spans="6:9" s="1" customFormat="1">
      <c r="F573" s="3"/>
      <c r="G573" s="3"/>
      <c r="H573" s="3"/>
      <c r="I573" s="3"/>
    </row>
    <row r="574" spans="6:9" s="1" customFormat="1">
      <c r="F574" s="3"/>
      <c r="G574" s="3"/>
      <c r="H574" s="3"/>
      <c r="I574" s="3"/>
    </row>
    <row r="575" spans="6:9" s="1" customFormat="1">
      <c r="F575" s="3"/>
      <c r="G575" s="3"/>
      <c r="H575" s="3"/>
      <c r="I575" s="3"/>
    </row>
    <row r="576" spans="6:9" s="1" customFormat="1">
      <c r="F576" s="3"/>
      <c r="G576" s="3"/>
      <c r="H576" s="3"/>
      <c r="I576" s="3"/>
    </row>
    <row r="577" spans="6:9" s="1" customFormat="1">
      <c r="F577" s="3"/>
      <c r="G577" s="3"/>
      <c r="H577" s="3"/>
      <c r="I577" s="3"/>
    </row>
    <row r="578" spans="6:9" s="1" customFormat="1">
      <c r="F578" s="3"/>
      <c r="G578" s="3"/>
      <c r="H578" s="3"/>
      <c r="I578" s="3"/>
    </row>
    <row r="579" spans="6:9" s="1" customFormat="1">
      <c r="F579" s="3"/>
      <c r="G579" s="3"/>
      <c r="H579" s="3"/>
      <c r="I579" s="3"/>
    </row>
    <row r="580" spans="6:9" s="1" customFormat="1">
      <c r="F580" s="3"/>
      <c r="G580" s="3"/>
      <c r="H580" s="3"/>
      <c r="I580" s="3"/>
    </row>
    <row r="581" spans="6:9" s="1" customFormat="1">
      <c r="F581" s="3"/>
      <c r="G581" s="3"/>
      <c r="H581" s="3"/>
      <c r="I581" s="3"/>
    </row>
    <row r="582" spans="6:9" s="1" customFormat="1">
      <c r="F582" s="3"/>
      <c r="G582" s="3"/>
      <c r="H582" s="3"/>
      <c r="I582" s="3"/>
    </row>
    <row r="583" spans="6:9" s="1" customFormat="1">
      <c r="F583" s="3"/>
      <c r="G583" s="3"/>
      <c r="H583" s="3"/>
      <c r="I583" s="3"/>
    </row>
    <row r="584" spans="6:9" s="1" customFormat="1">
      <c r="F584" s="3"/>
      <c r="G584" s="3"/>
      <c r="H584" s="3"/>
      <c r="I584" s="3"/>
    </row>
    <row r="585" spans="6:9" s="1" customFormat="1">
      <c r="F585" s="3"/>
      <c r="G585" s="3"/>
      <c r="H585" s="3"/>
      <c r="I585" s="3"/>
    </row>
    <row r="586" spans="6:9" s="1" customFormat="1">
      <c r="F586" s="3"/>
      <c r="G586" s="3"/>
      <c r="H586" s="3"/>
      <c r="I586" s="3"/>
    </row>
    <row r="587" spans="6:9" s="1" customFormat="1">
      <c r="F587" s="3"/>
      <c r="G587" s="3"/>
      <c r="H587" s="3"/>
      <c r="I587" s="3"/>
    </row>
    <row r="588" spans="6:9" s="1" customFormat="1">
      <c r="F588" s="3"/>
      <c r="G588" s="3"/>
      <c r="H588" s="3"/>
      <c r="I588" s="3"/>
    </row>
    <row r="589" spans="6:9" s="1" customFormat="1">
      <c r="F589" s="3"/>
      <c r="G589" s="3"/>
      <c r="H589" s="3"/>
      <c r="I589" s="3"/>
    </row>
    <row r="590" spans="6:9" s="1" customFormat="1">
      <c r="F590" s="3"/>
      <c r="G590" s="3"/>
      <c r="H590" s="3"/>
      <c r="I590" s="3"/>
    </row>
    <row r="591" spans="6:9" s="1" customFormat="1">
      <c r="F591" s="3"/>
      <c r="G591" s="3"/>
      <c r="H591" s="3"/>
      <c r="I591" s="3"/>
    </row>
    <row r="592" spans="6:9" s="1" customFormat="1">
      <c r="F592" s="3"/>
      <c r="G592" s="3"/>
      <c r="H592" s="3"/>
      <c r="I592" s="3"/>
    </row>
    <row r="593" spans="6:9" s="1" customFormat="1">
      <c r="F593" s="3"/>
      <c r="G593" s="3"/>
      <c r="H593" s="3"/>
      <c r="I593" s="3"/>
    </row>
    <row r="594" spans="6:9" s="1" customFormat="1">
      <c r="F594" s="3"/>
      <c r="G594" s="3"/>
      <c r="H594" s="3"/>
      <c r="I594" s="3"/>
    </row>
    <row r="595" spans="6:9" s="1" customFormat="1">
      <c r="F595" s="3"/>
      <c r="G595" s="3"/>
      <c r="H595" s="3"/>
      <c r="I595" s="3"/>
    </row>
    <row r="596" spans="6:9" s="1" customFormat="1">
      <c r="F596" s="3"/>
      <c r="G596" s="3"/>
      <c r="H596" s="3"/>
      <c r="I596" s="3"/>
    </row>
    <row r="597" spans="6:9" s="1" customFormat="1">
      <c r="F597" s="3"/>
      <c r="G597" s="3"/>
      <c r="H597" s="3"/>
      <c r="I597" s="3"/>
    </row>
    <row r="598" spans="6:9" s="1" customFormat="1">
      <c r="F598" s="3"/>
      <c r="G598" s="3"/>
      <c r="H598" s="3"/>
      <c r="I598" s="3"/>
    </row>
    <row r="599" spans="6:9" s="1" customFormat="1">
      <c r="F599" s="3"/>
      <c r="G599" s="3"/>
      <c r="H599" s="3"/>
      <c r="I599" s="3"/>
    </row>
    <row r="600" spans="6:9" s="1" customFormat="1">
      <c r="F600" s="3"/>
      <c r="G600" s="3"/>
      <c r="H600" s="3"/>
      <c r="I600" s="3"/>
    </row>
    <row r="601" spans="6:9" s="1" customFormat="1">
      <c r="F601" s="3"/>
      <c r="G601" s="3"/>
      <c r="H601" s="3"/>
      <c r="I601" s="3"/>
    </row>
    <row r="602" spans="6:9" s="1" customFormat="1">
      <c r="F602" s="3"/>
      <c r="G602" s="3"/>
      <c r="H602" s="3"/>
      <c r="I602" s="3"/>
    </row>
    <row r="603" spans="6:9" s="1" customFormat="1">
      <c r="F603" s="3"/>
      <c r="G603" s="3"/>
      <c r="H603" s="3"/>
      <c r="I603" s="3"/>
    </row>
    <row r="604" spans="6:9" s="1" customFormat="1">
      <c r="F604" s="3"/>
      <c r="G604" s="3"/>
      <c r="H604" s="3"/>
      <c r="I604" s="3"/>
    </row>
    <row r="605" spans="6:9" s="1" customFormat="1">
      <c r="F605" s="3"/>
      <c r="G605" s="3"/>
      <c r="H605" s="3"/>
      <c r="I605" s="3"/>
    </row>
    <row r="606" spans="6:9" s="1" customFormat="1">
      <c r="F606" s="3"/>
      <c r="G606" s="3"/>
      <c r="H606" s="3"/>
      <c r="I606" s="3"/>
    </row>
    <row r="607" spans="6:9" s="1" customFormat="1">
      <c r="F607" s="3"/>
      <c r="G607" s="3"/>
      <c r="H607" s="3"/>
      <c r="I607" s="3"/>
    </row>
    <row r="608" spans="6:9" s="1" customFormat="1">
      <c r="F608" s="3"/>
      <c r="G608" s="3"/>
      <c r="H608" s="3"/>
      <c r="I608" s="3"/>
    </row>
    <row r="609" spans="6:9" s="1" customFormat="1">
      <c r="F609" s="3"/>
      <c r="G609" s="3"/>
      <c r="H609" s="3"/>
      <c r="I609" s="3"/>
    </row>
    <row r="610" spans="6:9" s="1" customFormat="1">
      <c r="F610" s="3"/>
      <c r="G610" s="3"/>
      <c r="H610" s="3"/>
      <c r="I610" s="3"/>
    </row>
    <row r="611" spans="6:9" s="1" customFormat="1">
      <c r="F611" s="3"/>
      <c r="G611" s="3"/>
      <c r="H611" s="3"/>
      <c r="I611" s="3"/>
    </row>
    <row r="612" spans="6:9" s="1" customFormat="1">
      <c r="F612" s="3"/>
      <c r="G612" s="3"/>
      <c r="H612" s="3"/>
      <c r="I612" s="3"/>
    </row>
    <row r="613" spans="6:9" s="1" customFormat="1">
      <c r="F613" s="3"/>
      <c r="G613" s="3"/>
      <c r="H613" s="3"/>
      <c r="I613" s="3"/>
    </row>
    <row r="614" spans="6:9" s="1" customFormat="1">
      <c r="F614" s="3"/>
      <c r="G614" s="3"/>
      <c r="H614" s="3"/>
      <c r="I614" s="3"/>
    </row>
    <row r="615" spans="6:9" s="1" customFormat="1">
      <c r="F615" s="3"/>
      <c r="G615" s="3"/>
      <c r="H615" s="3"/>
      <c r="I615" s="3"/>
    </row>
    <row r="616" spans="6:9" s="1" customFormat="1">
      <c r="F616" s="3"/>
      <c r="G616" s="3"/>
      <c r="H616" s="3"/>
      <c r="I616" s="3"/>
    </row>
    <row r="617" spans="6:9" s="1" customFormat="1">
      <c r="F617" s="3"/>
      <c r="G617" s="3"/>
      <c r="H617" s="3"/>
      <c r="I617" s="3"/>
    </row>
    <row r="618" spans="6:9" s="1" customFormat="1">
      <c r="F618" s="3"/>
      <c r="G618" s="3"/>
      <c r="H618" s="3"/>
      <c r="I618" s="3"/>
    </row>
    <row r="619" spans="6:9" s="1" customFormat="1">
      <c r="F619" s="3"/>
      <c r="G619" s="3"/>
      <c r="H619" s="3"/>
      <c r="I619" s="3"/>
    </row>
    <row r="620" spans="6:9" s="1" customFormat="1">
      <c r="F620" s="3"/>
      <c r="G620" s="3"/>
      <c r="H620" s="3"/>
      <c r="I620" s="3"/>
    </row>
    <row r="621" spans="6:9" s="1" customFormat="1">
      <c r="F621" s="3"/>
      <c r="G621" s="3"/>
      <c r="H621" s="3"/>
      <c r="I621" s="3"/>
    </row>
    <row r="622" spans="6:9" s="1" customFormat="1">
      <c r="F622" s="3"/>
      <c r="G622" s="3"/>
      <c r="H622" s="3"/>
      <c r="I622" s="3"/>
    </row>
    <row r="623" spans="6:9" s="1" customFormat="1">
      <c r="F623" s="3"/>
      <c r="G623" s="3"/>
      <c r="H623" s="3"/>
      <c r="I623" s="3"/>
    </row>
    <row r="624" spans="6:9" s="1" customFormat="1">
      <c r="F624" s="3"/>
      <c r="G624" s="3"/>
      <c r="H624" s="3"/>
      <c r="I624" s="3"/>
    </row>
    <row r="625" spans="6:9" s="1" customFormat="1">
      <c r="F625" s="3"/>
      <c r="G625" s="3"/>
      <c r="H625" s="3"/>
      <c r="I625" s="3"/>
    </row>
    <row r="626" spans="6:9" s="1" customFormat="1">
      <c r="F626" s="3"/>
      <c r="G626" s="3"/>
      <c r="H626" s="3"/>
      <c r="I626" s="3"/>
    </row>
    <row r="627" spans="6:9" s="1" customFormat="1">
      <c r="F627" s="3"/>
      <c r="G627" s="3"/>
      <c r="H627" s="3"/>
      <c r="I627" s="3"/>
    </row>
    <row r="628" spans="6:9" s="1" customFormat="1">
      <c r="F628" s="3"/>
      <c r="G628" s="3"/>
      <c r="H628" s="3"/>
      <c r="I628" s="3"/>
    </row>
    <row r="629" spans="6:9" s="1" customFormat="1">
      <c r="F629" s="3"/>
      <c r="G629" s="3"/>
      <c r="H629" s="3"/>
      <c r="I629" s="3"/>
    </row>
    <row r="630" spans="6:9" s="1" customFormat="1">
      <c r="F630" s="3"/>
      <c r="G630" s="3"/>
      <c r="H630" s="3"/>
      <c r="I630" s="3"/>
    </row>
    <row r="631" spans="6:9" s="1" customFormat="1">
      <c r="F631" s="3"/>
      <c r="G631" s="3"/>
      <c r="H631" s="3"/>
      <c r="I631" s="3"/>
    </row>
    <row r="632" spans="6:9" s="1" customFormat="1">
      <c r="F632" s="3"/>
      <c r="G632" s="3"/>
      <c r="H632" s="3"/>
      <c r="I632" s="3"/>
    </row>
    <row r="633" spans="6:9" s="1" customFormat="1">
      <c r="F633" s="3"/>
      <c r="G633" s="3"/>
      <c r="H633" s="3"/>
      <c r="I633" s="3"/>
    </row>
    <row r="634" spans="6:9" s="1" customFormat="1">
      <c r="F634" s="3"/>
      <c r="G634" s="3"/>
      <c r="H634" s="3"/>
      <c r="I634" s="3"/>
    </row>
    <row r="635" spans="6:9" s="1" customFormat="1">
      <c r="F635" s="3"/>
      <c r="G635" s="3"/>
      <c r="H635" s="3"/>
      <c r="I635" s="3"/>
    </row>
    <row r="636" spans="6:9" s="1" customFormat="1">
      <c r="F636" s="3"/>
      <c r="G636" s="3"/>
      <c r="H636" s="3"/>
      <c r="I636" s="3"/>
    </row>
    <row r="637" spans="6:9" s="1" customFormat="1">
      <c r="F637" s="3"/>
      <c r="G637" s="3"/>
      <c r="H637" s="3"/>
      <c r="I637" s="3"/>
    </row>
    <row r="638" spans="6:9" s="1" customFormat="1">
      <c r="F638" s="3"/>
      <c r="G638" s="3"/>
      <c r="H638" s="3"/>
      <c r="I638" s="3"/>
    </row>
    <row r="639" spans="6:9" s="1" customFormat="1">
      <c r="F639" s="3"/>
      <c r="G639" s="3"/>
      <c r="H639" s="3"/>
      <c r="I639" s="3"/>
    </row>
    <row r="640" spans="6:9" s="1" customFormat="1">
      <c r="F640" s="3"/>
      <c r="G640" s="3"/>
      <c r="H640" s="3"/>
      <c r="I640" s="3"/>
    </row>
    <row r="641" spans="6:9" s="1" customFormat="1">
      <c r="F641" s="3"/>
      <c r="G641" s="3"/>
      <c r="H641" s="3"/>
      <c r="I641" s="3"/>
    </row>
    <row r="642" spans="6:9" s="1" customFormat="1">
      <c r="F642" s="3"/>
      <c r="G642" s="3"/>
      <c r="H642" s="3"/>
      <c r="I642" s="3"/>
    </row>
    <row r="643" spans="6:9" s="1" customFormat="1">
      <c r="F643" s="3"/>
      <c r="G643" s="3"/>
      <c r="H643" s="3"/>
      <c r="I643" s="3"/>
    </row>
    <row r="644" spans="6:9" s="1" customFormat="1">
      <c r="F644" s="3"/>
      <c r="G644" s="3"/>
      <c r="H644" s="3"/>
      <c r="I644" s="3"/>
    </row>
    <row r="645" spans="6:9" s="1" customFormat="1">
      <c r="F645" s="3"/>
      <c r="G645" s="3"/>
      <c r="H645" s="3"/>
      <c r="I645" s="3"/>
    </row>
    <row r="646" spans="6:9" s="1" customFormat="1">
      <c r="F646" s="3"/>
      <c r="G646" s="3"/>
      <c r="H646" s="3"/>
      <c r="I646" s="3"/>
    </row>
    <row r="647" spans="6:9" s="1" customFormat="1">
      <c r="F647" s="3"/>
      <c r="G647" s="3"/>
      <c r="H647" s="3"/>
      <c r="I647" s="3"/>
    </row>
    <row r="648" spans="6:9" s="1" customFormat="1">
      <c r="F648" s="3"/>
      <c r="G648" s="3"/>
      <c r="H648" s="3"/>
      <c r="I648" s="3"/>
    </row>
    <row r="649" spans="6:9" s="1" customFormat="1">
      <c r="F649" s="3"/>
      <c r="G649" s="3"/>
      <c r="H649" s="3"/>
      <c r="I649" s="3"/>
    </row>
    <row r="650" spans="6:9" s="1" customFormat="1">
      <c r="F650" s="3"/>
      <c r="G650" s="3"/>
      <c r="H650" s="3"/>
      <c r="I650" s="3"/>
    </row>
    <row r="651" spans="6:9" s="1" customFormat="1">
      <c r="F651" s="3"/>
      <c r="G651" s="3"/>
      <c r="H651" s="3"/>
      <c r="I651" s="3"/>
    </row>
    <row r="652" spans="6:9" s="1" customFormat="1">
      <c r="F652" s="3"/>
      <c r="G652" s="3"/>
      <c r="H652" s="3"/>
      <c r="I652" s="3"/>
    </row>
    <row r="653" spans="6:9" s="1" customFormat="1">
      <c r="F653" s="3"/>
      <c r="G653" s="3"/>
      <c r="H653" s="3"/>
      <c r="I653" s="3"/>
    </row>
    <row r="654" spans="6:9" s="1" customFormat="1">
      <c r="F654" s="3"/>
      <c r="G654" s="3"/>
      <c r="H654" s="3"/>
      <c r="I654" s="3"/>
    </row>
    <row r="655" spans="6:9" s="1" customFormat="1">
      <c r="F655" s="3"/>
      <c r="G655" s="3"/>
      <c r="H655" s="3"/>
      <c r="I655" s="3"/>
    </row>
    <row r="656" spans="6:9" s="1" customFormat="1">
      <c r="F656" s="3"/>
      <c r="G656" s="3"/>
      <c r="H656" s="3"/>
      <c r="I656" s="3"/>
    </row>
    <row r="657" spans="6:9" s="1" customFormat="1">
      <c r="F657" s="3"/>
      <c r="G657" s="3"/>
      <c r="H657" s="3"/>
      <c r="I657" s="3"/>
    </row>
    <row r="658" spans="6:9" s="1" customFormat="1">
      <c r="F658" s="3"/>
      <c r="G658" s="3"/>
      <c r="H658" s="3"/>
      <c r="I658" s="3"/>
    </row>
    <row r="659" spans="6:9" s="1" customFormat="1">
      <c r="F659" s="3"/>
      <c r="G659" s="3"/>
      <c r="H659" s="3"/>
      <c r="I659" s="3"/>
    </row>
    <row r="660" spans="6:9" s="1" customFormat="1">
      <c r="F660" s="3"/>
      <c r="G660" s="3"/>
      <c r="H660" s="3"/>
      <c r="I660" s="3"/>
    </row>
    <row r="661" spans="6:9" s="1" customFormat="1">
      <c r="F661" s="3"/>
      <c r="G661" s="3"/>
      <c r="H661" s="3"/>
      <c r="I661" s="3"/>
    </row>
    <row r="662" spans="6:9" s="1" customFormat="1">
      <c r="F662" s="3"/>
      <c r="G662" s="3"/>
      <c r="H662" s="3"/>
      <c r="I662" s="3"/>
    </row>
    <row r="663" spans="6:9" s="1" customFormat="1">
      <c r="F663" s="3"/>
      <c r="G663" s="3"/>
      <c r="H663" s="3"/>
      <c r="I663" s="3"/>
    </row>
    <row r="664" spans="6:9" s="1" customFormat="1">
      <c r="F664" s="3"/>
      <c r="G664" s="3"/>
      <c r="H664" s="3"/>
      <c r="I664" s="3"/>
    </row>
    <row r="665" spans="6:9" s="1" customFormat="1">
      <c r="F665" s="3"/>
      <c r="G665" s="3"/>
      <c r="H665" s="3"/>
      <c r="I665" s="3"/>
    </row>
    <row r="666" spans="6:9" s="1" customFormat="1">
      <c r="F666" s="3"/>
      <c r="G666" s="3"/>
      <c r="H666" s="3"/>
      <c r="I666" s="3"/>
    </row>
    <row r="667" spans="6:9" s="1" customFormat="1">
      <c r="F667" s="3"/>
      <c r="G667" s="3"/>
      <c r="H667" s="3"/>
      <c r="I667" s="3"/>
    </row>
    <row r="668" spans="6:9" s="1" customFormat="1">
      <c r="F668" s="3"/>
      <c r="G668" s="3"/>
      <c r="H668" s="3"/>
      <c r="I668" s="3"/>
    </row>
    <row r="669" spans="6:9" s="1" customFormat="1">
      <c r="F669" s="3"/>
      <c r="G669" s="3"/>
      <c r="H669" s="3"/>
      <c r="I669" s="3"/>
    </row>
    <row r="670" spans="6:9" s="1" customFormat="1">
      <c r="F670" s="3"/>
      <c r="G670" s="3"/>
      <c r="H670" s="3"/>
      <c r="I670" s="3"/>
    </row>
    <row r="671" spans="6:9" s="1" customFormat="1">
      <c r="F671" s="3"/>
      <c r="G671" s="3"/>
      <c r="H671" s="3"/>
      <c r="I671" s="3"/>
    </row>
    <row r="672" spans="6:9" s="1" customFormat="1">
      <c r="F672" s="3"/>
      <c r="G672" s="3"/>
      <c r="H672" s="3"/>
      <c r="I672" s="3"/>
    </row>
    <row r="673" spans="6:9" s="1" customFormat="1">
      <c r="F673" s="3"/>
      <c r="G673" s="3"/>
      <c r="H673" s="3"/>
      <c r="I673" s="3"/>
    </row>
    <row r="674" spans="6:9" s="1" customFormat="1">
      <c r="F674" s="3"/>
      <c r="G674" s="3"/>
      <c r="H674" s="3"/>
      <c r="I674" s="3"/>
    </row>
    <row r="675" spans="6:9" s="1" customFormat="1">
      <c r="F675" s="3"/>
      <c r="G675" s="3"/>
      <c r="H675" s="3"/>
      <c r="I675" s="3"/>
    </row>
    <row r="676" spans="6:9" s="1" customFormat="1">
      <c r="F676" s="3"/>
      <c r="G676" s="3"/>
      <c r="H676" s="3"/>
      <c r="I676" s="3"/>
    </row>
    <row r="677" spans="6:9" s="1" customFormat="1">
      <c r="F677" s="3"/>
      <c r="G677" s="3"/>
      <c r="H677" s="3"/>
      <c r="I677" s="3"/>
    </row>
    <row r="678" spans="6:9" s="1" customFormat="1">
      <c r="F678" s="3"/>
      <c r="G678" s="3"/>
      <c r="H678" s="3"/>
      <c r="I678" s="3"/>
    </row>
    <row r="679" spans="6:9" s="1" customFormat="1">
      <c r="F679" s="3"/>
      <c r="G679" s="3"/>
      <c r="H679" s="3"/>
      <c r="I679" s="3"/>
    </row>
    <row r="680" spans="6:9" s="1" customFormat="1">
      <c r="F680" s="3"/>
      <c r="G680" s="3"/>
      <c r="H680" s="3"/>
      <c r="I680" s="3"/>
    </row>
    <row r="681" spans="6:9" s="1" customFormat="1">
      <c r="F681" s="3"/>
      <c r="G681" s="3"/>
      <c r="H681" s="3"/>
      <c r="I681" s="3"/>
    </row>
    <row r="682" spans="6:9" s="1" customFormat="1">
      <c r="F682" s="3"/>
      <c r="G682" s="3"/>
      <c r="H682" s="3"/>
      <c r="I682" s="3"/>
    </row>
    <row r="683" spans="6:9" s="1" customFormat="1">
      <c r="F683" s="3"/>
      <c r="G683" s="3"/>
      <c r="H683" s="3"/>
      <c r="I683" s="3"/>
    </row>
    <row r="684" spans="6:9" s="1" customFormat="1">
      <c r="F684" s="3"/>
      <c r="G684" s="3"/>
      <c r="H684" s="3"/>
      <c r="I684" s="3"/>
    </row>
    <row r="685" spans="6:9" s="1" customFormat="1">
      <c r="F685" s="3"/>
      <c r="G685" s="3"/>
      <c r="H685" s="3"/>
      <c r="I685" s="3"/>
    </row>
    <row r="686" spans="6:9" s="1" customFormat="1">
      <c r="F686" s="3"/>
      <c r="G686" s="3"/>
      <c r="H686" s="3"/>
      <c r="I686" s="3"/>
    </row>
    <row r="687" spans="6:9" s="1" customFormat="1">
      <c r="F687" s="3"/>
      <c r="G687" s="3"/>
      <c r="H687" s="3"/>
      <c r="I687" s="3"/>
    </row>
    <row r="688" spans="6:9" s="1" customFormat="1">
      <c r="F688" s="3"/>
      <c r="G688" s="3"/>
      <c r="H688" s="3"/>
      <c r="I688" s="3"/>
    </row>
    <row r="689" spans="6:9" s="1" customFormat="1">
      <c r="F689" s="3"/>
      <c r="G689" s="3"/>
      <c r="H689" s="3"/>
      <c r="I689" s="3"/>
    </row>
    <row r="690" spans="6:9" s="1" customFormat="1">
      <c r="F690" s="3"/>
      <c r="G690" s="3"/>
      <c r="H690" s="3"/>
      <c r="I690" s="3"/>
    </row>
    <row r="691" spans="6:9" s="1" customFormat="1">
      <c r="F691" s="3"/>
      <c r="G691" s="3"/>
      <c r="H691" s="3"/>
      <c r="I691" s="3"/>
    </row>
    <row r="692" spans="6:9" s="1" customFormat="1">
      <c r="F692" s="3"/>
      <c r="G692" s="3"/>
      <c r="H692" s="3"/>
      <c r="I692" s="3"/>
    </row>
    <row r="693" spans="6:9" s="1" customFormat="1">
      <c r="F693" s="3"/>
      <c r="G693" s="3"/>
      <c r="H693" s="3"/>
      <c r="I693" s="3"/>
    </row>
    <row r="694" spans="6:9" s="1" customFormat="1">
      <c r="F694" s="3"/>
      <c r="G694" s="3"/>
      <c r="H694" s="3"/>
      <c r="I694" s="3"/>
    </row>
    <row r="695" spans="6:9" s="1" customFormat="1">
      <c r="F695" s="3"/>
      <c r="G695" s="3"/>
      <c r="H695" s="3"/>
      <c r="I695" s="3"/>
    </row>
    <row r="696" spans="6:9" s="1" customFormat="1">
      <c r="F696" s="3"/>
      <c r="G696" s="3"/>
      <c r="H696" s="3"/>
      <c r="I696" s="3"/>
    </row>
    <row r="697" spans="6:9" s="1" customFormat="1">
      <c r="F697" s="3"/>
      <c r="G697" s="3"/>
      <c r="H697" s="3"/>
      <c r="I697" s="3"/>
    </row>
    <row r="698" spans="6:9" s="1" customFormat="1">
      <c r="F698" s="3"/>
      <c r="G698" s="3"/>
      <c r="H698" s="3"/>
      <c r="I698" s="3"/>
    </row>
    <row r="699" spans="6:9" s="1" customFormat="1">
      <c r="F699" s="3"/>
      <c r="G699" s="3"/>
      <c r="H699" s="3"/>
      <c r="I699" s="3"/>
    </row>
    <row r="700" spans="6:9" s="1" customFormat="1">
      <c r="F700" s="3"/>
      <c r="G700" s="3"/>
      <c r="H700" s="3"/>
      <c r="I700" s="3"/>
    </row>
    <row r="701" spans="6:9" s="1" customFormat="1">
      <c r="F701" s="3"/>
      <c r="G701" s="3"/>
      <c r="H701" s="3"/>
      <c r="I701" s="3"/>
    </row>
    <row r="702" spans="6:9" s="1" customFormat="1">
      <c r="F702" s="3"/>
      <c r="G702" s="3"/>
      <c r="H702" s="3"/>
      <c r="I702" s="3"/>
    </row>
    <row r="703" spans="6:9" s="1" customFormat="1">
      <c r="F703" s="3"/>
      <c r="G703" s="3"/>
      <c r="H703" s="3"/>
      <c r="I703" s="3"/>
    </row>
    <row r="704" spans="6:9" s="1" customFormat="1">
      <c r="F704" s="3"/>
      <c r="G704" s="3"/>
      <c r="H704" s="3"/>
      <c r="I704" s="3"/>
    </row>
    <row r="705" spans="6:9" s="1" customFormat="1">
      <c r="F705" s="3"/>
      <c r="G705" s="3"/>
      <c r="H705" s="3"/>
      <c r="I705" s="3"/>
    </row>
    <row r="706" spans="6:9" s="1" customFormat="1">
      <c r="F706" s="3"/>
      <c r="G706" s="3"/>
      <c r="H706" s="3"/>
      <c r="I706" s="3"/>
    </row>
    <row r="707" spans="6:9" s="1" customFormat="1">
      <c r="F707" s="3"/>
      <c r="G707" s="3"/>
      <c r="H707" s="3"/>
      <c r="I707" s="3"/>
    </row>
    <row r="708" spans="6:9" s="1" customFormat="1">
      <c r="F708" s="3"/>
      <c r="G708" s="3"/>
      <c r="H708" s="3"/>
      <c r="I708" s="3"/>
    </row>
    <row r="709" spans="6:9" s="1" customFormat="1">
      <c r="F709" s="3"/>
      <c r="G709" s="3"/>
      <c r="H709" s="3"/>
      <c r="I709" s="3"/>
    </row>
    <row r="710" spans="6:9" s="1" customFormat="1">
      <c r="F710" s="3"/>
      <c r="G710" s="3"/>
      <c r="H710" s="3"/>
      <c r="I710" s="3"/>
    </row>
    <row r="711" spans="6:9" s="1" customFormat="1">
      <c r="F711" s="3"/>
      <c r="G711" s="3"/>
      <c r="H711" s="3"/>
      <c r="I711" s="3"/>
    </row>
    <row r="712" spans="6:9" s="1" customFormat="1">
      <c r="F712" s="3"/>
      <c r="G712" s="3"/>
      <c r="H712" s="3"/>
      <c r="I712" s="3"/>
    </row>
    <row r="713" spans="6:9" s="1" customFormat="1">
      <c r="F713" s="3"/>
      <c r="G713" s="3"/>
      <c r="H713" s="3"/>
      <c r="I713" s="3"/>
    </row>
    <row r="714" spans="6:9" s="1" customFormat="1">
      <c r="F714" s="3"/>
      <c r="G714" s="3"/>
      <c r="H714" s="3"/>
      <c r="I714" s="3"/>
    </row>
    <row r="715" spans="6:9" s="1" customFormat="1">
      <c r="F715" s="3"/>
      <c r="G715" s="3"/>
      <c r="H715" s="3"/>
      <c r="I715" s="3"/>
    </row>
    <row r="716" spans="6:9" s="1" customFormat="1">
      <c r="F716" s="3"/>
      <c r="G716" s="3"/>
      <c r="H716" s="3"/>
      <c r="I716" s="3"/>
    </row>
    <row r="717" spans="6:9" s="1" customFormat="1">
      <c r="F717" s="3"/>
      <c r="G717" s="3"/>
      <c r="H717" s="3"/>
      <c r="I717" s="3"/>
    </row>
    <row r="718" spans="6:9" s="1" customFormat="1">
      <c r="F718" s="3"/>
      <c r="G718" s="3"/>
      <c r="H718" s="3"/>
      <c r="I718" s="3"/>
    </row>
    <row r="719" spans="6:9" s="1" customFormat="1">
      <c r="F719" s="3"/>
      <c r="G719" s="3"/>
      <c r="H719" s="3"/>
      <c r="I719" s="3"/>
    </row>
    <row r="720" spans="6:9" s="1" customFormat="1">
      <c r="F720" s="3"/>
      <c r="G720" s="3"/>
      <c r="H720" s="3"/>
      <c r="I720" s="3"/>
    </row>
    <row r="721" spans="6:9" s="1" customFormat="1">
      <c r="F721" s="3"/>
      <c r="G721" s="3"/>
      <c r="H721" s="3"/>
      <c r="I721" s="3"/>
    </row>
    <row r="722" spans="6:9" s="1" customFormat="1">
      <c r="F722" s="3"/>
      <c r="G722" s="3"/>
      <c r="H722" s="3"/>
      <c r="I722" s="3"/>
    </row>
    <row r="723" spans="6:9" s="1" customFormat="1">
      <c r="F723" s="3"/>
      <c r="G723" s="3"/>
      <c r="H723" s="3"/>
      <c r="I723" s="3"/>
    </row>
    <row r="724" spans="6:9" s="1" customFormat="1">
      <c r="F724" s="3"/>
      <c r="G724" s="3"/>
      <c r="H724" s="3"/>
      <c r="I724" s="3"/>
    </row>
    <row r="725" spans="6:9" s="1" customFormat="1">
      <c r="F725" s="3"/>
      <c r="G725" s="3"/>
      <c r="H725" s="3"/>
      <c r="I725" s="3"/>
    </row>
    <row r="726" spans="6:9" s="1" customFormat="1">
      <c r="F726" s="3"/>
      <c r="G726" s="3"/>
      <c r="H726" s="3"/>
      <c r="I726" s="3"/>
    </row>
    <row r="727" spans="6:9" s="1" customFormat="1">
      <c r="F727" s="3"/>
      <c r="G727" s="3"/>
      <c r="H727" s="3"/>
      <c r="I727" s="3"/>
    </row>
    <row r="728" spans="6:9" s="1" customFormat="1">
      <c r="F728" s="3"/>
      <c r="G728" s="3"/>
      <c r="H728" s="3"/>
      <c r="I728" s="3"/>
    </row>
    <row r="729" spans="6:9" s="1" customFormat="1">
      <c r="F729" s="3"/>
      <c r="G729" s="3"/>
      <c r="H729" s="3"/>
      <c r="I729" s="3"/>
    </row>
    <row r="730" spans="6:9" s="1" customFormat="1">
      <c r="F730" s="3"/>
      <c r="G730" s="3"/>
      <c r="H730" s="3"/>
      <c r="I730" s="3"/>
    </row>
    <row r="731" spans="6:9" s="1" customFormat="1">
      <c r="F731" s="3"/>
      <c r="G731" s="3"/>
      <c r="H731" s="3"/>
      <c r="I731" s="3"/>
    </row>
    <row r="732" spans="6:9" s="1" customFormat="1">
      <c r="F732" s="3"/>
      <c r="G732" s="3"/>
      <c r="H732" s="3"/>
      <c r="I732" s="3"/>
    </row>
    <row r="733" spans="6:9" s="1" customFormat="1">
      <c r="F733" s="3"/>
      <c r="G733" s="3"/>
      <c r="H733" s="3"/>
      <c r="I733" s="3"/>
    </row>
    <row r="734" spans="6:9" s="1" customFormat="1">
      <c r="F734" s="3"/>
      <c r="G734" s="3"/>
      <c r="H734" s="3"/>
      <c r="I734" s="3"/>
    </row>
    <row r="735" spans="6:9" s="1" customFormat="1">
      <c r="F735" s="3"/>
      <c r="G735" s="3"/>
      <c r="H735" s="3"/>
      <c r="I735" s="3"/>
    </row>
    <row r="736" spans="6:9" s="1" customFormat="1">
      <c r="F736" s="3"/>
      <c r="G736" s="3"/>
      <c r="H736" s="3"/>
      <c r="I736" s="3"/>
    </row>
    <row r="737" spans="6:9" s="1" customFormat="1">
      <c r="F737" s="3"/>
      <c r="G737" s="3"/>
      <c r="H737" s="3"/>
      <c r="I737" s="3"/>
    </row>
    <row r="738" spans="6:9" s="1" customFormat="1">
      <c r="F738" s="3"/>
      <c r="G738" s="3"/>
      <c r="H738" s="3"/>
      <c r="I738" s="3"/>
    </row>
    <row r="739" spans="6:9" s="1" customFormat="1">
      <c r="F739" s="3"/>
      <c r="G739" s="3"/>
      <c r="H739" s="3"/>
      <c r="I739" s="3"/>
    </row>
    <row r="740" spans="6:9" s="1" customFormat="1">
      <c r="F740" s="3"/>
      <c r="G740" s="3"/>
      <c r="H740" s="3"/>
      <c r="I740" s="3"/>
    </row>
    <row r="741" spans="6:9" s="1" customFormat="1">
      <c r="F741" s="3"/>
      <c r="G741" s="3"/>
      <c r="H741" s="3"/>
      <c r="I741" s="3"/>
    </row>
    <row r="742" spans="6:9" s="1" customFormat="1">
      <c r="F742" s="3"/>
      <c r="G742" s="3"/>
      <c r="H742" s="3"/>
      <c r="I742" s="3"/>
    </row>
    <row r="743" spans="6:9" s="1" customFormat="1">
      <c r="F743" s="3"/>
      <c r="G743" s="3"/>
      <c r="H743" s="3"/>
      <c r="I743" s="3"/>
    </row>
    <row r="744" spans="6:9" s="1" customFormat="1">
      <c r="F744" s="3"/>
      <c r="G744" s="3"/>
      <c r="H744" s="3"/>
      <c r="I744" s="3"/>
    </row>
    <row r="745" spans="6:9" s="1" customFormat="1">
      <c r="F745" s="3"/>
      <c r="G745" s="3"/>
      <c r="H745" s="3"/>
      <c r="I745" s="3"/>
    </row>
    <row r="746" spans="6:9" s="1" customFormat="1">
      <c r="F746" s="3"/>
      <c r="G746" s="3"/>
      <c r="H746" s="3"/>
      <c r="I746" s="3"/>
    </row>
    <row r="747" spans="6:9" s="1" customFormat="1">
      <c r="F747" s="3"/>
      <c r="G747" s="3"/>
      <c r="H747" s="3"/>
      <c r="I747" s="3"/>
    </row>
    <row r="748" spans="6:9" s="1" customFormat="1">
      <c r="F748" s="3"/>
      <c r="G748" s="3"/>
      <c r="H748" s="3"/>
      <c r="I748" s="3"/>
    </row>
    <row r="749" spans="6:9" s="1" customFormat="1">
      <c r="F749" s="3"/>
      <c r="G749" s="3"/>
      <c r="H749" s="3"/>
      <c r="I749" s="3"/>
    </row>
    <row r="750" spans="6:9" s="1" customFormat="1">
      <c r="F750" s="3"/>
      <c r="G750" s="3"/>
      <c r="H750" s="3"/>
      <c r="I750" s="3"/>
    </row>
    <row r="751" spans="6:9" s="1" customFormat="1">
      <c r="F751" s="3"/>
      <c r="G751" s="3"/>
      <c r="H751" s="3"/>
      <c r="I751" s="3"/>
    </row>
    <row r="752" spans="6:9" s="1" customFormat="1">
      <c r="F752" s="3"/>
      <c r="G752" s="3"/>
      <c r="H752" s="3"/>
      <c r="I752" s="3"/>
    </row>
    <row r="753" spans="6:9" s="1" customFormat="1">
      <c r="F753" s="3"/>
      <c r="G753" s="3"/>
      <c r="H753" s="3"/>
      <c r="I753" s="3"/>
    </row>
    <row r="754" spans="6:9" s="1" customFormat="1">
      <c r="F754" s="3"/>
      <c r="G754" s="3"/>
      <c r="H754" s="3"/>
      <c r="I754" s="3"/>
    </row>
    <row r="755" spans="6:9" s="1" customFormat="1">
      <c r="F755" s="3"/>
      <c r="G755" s="3"/>
      <c r="H755" s="3"/>
      <c r="I755" s="3"/>
    </row>
    <row r="756" spans="6:9" s="1" customFormat="1">
      <c r="F756" s="3"/>
      <c r="G756" s="3"/>
      <c r="H756" s="3"/>
      <c r="I756" s="3"/>
    </row>
    <row r="757" spans="6:9" s="1" customFormat="1">
      <c r="F757" s="3"/>
      <c r="G757" s="3"/>
      <c r="H757" s="3"/>
      <c r="I757" s="3"/>
    </row>
    <row r="758" spans="6:9" s="1" customFormat="1">
      <c r="F758" s="3"/>
      <c r="G758" s="3"/>
      <c r="H758" s="3"/>
      <c r="I758" s="3"/>
    </row>
    <row r="759" spans="6:9" s="1" customFormat="1">
      <c r="F759" s="3"/>
      <c r="G759" s="3"/>
      <c r="H759" s="3"/>
      <c r="I759" s="3"/>
    </row>
    <row r="760" spans="6:9" s="1" customFormat="1">
      <c r="F760" s="3"/>
      <c r="G760" s="3"/>
      <c r="H760" s="3"/>
      <c r="I760" s="3"/>
    </row>
    <row r="761" spans="6:9" s="1" customFormat="1">
      <c r="F761" s="3"/>
      <c r="G761" s="3"/>
      <c r="H761" s="3"/>
      <c r="I761" s="3"/>
    </row>
    <row r="762" spans="6:9" s="1" customFormat="1">
      <c r="F762" s="3"/>
      <c r="G762" s="3"/>
      <c r="H762" s="3"/>
      <c r="I762" s="3"/>
    </row>
    <row r="763" spans="6:9" s="1" customFormat="1">
      <c r="F763" s="3"/>
      <c r="G763" s="3"/>
      <c r="H763" s="3"/>
      <c r="I763" s="3"/>
    </row>
    <row r="764" spans="6:9" s="1" customFormat="1">
      <c r="F764" s="3"/>
      <c r="G764" s="3"/>
      <c r="H764" s="3"/>
      <c r="I764" s="3"/>
    </row>
    <row r="765" spans="6:9" s="1" customFormat="1">
      <c r="F765" s="3"/>
      <c r="G765" s="3"/>
      <c r="H765" s="3"/>
      <c r="I765" s="3"/>
    </row>
    <row r="766" spans="6:9" s="1" customFormat="1">
      <c r="F766" s="3"/>
      <c r="G766" s="3"/>
      <c r="H766" s="3"/>
      <c r="I766" s="3"/>
    </row>
    <row r="767" spans="6:9" s="1" customFormat="1">
      <c r="F767" s="3"/>
      <c r="G767" s="3"/>
      <c r="H767" s="3"/>
      <c r="I767" s="3"/>
    </row>
    <row r="768" spans="6:9" s="1" customFormat="1">
      <c r="F768" s="3"/>
      <c r="G768" s="3"/>
      <c r="H768" s="3"/>
      <c r="I768" s="3"/>
    </row>
    <row r="769" spans="6:9" s="1" customFormat="1">
      <c r="F769" s="3"/>
      <c r="G769" s="3"/>
      <c r="H769" s="3"/>
      <c r="I769" s="3"/>
    </row>
    <row r="770" spans="6:9" s="1" customFormat="1">
      <c r="F770" s="3"/>
      <c r="G770" s="3"/>
      <c r="H770" s="3"/>
      <c r="I770" s="3"/>
    </row>
    <row r="771" spans="6:9" s="1" customFormat="1">
      <c r="F771" s="3"/>
      <c r="G771" s="3"/>
      <c r="H771" s="3"/>
      <c r="I771" s="3"/>
    </row>
    <row r="772" spans="6:9" s="1" customFormat="1">
      <c r="F772" s="3"/>
      <c r="G772" s="3"/>
      <c r="H772" s="3"/>
      <c r="I772" s="3"/>
    </row>
    <row r="773" spans="6:9" s="1" customFormat="1">
      <c r="F773" s="3"/>
      <c r="G773" s="3"/>
      <c r="H773" s="3"/>
      <c r="I773" s="3"/>
    </row>
    <row r="774" spans="6:9" s="1" customFormat="1">
      <c r="F774" s="3"/>
      <c r="G774" s="3"/>
      <c r="H774" s="3"/>
      <c r="I774" s="3"/>
    </row>
    <row r="775" spans="6:9" s="1" customFormat="1">
      <c r="F775" s="3"/>
      <c r="G775" s="3"/>
      <c r="H775" s="3"/>
      <c r="I775" s="3"/>
    </row>
    <row r="776" spans="6:9" s="1" customFormat="1">
      <c r="F776" s="3"/>
      <c r="G776" s="3"/>
      <c r="H776" s="3"/>
      <c r="I776" s="3"/>
    </row>
    <row r="777" spans="6:9" s="1" customFormat="1">
      <c r="F777" s="3"/>
      <c r="G777" s="3"/>
      <c r="H777" s="3"/>
      <c r="I777" s="3"/>
    </row>
    <row r="778" spans="6:9" s="1" customFormat="1">
      <c r="F778" s="3"/>
      <c r="G778" s="3"/>
      <c r="H778" s="3"/>
      <c r="I778" s="3"/>
    </row>
    <row r="779" spans="6:9" s="1" customFormat="1">
      <c r="F779" s="3"/>
      <c r="G779" s="3"/>
      <c r="H779" s="3"/>
      <c r="I779" s="3"/>
    </row>
    <row r="780" spans="6:9" s="1" customFormat="1">
      <c r="F780" s="3"/>
      <c r="G780" s="3"/>
      <c r="H780" s="3"/>
      <c r="I780" s="3"/>
    </row>
    <row r="781" spans="6:9" s="1" customFormat="1">
      <c r="F781" s="3"/>
      <c r="G781" s="3"/>
      <c r="H781" s="3"/>
      <c r="I781" s="3"/>
    </row>
    <row r="782" spans="6:9" s="1" customFormat="1">
      <c r="F782" s="3"/>
      <c r="G782" s="3"/>
      <c r="H782" s="3"/>
      <c r="I782" s="3"/>
    </row>
    <row r="783" spans="6:9" s="1" customFormat="1">
      <c r="F783" s="3"/>
      <c r="G783" s="3"/>
      <c r="H783" s="3"/>
      <c r="I783" s="3"/>
    </row>
    <row r="784" spans="6:9" s="1" customFormat="1">
      <c r="F784" s="3"/>
      <c r="G784" s="3"/>
      <c r="H784" s="3"/>
      <c r="I784" s="3"/>
    </row>
    <row r="785" spans="6:9" s="1" customFormat="1">
      <c r="F785" s="3"/>
      <c r="G785" s="3"/>
      <c r="H785" s="3"/>
      <c r="I785" s="3"/>
    </row>
    <row r="786" spans="6:9" s="1" customFormat="1">
      <c r="F786" s="3"/>
      <c r="G786" s="3"/>
      <c r="H786" s="3"/>
      <c r="I786" s="3"/>
    </row>
    <row r="787" spans="6:9" s="1" customFormat="1">
      <c r="F787" s="3"/>
      <c r="G787" s="3"/>
      <c r="H787" s="3"/>
      <c r="I787" s="3"/>
    </row>
    <row r="788" spans="6:9" s="1" customFormat="1">
      <c r="F788" s="3"/>
      <c r="G788" s="3"/>
      <c r="H788" s="3"/>
      <c r="I788" s="3"/>
    </row>
    <row r="789" spans="6:9" s="1" customFormat="1">
      <c r="F789" s="3"/>
      <c r="G789" s="3"/>
      <c r="H789" s="3"/>
      <c r="I789" s="3"/>
    </row>
    <row r="790" spans="6:9" s="1" customFormat="1">
      <c r="F790" s="3"/>
      <c r="G790" s="3"/>
      <c r="H790" s="3"/>
      <c r="I790" s="3"/>
    </row>
    <row r="791" spans="6:9" s="1" customFormat="1">
      <c r="F791" s="3"/>
      <c r="G791" s="3"/>
      <c r="H791" s="3"/>
      <c r="I791" s="3"/>
    </row>
    <row r="792" spans="6:9" s="1" customFormat="1">
      <c r="F792" s="3"/>
      <c r="G792" s="3"/>
      <c r="H792" s="3"/>
      <c r="I792" s="3"/>
    </row>
    <row r="793" spans="6:9" s="1" customFormat="1">
      <c r="F793" s="3"/>
      <c r="G793" s="3"/>
      <c r="H793" s="3"/>
      <c r="I793" s="3"/>
    </row>
    <row r="794" spans="6:9" s="1" customFormat="1">
      <c r="F794" s="3"/>
      <c r="G794" s="3"/>
      <c r="H794" s="3"/>
      <c r="I794" s="3"/>
    </row>
    <row r="795" spans="6:9" s="1" customFormat="1">
      <c r="F795" s="3"/>
      <c r="G795" s="3"/>
      <c r="H795" s="3"/>
      <c r="I795" s="3"/>
    </row>
    <row r="796" spans="6:9" s="1" customFormat="1">
      <c r="F796" s="3"/>
      <c r="G796" s="3"/>
      <c r="H796" s="3"/>
      <c r="I796" s="3"/>
    </row>
    <row r="797" spans="6:9" s="1" customFormat="1">
      <c r="F797" s="3"/>
      <c r="G797" s="3"/>
      <c r="H797" s="3"/>
      <c r="I797" s="3"/>
    </row>
    <row r="798" spans="6:9" s="1" customFormat="1">
      <c r="F798" s="3"/>
      <c r="G798" s="3"/>
      <c r="H798" s="3"/>
      <c r="I798" s="3"/>
    </row>
    <row r="799" spans="6:9" s="1" customFormat="1">
      <c r="F799" s="3"/>
      <c r="G799" s="3"/>
      <c r="H799" s="3"/>
      <c r="I799" s="3"/>
    </row>
    <row r="800" spans="6:9" s="1" customFormat="1">
      <c r="F800" s="3"/>
      <c r="G800" s="3"/>
      <c r="H800" s="3"/>
      <c r="I800" s="3"/>
    </row>
    <row r="801" spans="6:9" s="1" customFormat="1">
      <c r="F801" s="3"/>
      <c r="G801" s="3"/>
      <c r="H801" s="3"/>
      <c r="I801" s="3"/>
    </row>
    <row r="802" spans="6:9" s="1" customFormat="1">
      <c r="F802" s="3"/>
      <c r="G802" s="3"/>
      <c r="H802" s="3"/>
      <c r="I802" s="3"/>
    </row>
    <row r="803" spans="6:9" s="1" customFormat="1">
      <c r="F803" s="3"/>
      <c r="G803" s="3"/>
      <c r="H803" s="3"/>
      <c r="I803" s="3"/>
    </row>
    <row r="804" spans="6:9" s="1" customFormat="1">
      <c r="F804" s="3"/>
      <c r="G804" s="3"/>
      <c r="H804" s="3"/>
      <c r="I804" s="3"/>
    </row>
    <row r="805" spans="6:9" s="1" customFormat="1">
      <c r="F805" s="3"/>
      <c r="G805" s="3"/>
      <c r="H805" s="3"/>
      <c r="I805" s="3"/>
    </row>
    <row r="806" spans="6:9" s="1" customFormat="1">
      <c r="F806" s="3"/>
      <c r="G806" s="3"/>
      <c r="H806" s="3"/>
      <c r="I806" s="3"/>
    </row>
    <row r="807" spans="6:9" s="1" customFormat="1">
      <c r="F807" s="3"/>
      <c r="G807" s="3"/>
      <c r="H807" s="3"/>
      <c r="I807" s="3"/>
    </row>
    <row r="808" spans="6:9" s="1" customFormat="1">
      <c r="F808" s="3"/>
      <c r="G808" s="3"/>
      <c r="H808" s="3"/>
      <c r="I808" s="3"/>
    </row>
    <row r="809" spans="6:9" s="1" customFormat="1">
      <c r="F809" s="3"/>
      <c r="G809" s="3"/>
      <c r="H809" s="3"/>
      <c r="I809" s="3"/>
    </row>
    <row r="810" spans="6:9" s="1" customFormat="1">
      <c r="F810" s="3"/>
      <c r="G810" s="3"/>
      <c r="H810" s="3"/>
      <c r="I810" s="3"/>
    </row>
    <row r="811" spans="6:9" s="1" customFormat="1">
      <c r="F811" s="3"/>
      <c r="G811" s="3"/>
      <c r="H811" s="3"/>
      <c r="I811" s="3"/>
    </row>
    <row r="812" spans="6:9" s="1" customFormat="1">
      <c r="F812" s="3"/>
      <c r="G812" s="3"/>
      <c r="H812" s="3"/>
      <c r="I812" s="3"/>
    </row>
    <row r="813" spans="6:9" s="1" customFormat="1">
      <c r="F813" s="3"/>
      <c r="G813" s="3"/>
      <c r="H813" s="3"/>
      <c r="I813" s="3"/>
    </row>
    <row r="814" spans="6:9" s="1" customFormat="1">
      <c r="F814" s="3"/>
      <c r="G814" s="3"/>
      <c r="H814" s="3"/>
      <c r="I814" s="3"/>
    </row>
    <row r="815" spans="6:9" s="1" customFormat="1">
      <c r="F815" s="3"/>
      <c r="G815" s="3"/>
      <c r="H815" s="3"/>
      <c r="I815" s="3"/>
    </row>
    <row r="816" spans="6:9" s="1" customFormat="1">
      <c r="F816" s="3"/>
      <c r="G816" s="3"/>
      <c r="H816" s="3"/>
      <c r="I816" s="3"/>
    </row>
    <row r="817" spans="6:9" s="1" customFormat="1">
      <c r="F817" s="3"/>
      <c r="G817" s="3"/>
      <c r="H817" s="3"/>
      <c r="I817" s="3"/>
    </row>
    <row r="818" spans="6:9" s="1" customFormat="1">
      <c r="F818" s="3"/>
      <c r="G818" s="3"/>
      <c r="H818" s="3"/>
      <c r="I818" s="3"/>
    </row>
    <row r="819" spans="6:9" s="1" customFormat="1">
      <c r="F819" s="3"/>
      <c r="G819" s="3"/>
      <c r="H819" s="3"/>
      <c r="I819" s="3"/>
    </row>
    <row r="820" spans="6:9" s="1" customFormat="1">
      <c r="F820" s="3"/>
      <c r="G820" s="3"/>
      <c r="H820" s="3"/>
      <c r="I820" s="3"/>
    </row>
    <row r="821" spans="6:9" s="1" customFormat="1">
      <c r="F821" s="3"/>
      <c r="G821" s="3"/>
      <c r="H821" s="3"/>
      <c r="I821" s="3"/>
    </row>
    <row r="822" spans="6:9" s="1" customFormat="1">
      <c r="F822" s="3"/>
      <c r="G822" s="3"/>
      <c r="H822" s="3"/>
      <c r="I822" s="3"/>
    </row>
    <row r="823" spans="6:9" s="1" customFormat="1">
      <c r="F823" s="3"/>
      <c r="G823" s="3"/>
      <c r="H823" s="3"/>
      <c r="I823" s="3"/>
    </row>
    <row r="824" spans="6:9" s="1" customFormat="1">
      <c r="F824" s="3"/>
      <c r="G824" s="3"/>
      <c r="H824" s="3"/>
      <c r="I824" s="3"/>
    </row>
    <row r="825" spans="6:9" s="1" customFormat="1">
      <c r="F825" s="3"/>
      <c r="G825" s="3"/>
      <c r="H825" s="3"/>
      <c r="I825" s="3"/>
    </row>
    <row r="826" spans="6:9" s="1" customFormat="1">
      <c r="F826" s="3"/>
      <c r="G826" s="3"/>
      <c r="H826" s="3"/>
      <c r="I826" s="3"/>
    </row>
    <row r="827" spans="6:9" s="1" customFormat="1">
      <c r="F827" s="3"/>
      <c r="G827" s="3"/>
      <c r="H827" s="3"/>
      <c r="I827" s="3"/>
    </row>
    <row r="828" spans="6:9" s="1" customFormat="1">
      <c r="F828" s="3"/>
      <c r="G828" s="3"/>
      <c r="H828" s="3"/>
      <c r="I828" s="3"/>
    </row>
    <row r="829" spans="6:9" s="1" customFormat="1">
      <c r="F829" s="3"/>
      <c r="G829" s="3"/>
      <c r="H829" s="3"/>
      <c r="I829" s="3"/>
    </row>
    <row r="830" spans="6:9" s="1" customFormat="1">
      <c r="F830" s="3"/>
      <c r="G830" s="3"/>
      <c r="H830" s="3"/>
      <c r="I830" s="3"/>
    </row>
    <row r="831" spans="6:9" s="1" customFormat="1">
      <c r="F831" s="3"/>
      <c r="G831" s="3"/>
      <c r="H831" s="3"/>
      <c r="I831" s="3"/>
    </row>
    <row r="832" spans="6:9" s="1" customFormat="1">
      <c r="F832" s="3"/>
      <c r="G832" s="3"/>
      <c r="H832" s="3"/>
      <c r="I832" s="3"/>
    </row>
    <row r="833" spans="6:9" s="1" customFormat="1">
      <c r="F833" s="3"/>
      <c r="G833" s="3"/>
      <c r="H833" s="3"/>
      <c r="I833" s="3"/>
    </row>
    <row r="834" spans="6:9" s="1" customFormat="1">
      <c r="F834" s="3"/>
      <c r="G834" s="3"/>
      <c r="H834" s="3"/>
      <c r="I834" s="3"/>
    </row>
    <row r="835" spans="6:9" s="1" customFormat="1">
      <c r="F835" s="3"/>
      <c r="G835" s="3"/>
      <c r="H835" s="3"/>
      <c r="I835" s="3"/>
    </row>
    <row r="836" spans="6:9" s="1" customFormat="1">
      <c r="F836" s="3"/>
      <c r="G836" s="3"/>
      <c r="H836" s="3"/>
      <c r="I836" s="3"/>
    </row>
    <row r="837" spans="6:9" s="1" customFormat="1">
      <c r="F837" s="3"/>
      <c r="G837" s="3"/>
      <c r="H837" s="3"/>
      <c r="I837" s="3"/>
    </row>
    <row r="838" spans="6:9" s="1" customFormat="1">
      <c r="F838" s="3"/>
      <c r="G838" s="3"/>
      <c r="H838" s="3"/>
      <c r="I838" s="3"/>
    </row>
    <row r="839" spans="6:9" s="1" customFormat="1">
      <c r="F839" s="3"/>
      <c r="G839" s="3"/>
      <c r="H839" s="3"/>
      <c r="I839" s="3"/>
    </row>
    <row r="840" spans="6:9" s="1" customFormat="1">
      <c r="F840" s="3"/>
      <c r="G840" s="3"/>
      <c r="H840" s="3"/>
      <c r="I840" s="3"/>
    </row>
    <row r="841" spans="6:9" s="1" customFormat="1">
      <c r="F841" s="3"/>
      <c r="G841" s="3"/>
      <c r="H841" s="3"/>
      <c r="I841" s="3"/>
    </row>
    <row r="842" spans="6:9" s="1" customFormat="1">
      <c r="F842" s="3"/>
      <c r="G842" s="3"/>
      <c r="H842" s="3"/>
      <c r="I842" s="3"/>
    </row>
    <row r="843" spans="6:9" s="1" customFormat="1">
      <c r="F843" s="3"/>
      <c r="G843" s="3"/>
      <c r="H843" s="3"/>
      <c r="I843" s="3"/>
    </row>
    <row r="844" spans="6:9" s="1" customFormat="1">
      <c r="F844" s="3"/>
      <c r="G844" s="3"/>
      <c r="H844" s="3"/>
      <c r="I844" s="3"/>
    </row>
    <row r="845" spans="6:9" s="1" customFormat="1">
      <c r="F845" s="3"/>
      <c r="G845" s="3"/>
      <c r="H845" s="3"/>
      <c r="I845" s="3"/>
    </row>
    <row r="846" spans="6:9" s="1" customFormat="1">
      <c r="F846" s="3"/>
      <c r="G846" s="3"/>
      <c r="H846" s="3"/>
      <c r="I846" s="3"/>
    </row>
    <row r="847" spans="6:9" s="1" customFormat="1">
      <c r="F847" s="3"/>
      <c r="G847" s="3"/>
      <c r="H847" s="3"/>
      <c r="I847" s="3"/>
    </row>
    <row r="848" spans="6:9" s="1" customFormat="1">
      <c r="F848" s="3"/>
      <c r="G848" s="3"/>
      <c r="H848" s="3"/>
      <c r="I848" s="3"/>
    </row>
    <row r="849" spans="6:9" s="1" customFormat="1">
      <c r="F849" s="3"/>
      <c r="G849" s="3"/>
      <c r="H849" s="3"/>
      <c r="I849" s="3"/>
    </row>
    <row r="850" spans="6:9" s="1" customFormat="1">
      <c r="F850" s="3"/>
      <c r="G850" s="3"/>
      <c r="H850" s="3"/>
      <c r="I850" s="3"/>
    </row>
    <row r="851" spans="6:9" s="1" customFormat="1">
      <c r="F851" s="3"/>
      <c r="G851" s="3"/>
      <c r="H851" s="3"/>
      <c r="I851" s="3"/>
    </row>
    <row r="852" spans="6:9" s="1" customFormat="1">
      <c r="F852" s="3"/>
      <c r="G852" s="3"/>
      <c r="H852" s="3"/>
      <c r="I852" s="3"/>
    </row>
    <row r="853" spans="6:9" s="1" customFormat="1">
      <c r="F853" s="3"/>
      <c r="G853" s="3"/>
      <c r="H853" s="3"/>
      <c r="I853" s="3"/>
    </row>
    <row r="854" spans="6:9" s="1" customFormat="1">
      <c r="F854" s="3"/>
      <c r="G854" s="3"/>
      <c r="H854" s="3"/>
      <c r="I854" s="3"/>
    </row>
    <row r="855" spans="6:9" s="1" customFormat="1">
      <c r="F855" s="3"/>
      <c r="G855" s="3"/>
      <c r="H855" s="3"/>
      <c r="I855" s="3"/>
    </row>
    <row r="856" spans="6:9" s="1" customFormat="1">
      <c r="F856" s="3"/>
      <c r="G856" s="3"/>
      <c r="H856" s="3"/>
      <c r="I856" s="3"/>
    </row>
    <row r="857" spans="6:9" s="1" customFormat="1">
      <c r="F857" s="3"/>
      <c r="G857" s="3"/>
      <c r="H857" s="3"/>
      <c r="I857" s="3"/>
    </row>
    <row r="858" spans="6:9" s="1" customFormat="1">
      <c r="F858" s="3"/>
      <c r="G858" s="3"/>
      <c r="H858" s="3"/>
      <c r="I858" s="3"/>
    </row>
    <row r="859" spans="6:9" s="1" customFormat="1">
      <c r="F859" s="3"/>
      <c r="G859" s="3"/>
      <c r="H859" s="3"/>
      <c r="I859" s="3"/>
    </row>
    <row r="860" spans="6:9" s="1" customFormat="1">
      <c r="F860" s="3"/>
      <c r="G860" s="3"/>
      <c r="H860" s="3"/>
      <c r="I860" s="3"/>
    </row>
    <row r="861" spans="6:9" s="1" customFormat="1">
      <c r="F861" s="3"/>
      <c r="G861" s="3"/>
      <c r="H861" s="3"/>
      <c r="I861" s="3"/>
    </row>
    <row r="862" spans="6:9" s="1" customFormat="1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5:J1048576 B28:B29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145</v>
      </c>
      <c r="C1" s="46" t="s" vm="1">
        <v>230</v>
      </c>
    </row>
    <row r="2" spans="2:11">
      <c r="B2" s="46" t="s">
        <v>144</v>
      </c>
      <c r="C2" s="46" t="s">
        <v>231</v>
      </c>
    </row>
    <row r="3" spans="2:11">
      <c r="B3" s="46" t="s">
        <v>146</v>
      </c>
      <c r="C3" s="46" t="s">
        <v>232</v>
      </c>
    </row>
    <row r="4" spans="2:11">
      <c r="B4" s="46" t="s">
        <v>147</v>
      </c>
      <c r="C4" s="46">
        <v>9453</v>
      </c>
    </row>
    <row r="6" spans="2:11" ht="26.25" customHeight="1">
      <c r="B6" s="137" t="s">
        <v>178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9" t="s">
        <v>2930</v>
      </c>
      <c r="C10" s="87"/>
      <c r="D10" s="87"/>
      <c r="E10" s="87"/>
      <c r="F10" s="87"/>
      <c r="G10" s="87"/>
      <c r="H10" s="87"/>
      <c r="I10" s="110">
        <v>0</v>
      </c>
      <c r="J10" s="111">
        <v>0</v>
      </c>
      <c r="K10" s="111">
        <v>0</v>
      </c>
    </row>
    <row r="11" spans="2:11" ht="21" customHeight="1">
      <c r="B11" s="121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1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6"/>
      <c r="C110" s="96"/>
      <c r="D110" s="114"/>
      <c r="E110" s="114"/>
      <c r="F110" s="114"/>
      <c r="G110" s="114"/>
      <c r="H110" s="114"/>
      <c r="I110" s="97"/>
      <c r="J110" s="97"/>
      <c r="K110" s="97"/>
    </row>
    <row r="111" spans="2:11">
      <c r="B111" s="96"/>
      <c r="C111" s="96"/>
      <c r="D111" s="114"/>
      <c r="E111" s="114"/>
      <c r="F111" s="114"/>
      <c r="G111" s="114"/>
      <c r="H111" s="114"/>
      <c r="I111" s="97"/>
      <c r="J111" s="97"/>
      <c r="K111" s="97"/>
    </row>
    <row r="112" spans="2:11">
      <c r="B112" s="96"/>
      <c r="C112" s="96"/>
      <c r="D112" s="114"/>
      <c r="E112" s="114"/>
      <c r="F112" s="114"/>
      <c r="G112" s="114"/>
      <c r="H112" s="114"/>
      <c r="I112" s="97"/>
      <c r="J112" s="97"/>
      <c r="K112" s="97"/>
    </row>
    <row r="113" spans="2:11">
      <c r="B113" s="97"/>
      <c r="C113" s="97"/>
      <c r="D113" s="114"/>
      <c r="E113" s="114"/>
      <c r="F113" s="114"/>
      <c r="G113" s="114"/>
      <c r="H113" s="114"/>
      <c r="I113" s="97"/>
      <c r="J113" s="97"/>
      <c r="K113" s="97"/>
    </row>
    <row r="114" spans="2:11">
      <c r="B114" s="97"/>
      <c r="C114" s="97"/>
      <c r="D114" s="114"/>
      <c r="E114" s="114"/>
      <c r="F114" s="114"/>
      <c r="G114" s="114"/>
      <c r="H114" s="114"/>
      <c r="I114" s="97"/>
      <c r="J114" s="97"/>
      <c r="K114" s="97"/>
    </row>
    <row r="115" spans="2:11">
      <c r="B115" s="97"/>
      <c r="C115" s="97"/>
      <c r="D115" s="114"/>
      <c r="E115" s="114"/>
      <c r="F115" s="114"/>
      <c r="G115" s="114"/>
      <c r="H115" s="114"/>
      <c r="I115" s="97"/>
      <c r="J115" s="97"/>
      <c r="K115" s="97"/>
    </row>
    <row r="116" spans="2:11">
      <c r="B116" s="97"/>
      <c r="C116" s="97"/>
      <c r="D116" s="114"/>
      <c r="E116" s="114"/>
      <c r="F116" s="114"/>
      <c r="G116" s="114"/>
      <c r="H116" s="114"/>
      <c r="I116" s="97"/>
      <c r="J116" s="97"/>
      <c r="K116" s="97"/>
    </row>
    <row r="117" spans="2:11">
      <c r="B117" s="97"/>
      <c r="C117" s="97"/>
      <c r="D117" s="114"/>
      <c r="E117" s="114"/>
      <c r="F117" s="114"/>
      <c r="G117" s="114"/>
      <c r="H117" s="114"/>
      <c r="I117" s="97"/>
      <c r="J117" s="97"/>
      <c r="K117" s="97"/>
    </row>
    <row r="118" spans="2:11">
      <c r="B118" s="97"/>
      <c r="C118" s="97"/>
      <c r="D118" s="114"/>
      <c r="E118" s="114"/>
      <c r="F118" s="114"/>
      <c r="G118" s="114"/>
      <c r="H118" s="114"/>
      <c r="I118" s="97"/>
      <c r="J118" s="97"/>
      <c r="K118" s="97"/>
    </row>
    <row r="119" spans="2:11">
      <c r="B119" s="97"/>
      <c r="C119" s="97"/>
      <c r="D119" s="114"/>
      <c r="E119" s="114"/>
      <c r="F119" s="114"/>
      <c r="G119" s="114"/>
      <c r="H119" s="114"/>
      <c r="I119" s="97"/>
      <c r="J119" s="97"/>
      <c r="K119" s="97"/>
    </row>
    <row r="120" spans="2:11">
      <c r="B120" s="97"/>
      <c r="C120" s="97"/>
      <c r="D120" s="114"/>
      <c r="E120" s="114"/>
      <c r="F120" s="114"/>
      <c r="G120" s="114"/>
      <c r="H120" s="114"/>
      <c r="I120" s="97"/>
      <c r="J120" s="97"/>
      <c r="K120" s="97"/>
    </row>
    <row r="121" spans="2:11">
      <c r="B121" s="97"/>
      <c r="C121" s="97"/>
      <c r="D121" s="114"/>
      <c r="E121" s="114"/>
      <c r="F121" s="114"/>
      <c r="G121" s="114"/>
      <c r="H121" s="114"/>
      <c r="I121" s="97"/>
      <c r="J121" s="97"/>
      <c r="K121" s="97"/>
    </row>
    <row r="122" spans="2:11">
      <c r="B122" s="97"/>
      <c r="C122" s="97"/>
      <c r="D122" s="114"/>
      <c r="E122" s="114"/>
      <c r="F122" s="114"/>
      <c r="G122" s="114"/>
      <c r="H122" s="114"/>
      <c r="I122" s="97"/>
      <c r="J122" s="97"/>
      <c r="K122" s="97"/>
    </row>
    <row r="123" spans="2:11">
      <c r="B123" s="97"/>
      <c r="C123" s="97"/>
      <c r="D123" s="114"/>
      <c r="E123" s="114"/>
      <c r="F123" s="114"/>
      <c r="G123" s="114"/>
      <c r="H123" s="114"/>
      <c r="I123" s="97"/>
      <c r="J123" s="97"/>
      <c r="K123" s="97"/>
    </row>
    <row r="124" spans="2:11">
      <c r="B124" s="97"/>
      <c r="C124" s="97"/>
      <c r="D124" s="114"/>
      <c r="E124" s="114"/>
      <c r="F124" s="114"/>
      <c r="G124" s="114"/>
      <c r="H124" s="114"/>
      <c r="I124" s="97"/>
      <c r="J124" s="97"/>
      <c r="K124" s="97"/>
    </row>
    <row r="125" spans="2:11">
      <c r="B125" s="97"/>
      <c r="C125" s="97"/>
      <c r="D125" s="114"/>
      <c r="E125" s="114"/>
      <c r="F125" s="114"/>
      <c r="G125" s="114"/>
      <c r="H125" s="114"/>
      <c r="I125" s="97"/>
      <c r="J125" s="97"/>
      <c r="K125" s="97"/>
    </row>
    <row r="126" spans="2:11">
      <c r="B126" s="97"/>
      <c r="C126" s="97"/>
      <c r="D126" s="114"/>
      <c r="E126" s="114"/>
      <c r="F126" s="114"/>
      <c r="G126" s="114"/>
      <c r="H126" s="114"/>
      <c r="I126" s="97"/>
      <c r="J126" s="97"/>
      <c r="K126" s="97"/>
    </row>
    <row r="127" spans="2:11">
      <c r="B127" s="97"/>
      <c r="C127" s="97"/>
      <c r="D127" s="114"/>
      <c r="E127" s="114"/>
      <c r="F127" s="114"/>
      <c r="G127" s="114"/>
      <c r="H127" s="114"/>
      <c r="I127" s="97"/>
      <c r="J127" s="97"/>
      <c r="K127" s="97"/>
    </row>
    <row r="128" spans="2:11">
      <c r="B128" s="97"/>
      <c r="C128" s="97"/>
      <c r="D128" s="114"/>
      <c r="E128" s="114"/>
      <c r="F128" s="114"/>
      <c r="G128" s="114"/>
      <c r="H128" s="114"/>
      <c r="I128" s="97"/>
      <c r="J128" s="97"/>
      <c r="K128" s="97"/>
    </row>
    <row r="129" spans="2:11">
      <c r="B129" s="97"/>
      <c r="C129" s="97"/>
      <c r="D129" s="114"/>
      <c r="E129" s="114"/>
      <c r="F129" s="114"/>
      <c r="G129" s="114"/>
      <c r="H129" s="114"/>
      <c r="I129" s="97"/>
      <c r="J129" s="97"/>
      <c r="K129" s="97"/>
    </row>
    <row r="130" spans="2:11">
      <c r="B130" s="97"/>
      <c r="C130" s="97"/>
      <c r="D130" s="114"/>
      <c r="E130" s="114"/>
      <c r="F130" s="114"/>
      <c r="G130" s="114"/>
      <c r="H130" s="114"/>
      <c r="I130" s="97"/>
      <c r="J130" s="97"/>
      <c r="K130" s="97"/>
    </row>
    <row r="131" spans="2:11">
      <c r="B131" s="97"/>
      <c r="C131" s="97"/>
      <c r="D131" s="114"/>
      <c r="E131" s="114"/>
      <c r="F131" s="114"/>
      <c r="G131" s="114"/>
      <c r="H131" s="114"/>
      <c r="I131" s="97"/>
      <c r="J131" s="97"/>
      <c r="K131" s="97"/>
    </row>
    <row r="132" spans="2:11">
      <c r="B132" s="97"/>
      <c r="C132" s="97"/>
      <c r="D132" s="114"/>
      <c r="E132" s="114"/>
      <c r="F132" s="114"/>
      <c r="G132" s="114"/>
      <c r="H132" s="114"/>
      <c r="I132" s="97"/>
      <c r="J132" s="97"/>
      <c r="K132" s="97"/>
    </row>
    <row r="133" spans="2:11">
      <c r="B133" s="97"/>
      <c r="C133" s="97"/>
      <c r="D133" s="114"/>
      <c r="E133" s="114"/>
      <c r="F133" s="114"/>
      <c r="G133" s="114"/>
      <c r="H133" s="114"/>
      <c r="I133" s="97"/>
      <c r="J133" s="97"/>
      <c r="K133" s="97"/>
    </row>
    <row r="134" spans="2:11">
      <c r="B134" s="97"/>
      <c r="C134" s="97"/>
      <c r="D134" s="114"/>
      <c r="E134" s="114"/>
      <c r="F134" s="114"/>
      <c r="G134" s="114"/>
      <c r="H134" s="114"/>
      <c r="I134" s="97"/>
      <c r="J134" s="97"/>
      <c r="K134" s="97"/>
    </row>
    <row r="135" spans="2:11">
      <c r="B135" s="97"/>
      <c r="C135" s="97"/>
      <c r="D135" s="114"/>
      <c r="E135" s="114"/>
      <c r="F135" s="114"/>
      <c r="G135" s="114"/>
      <c r="H135" s="114"/>
      <c r="I135" s="97"/>
      <c r="J135" s="97"/>
      <c r="K135" s="97"/>
    </row>
    <row r="136" spans="2:11">
      <c r="B136" s="97"/>
      <c r="C136" s="97"/>
      <c r="D136" s="114"/>
      <c r="E136" s="114"/>
      <c r="F136" s="114"/>
      <c r="G136" s="114"/>
      <c r="H136" s="114"/>
      <c r="I136" s="97"/>
      <c r="J136" s="97"/>
      <c r="K136" s="97"/>
    </row>
    <row r="137" spans="2:11">
      <c r="B137" s="97"/>
      <c r="C137" s="97"/>
      <c r="D137" s="114"/>
      <c r="E137" s="114"/>
      <c r="F137" s="114"/>
      <c r="G137" s="114"/>
      <c r="H137" s="114"/>
      <c r="I137" s="97"/>
      <c r="J137" s="97"/>
      <c r="K137" s="97"/>
    </row>
    <row r="138" spans="2:11">
      <c r="B138" s="97"/>
      <c r="C138" s="97"/>
      <c r="D138" s="114"/>
      <c r="E138" s="114"/>
      <c r="F138" s="114"/>
      <c r="G138" s="114"/>
      <c r="H138" s="114"/>
      <c r="I138" s="97"/>
      <c r="J138" s="97"/>
      <c r="K138" s="97"/>
    </row>
    <row r="139" spans="2:11">
      <c r="B139" s="97"/>
      <c r="C139" s="97"/>
      <c r="D139" s="114"/>
      <c r="E139" s="114"/>
      <c r="F139" s="114"/>
      <c r="G139" s="114"/>
      <c r="H139" s="114"/>
      <c r="I139" s="97"/>
      <c r="J139" s="97"/>
      <c r="K139" s="97"/>
    </row>
    <row r="140" spans="2:11">
      <c r="B140" s="97"/>
      <c r="C140" s="97"/>
      <c r="D140" s="114"/>
      <c r="E140" s="114"/>
      <c r="F140" s="114"/>
      <c r="G140" s="114"/>
      <c r="H140" s="114"/>
      <c r="I140" s="97"/>
      <c r="J140" s="97"/>
      <c r="K140" s="97"/>
    </row>
    <row r="141" spans="2:11">
      <c r="B141" s="97"/>
      <c r="C141" s="97"/>
      <c r="D141" s="114"/>
      <c r="E141" s="114"/>
      <c r="F141" s="114"/>
      <c r="G141" s="114"/>
      <c r="H141" s="114"/>
      <c r="I141" s="97"/>
      <c r="J141" s="97"/>
      <c r="K141" s="97"/>
    </row>
    <row r="142" spans="2:11">
      <c r="B142" s="97"/>
      <c r="C142" s="97"/>
      <c r="D142" s="114"/>
      <c r="E142" s="114"/>
      <c r="F142" s="114"/>
      <c r="G142" s="114"/>
      <c r="H142" s="114"/>
      <c r="I142" s="97"/>
      <c r="J142" s="97"/>
      <c r="K142" s="97"/>
    </row>
    <row r="143" spans="2:11">
      <c r="B143" s="97"/>
      <c r="C143" s="97"/>
      <c r="D143" s="114"/>
      <c r="E143" s="114"/>
      <c r="F143" s="114"/>
      <c r="G143" s="114"/>
      <c r="H143" s="114"/>
      <c r="I143" s="97"/>
      <c r="J143" s="97"/>
      <c r="K143" s="97"/>
    </row>
    <row r="144" spans="2:11">
      <c r="B144" s="97"/>
      <c r="C144" s="97"/>
      <c r="D144" s="114"/>
      <c r="E144" s="114"/>
      <c r="F144" s="114"/>
      <c r="G144" s="114"/>
      <c r="H144" s="114"/>
      <c r="I144" s="97"/>
      <c r="J144" s="97"/>
      <c r="K144" s="97"/>
    </row>
    <row r="145" spans="2:11">
      <c r="B145" s="97"/>
      <c r="C145" s="97"/>
      <c r="D145" s="114"/>
      <c r="E145" s="114"/>
      <c r="F145" s="114"/>
      <c r="G145" s="114"/>
      <c r="H145" s="114"/>
      <c r="I145" s="97"/>
      <c r="J145" s="97"/>
      <c r="K145" s="97"/>
    </row>
    <row r="146" spans="2:11">
      <c r="B146" s="97"/>
      <c r="C146" s="97"/>
      <c r="D146" s="114"/>
      <c r="E146" s="114"/>
      <c r="F146" s="114"/>
      <c r="G146" s="114"/>
      <c r="H146" s="114"/>
      <c r="I146" s="97"/>
      <c r="J146" s="97"/>
      <c r="K146" s="97"/>
    </row>
    <row r="147" spans="2:11">
      <c r="B147" s="97"/>
      <c r="C147" s="97"/>
      <c r="D147" s="114"/>
      <c r="E147" s="114"/>
      <c r="F147" s="114"/>
      <c r="G147" s="114"/>
      <c r="H147" s="114"/>
      <c r="I147" s="97"/>
      <c r="J147" s="97"/>
      <c r="K147" s="97"/>
    </row>
    <row r="148" spans="2:11">
      <c r="B148" s="97"/>
      <c r="C148" s="97"/>
      <c r="D148" s="114"/>
      <c r="E148" s="114"/>
      <c r="F148" s="114"/>
      <c r="G148" s="114"/>
      <c r="H148" s="114"/>
      <c r="I148" s="97"/>
      <c r="J148" s="97"/>
      <c r="K148" s="97"/>
    </row>
    <row r="149" spans="2:11">
      <c r="B149" s="97"/>
      <c r="C149" s="97"/>
      <c r="D149" s="114"/>
      <c r="E149" s="114"/>
      <c r="F149" s="114"/>
      <c r="G149" s="114"/>
      <c r="H149" s="114"/>
      <c r="I149" s="97"/>
      <c r="J149" s="97"/>
      <c r="K149" s="97"/>
    </row>
    <row r="150" spans="2:11">
      <c r="B150" s="97"/>
      <c r="C150" s="97"/>
      <c r="D150" s="114"/>
      <c r="E150" s="114"/>
      <c r="F150" s="114"/>
      <c r="G150" s="114"/>
      <c r="H150" s="114"/>
      <c r="I150" s="97"/>
      <c r="J150" s="97"/>
      <c r="K150" s="97"/>
    </row>
    <row r="151" spans="2:11">
      <c r="B151" s="97"/>
      <c r="C151" s="97"/>
      <c r="D151" s="114"/>
      <c r="E151" s="114"/>
      <c r="F151" s="114"/>
      <c r="G151" s="114"/>
      <c r="H151" s="114"/>
      <c r="I151" s="97"/>
      <c r="J151" s="97"/>
      <c r="K151" s="97"/>
    </row>
    <row r="152" spans="2:11">
      <c r="B152" s="97"/>
      <c r="C152" s="97"/>
      <c r="D152" s="114"/>
      <c r="E152" s="114"/>
      <c r="F152" s="114"/>
      <c r="G152" s="114"/>
      <c r="H152" s="114"/>
      <c r="I152" s="97"/>
      <c r="J152" s="97"/>
      <c r="K152" s="97"/>
    </row>
    <row r="153" spans="2:11">
      <c r="B153" s="97"/>
      <c r="C153" s="97"/>
      <c r="D153" s="114"/>
      <c r="E153" s="114"/>
      <c r="F153" s="114"/>
      <c r="G153" s="114"/>
      <c r="H153" s="114"/>
      <c r="I153" s="97"/>
      <c r="J153" s="97"/>
      <c r="K153" s="97"/>
    </row>
    <row r="154" spans="2:11">
      <c r="B154" s="97"/>
      <c r="C154" s="97"/>
      <c r="D154" s="114"/>
      <c r="E154" s="114"/>
      <c r="F154" s="114"/>
      <c r="G154" s="114"/>
      <c r="H154" s="114"/>
      <c r="I154" s="97"/>
      <c r="J154" s="97"/>
      <c r="K154" s="97"/>
    </row>
    <row r="155" spans="2:11">
      <c r="B155" s="97"/>
      <c r="C155" s="97"/>
      <c r="D155" s="114"/>
      <c r="E155" s="114"/>
      <c r="F155" s="114"/>
      <c r="G155" s="114"/>
      <c r="H155" s="114"/>
      <c r="I155" s="97"/>
      <c r="J155" s="97"/>
      <c r="K155" s="97"/>
    </row>
    <row r="156" spans="2:11">
      <c r="B156" s="97"/>
      <c r="C156" s="97"/>
      <c r="D156" s="114"/>
      <c r="E156" s="114"/>
      <c r="F156" s="114"/>
      <c r="G156" s="114"/>
      <c r="H156" s="114"/>
      <c r="I156" s="97"/>
      <c r="J156" s="97"/>
      <c r="K156" s="97"/>
    </row>
    <row r="157" spans="2:11">
      <c r="B157" s="97"/>
      <c r="C157" s="97"/>
      <c r="D157" s="114"/>
      <c r="E157" s="114"/>
      <c r="F157" s="114"/>
      <c r="G157" s="114"/>
      <c r="H157" s="114"/>
      <c r="I157" s="97"/>
      <c r="J157" s="97"/>
      <c r="K157" s="97"/>
    </row>
    <row r="158" spans="2:11">
      <c r="B158" s="97"/>
      <c r="C158" s="97"/>
      <c r="D158" s="114"/>
      <c r="E158" s="114"/>
      <c r="F158" s="114"/>
      <c r="G158" s="114"/>
      <c r="H158" s="114"/>
      <c r="I158" s="97"/>
      <c r="J158" s="97"/>
      <c r="K158" s="97"/>
    </row>
    <row r="159" spans="2:11">
      <c r="B159" s="97"/>
      <c r="C159" s="97"/>
      <c r="D159" s="114"/>
      <c r="E159" s="114"/>
      <c r="F159" s="114"/>
      <c r="G159" s="114"/>
      <c r="H159" s="114"/>
      <c r="I159" s="97"/>
      <c r="J159" s="97"/>
      <c r="K159" s="97"/>
    </row>
    <row r="160" spans="2:11">
      <c r="B160" s="97"/>
      <c r="C160" s="97"/>
      <c r="D160" s="114"/>
      <c r="E160" s="114"/>
      <c r="F160" s="114"/>
      <c r="G160" s="114"/>
      <c r="H160" s="114"/>
      <c r="I160" s="97"/>
      <c r="J160" s="97"/>
      <c r="K160" s="97"/>
    </row>
    <row r="161" spans="2:11">
      <c r="B161" s="97"/>
      <c r="C161" s="97"/>
      <c r="D161" s="114"/>
      <c r="E161" s="114"/>
      <c r="F161" s="114"/>
      <c r="G161" s="114"/>
      <c r="H161" s="114"/>
      <c r="I161" s="97"/>
      <c r="J161" s="97"/>
      <c r="K161" s="97"/>
    </row>
    <row r="162" spans="2:11">
      <c r="B162" s="97"/>
      <c r="C162" s="97"/>
      <c r="D162" s="114"/>
      <c r="E162" s="114"/>
      <c r="F162" s="114"/>
      <c r="G162" s="114"/>
      <c r="H162" s="114"/>
      <c r="I162" s="97"/>
      <c r="J162" s="97"/>
      <c r="K162" s="97"/>
    </row>
    <row r="163" spans="2:11">
      <c r="B163" s="97"/>
      <c r="C163" s="97"/>
      <c r="D163" s="114"/>
      <c r="E163" s="114"/>
      <c r="F163" s="114"/>
      <c r="G163" s="114"/>
      <c r="H163" s="114"/>
      <c r="I163" s="97"/>
      <c r="J163" s="97"/>
      <c r="K163" s="97"/>
    </row>
    <row r="164" spans="2:11">
      <c r="B164" s="97"/>
      <c r="C164" s="97"/>
      <c r="D164" s="114"/>
      <c r="E164" s="114"/>
      <c r="F164" s="114"/>
      <c r="G164" s="114"/>
      <c r="H164" s="114"/>
      <c r="I164" s="97"/>
      <c r="J164" s="97"/>
      <c r="K164" s="97"/>
    </row>
    <row r="165" spans="2:11">
      <c r="B165" s="97"/>
      <c r="C165" s="97"/>
      <c r="D165" s="114"/>
      <c r="E165" s="114"/>
      <c r="F165" s="114"/>
      <c r="G165" s="114"/>
      <c r="H165" s="114"/>
      <c r="I165" s="97"/>
      <c r="J165" s="97"/>
      <c r="K165" s="97"/>
    </row>
    <row r="166" spans="2:11">
      <c r="B166" s="97"/>
      <c r="C166" s="97"/>
      <c r="D166" s="114"/>
      <c r="E166" s="114"/>
      <c r="F166" s="114"/>
      <c r="G166" s="114"/>
      <c r="H166" s="114"/>
      <c r="I166" s="97"/>
      <c r="J166" s="97"/>
      <c r="K166" s="97"/>
    </row>
    <row r="167" spans="2:11">
      <c r="B167" s="97"/>
      <c r="C167" s="97"/>
      <c r="D167" s="114"/>
      <c r="E167" s="114"/>
      <c r="F167" s="114"/>
      <c r="G167" s="114"/>
      <c r="H167" s="114"/>
      <c r="I167" s="97"/>
      <c r="J167" s="97"/>
      <c r="K167" s="97"/>
    </row>
    <row r="168" spans="2:11">
      <c r="B168" s="97"/>
      <c r="C168" s="97"/>
      <c r="D168" s="114"/>
      <c r="E168" s="114"/>
      <c r="F168" s="114"/>
      <c r="G168" s="114"/>
      <c r="H168" s="114"/>
      <c r="I168" s="97"/>
      <c r="J168" s="97"/>
      <c r="K168" s="97"/>
    </row>
    <row r="169" spans="2:11">
      <c r="B169" s="97"/>
      <c r="C169" s="97"/>
      <c r="D169" s="114"/>
      <c r="E169" s="114"/>
      <c r="F169" s="114"/>
      <c r="G169" s="114"/>
      <c r="H169" s="114"/>
      <c r="I169" s="97"/>
      <c r="J169" s="97"/>
      <c r="K169" s="97"/>
    </row>
    <row r="170" spans="2:11">
      <c r="B170" s="97"/>
      <c r="C170" s="97"/>
      <c r="D170" s="114"/>
      <c r="E170" s="114"/>
      <c r="F170" s="114"/>
      <c r="G170" s="114"/>
      <c r="H170" s="114"/>
      <c r="I170" s="97"/>
      <c r="J170" s="97"/>
      <c r="K170" s="97"/>
    </row>
    <row r="171" spans="2:11">
      <c r="B171" s="97"/>
      <c r="C171" s="97"/>
      <c r="D171" s="114"/>
      <c r="E171" s="114"/>
      <c r="F171" s="114"/>
      <c r="G171" s="114"/>
      <c r="H171" s="114"/>
      <c r="I171" s="97"/>
      <c r="J171" s="97"/>
      <c r="K171" s="97"/>
    </row>
    <row r="172" spans="2:11">
      <c r="B172" s="97"/>
      <c r="C172" s="97"/>
      <c r="D172" s="114"/>
      <c r="E172" s="114"/>
      <c r="F172" s="114"/>
      <c r="G172" s="114"/>
      <c r="H172" s="114"/>
      <c r="I172" s="97"/>
      <c r="J172" s="97"/>
      <c r="K172" s="97"/>
    </row>
    <row r="173" spans="2:11">
      <c r="B173" s="97"/>
      <c r="C173" s="97"/>
      <c r="D173" s="114"/>
      <c r="E173" s="114"/>
      <c r="F173" s="114"/>
      <c r="G173" s="114"/>
      <c r="H173" s="114"/>
      <c r="I173" s="97"/>
      <c r="J173" s="97"/>
      <c r="K173" s="97"/>
    </row>
    <row r="174" spans="2:11">
      <c r="B174" s="97"/>
      <c r="C174" s="97"/>
      <c r="D174" s="114"/>
      <c r="E174" s="114"/>
      <c r="F174" s="114"/>
      <c r="G174" s="114"/>
      <c r="H174" s="114"/>
      <c r="I174" s="97"/>
      <c r="J174" s="97"/>
      <c r="K174" s="97"/>
    </row>
    <row r="175" spans="2:11">
      <c r="B175" s="97"/>
      <c r="C175" s="97"/>
      <c r="D175" s="114"/>
      <c r="E175" s="114"/>
      <c r="F175" s="114"/>
      <c r="G175" s="114"/>
      <c r="H175" s="114"/>
      <c r="I175" s="97"/>
      <c r="J175" s="97"/>
      <c r="K175" s="97"/>
    </row>
    <row r="176" spans="2:11">
      <c r="B176" s="97"/>
      <c r="C176" s="97"/>
      <c r="D176" s="114"/>
      <c r="E176" s="114"/>
      <c r="F176" s="114"/>
      <c r="G176" s="114"/>
      <c r="H176" s="114"/>
      <c r="I176" s="97"/>
      <c r="J176" s="97"/>
      <c r="K176" s="97"/>
    </row>
    <row r="177" spans="2:11">
      <c r="B177" s="97"/>
      <c r="C177" s="97"/>
      <c r="D177" s="114"/>
      <c r="E177" s="114"/>
      <c r="F177" s="114"/>
      <c r="G177" s="114"/>
      <c r="H177" s="114"/>
      <c r="I177" s="97"/>
      <c r="J177" s="97"/>
      <c r="K177" s="97"/>
    </row>
    <row r="178" spans="2:11">
      <c r="B178" s="97"/>
      <c r="C178" s="97"/>
      <c r="D178" s="114"/>
      <c r="E178" s="114"/>
      <c r="F178" s="114"/>
      <c r="G178" s="114"/>
      <c r="H178" s="114"/>
      <c r="I178" s="97"/>
      <c r="J178" s="97"/>
      <c r="K178" s="97"/>
    </row>
    <row r="179" spans="2:11">
      <c r="B179" s="97"/>
      <c r="C179" s="97"/>
      <c r="D179" s="114"/>
      <c r="E179" s="114"/>
      <c r="F179" s="114"/>
      <c r="G179" s="114"/>
      <c r="H179" s="114"/>
      <c r="I179" s="97"/>
      <c r="J179" s="97"/>
      <c r="K179" s="97"/>
    </row>
    <row r="180" spans="2:11">
      <c r="B180" s="97"/>
      <c r="C180" s="97"/>
      <c r="D180" s="114"/>
      <c r="E180" s="114"/>
      <c r="F180" s="114"/>
      <c r="G180" s="114"/>
      <c r="H180" s="114"/>
      <c r="I180" s="97"/>
      <c r="J180" s="97"/>
      <c r="K180" s="97"/>
    </row>
    <row r="181" spans="2:11">
      <c r="B181" s="97"/>
      <c r="C181" s="97"/>
      <c r="D181" s="114"/>
      <c r="E181" s="114"/>
      <c r="F181" s="114"/>
      <c r="G181" s="114"/>
      <c r="H181" s="114"/>
      <c r="I181" s="97"/>
      <c r="J181" s="97"/>
      <c r="K181" s="97"/>
    </row>
    <row r="182" spans="2:11">
      <c r="B182" s="97"/>
      <c r="C182" s="97"/>
      <c r="D182" s="114"/>
      <c r="E182" s="114"/>
      <c r="F182" s="114"/>
      <c r="G182" s="114"/>
      <c r="H182" s="114"/>
      <c r="I182" s="97"/>
      <c r="J182" s="97"/>
      <c r="K182" s="97"/>
    </row>
    <row r="183" spans="2:11">
      <c r="B183" s="97"/>
      <c r="C183" s="97"/>
      <c r="D183" s="114"/>
      <c r="E183" s="114"/>
      <c r="F183" s="114"/>
      <c r="G183" s="114"/>
      <c r="H183" s="114"/>
      <c r="I183" s="97"/>
      <c r="J183" s="97"/>
      <c r="K183" s="97"/>
    </row>
    <row r="184" spans="2:11">
      <c r="B184" s="97"/>
      <c r="C184" s="97"/>
      <c r="D184" s="114"/>
      <c r="E184" s="114"/>
      <c r="F184" s="114"/>
      <c r="G184" s="114"/>
      <c r="H184" s="114"/>
      <c r="I184" s="97"/>
      <c r="J184" s="97"/>
      <c r="K184" s="97"/>
    </row>
    <row r="185" spans="2:11">
      <c r="B185" s="97"/>
      <c r="C185" s="97"/>
      <c r="D185" s="114"/>
      <c r="E185" s="114"/>
      <c r="F185" s="114"/>
      <c r="G185" s="114"/>
      <c r="H185" s="114"/>
      <c r="I185" s="97"/>
      <c r="J185" s="97"/>
      <c r="K185" s="97"/>
    </row>
    <row r="186" spans="2:11">
      <c r="B186" s="97"/>
      <c r="C186" s="97"/>
      <c r="D186" s="114"/>
      <c r="E186" s="114"/>
      <c r="F186" s="114"/>
      <c r="G186" s="114"/>
      <c r="H186" s="114"/>
      <c r="I186" s="97"/>
      <c r="J186" s="97"/>
      <c r="K186" s="97"/>
    </row>
    <row r="187" spans="2:11">
      <c r="B187" s="97"/>
      <c r="C187" s="97"/>
      <c r="D187" s="114"/>
      <c r="E187" s="114"/>
      <c r="F187" s="114"/>
      <c r="G187" s="114"/>
      <c r="H187" s="114"/>
      <c r="I187" s="97"/>
      <c r="J187" s="97"/>
      <c r="K187" s="97"/>
    </row>
    <row r="188" spans="2:11">
      <c r="B188" s="97"/>
      <c r="C188" s="97"/>
      <c r="D188" s="114"/>
      <c r="E188" s="114"/>
      <c r="F188" s="114"/>
      <c r="G188" s="114"/>
      <c r="H188" s="114"/>
      <c r="I188" s="97"/>
      <c r="J188" s="97"/>
      <c r="K188" s="97"/>
    </row>
    <row r="189" spans="2:11">
      <c r="B189" s="97"/>
      <c r="C189" s="97"/>
      <c r="D189" s="114"/>
      <c r="E189" s="114"/>
      <c r="F189" s="114"/>
      <c r="G189" s="114"/>
      <c r="H189" s="114"/>
      <c r="I189" s="97"/>
      <c r="J189" s="97"/>
      <c r="K189" s="97"/>
    </row>
    <row r="190" spans="2:11">
      <c r="B190" s="97"/>
      <c r="C190" s="97"/>
      <c r="D190" s="114"/>
      <c r="E190" s="114"/>
      <c r="F190" s="114"/>
      <c r="G190" s="114"/>
      <c r="H190" s="114"/>
      <c r="I190" s="97"/>
      <c r="J190" s="97"/>
      <c r="K190" s="97"/>
    </row>
    <row r="191" spans="2:11">
      <c r="B191" s="97"/>
      <c r="C191" s="97"/>
      <c r="D191" s="114"/>
      <c r="E191" s="114"/>
      <c r="F191" s="114"/>
      <c r="G191" s="114"/>
      <c r="H191" s="114"/>
      <c r="I191" s="97"/>
      <c r="J191" s="97"/>
      <c r="K191" s="97"/>
    </row>
    <row r="192" spans="2:11">
      <c r="B192" s="97"/>
      <c r="C192" s="97"/>
      <c r="D192" s="114"/>
      <c r="E192" s="114"/>
      <c r="F192" s="114"/>
      <c r="G192" s="114"/>
      <c r="H192" s="114"/>
      <c r="I192" s="97"/>
      <c r="J192" s="97"/>
      <c r="K192" s="97"/>
    </row>
    <row r="193" spans="2:11">
      <c r="B193" s="97"/>
      <c r="C193" s="97"/>
      <c r="D193" s="114"/>
      <c r="E193" s="114"/>
      <c r="F193" s="114"/>
      <c r="G193" s="114"/>
      <c r="H193" s="114"/>
      <c r="I193" s="97"/>
      <c r="J193" s="97"/>
      <c r="K193" s="97"/>
    </row>
    <row r="194" spans="2:11">
      <c r="B194" s="97"/>
      <c r="C194" s="97"/>
      <c r="D194" s="114"/>
      <c r="E194" s="114"/>
      <c r="F194" s="114"/>
      <c r="G194" s="114"/>
      <c r="H194" s="114"/>
      <c r="I194" s="97"/>
      <c r="J194" s="97"/>
      <c r="K194" s="97"/>
    </row>
    <row r="195" spans="2:11">
      <c r="B195" s="97"/>
      <c r="C195" s="97"/>
      <c r="D195" s="114"/>
      <c r="E195" s="114"/>
      <c r="F195" s="114"/>
      <c r="G195" s="114"/>
      <c r="H195" s="114"/>
      <c r="I195" s="97"/>
      <c r="J195" s="97"/>
      <c r="K195" s="97"/>
    </row>
    <row r="196" spans="2:11">
      <c r="B196" s="97"/>
      <c r="C196" s="97"/>
      <c r="D196" s="114"/>
      <c r="E196" s="114"/>
      <c r="F196" s="114"/>
      <c r="G196" s="114"/>
      <c r="H196" s="114"/>
      <c r="I196" s="97"/>
      <c r="J196" s="97"/>
      <c r="K196" s="97"/>
    </row>
    <row r="197" spans="2:11">
      <c r="B197" s="97"/>
      <c r="C197" s="97"/>
      <c r="D197" s="114"/>
      <c r="E197" s="114"/>
      <c r="F197" s="114"/>
      <c r="G197" s="114"/>
      <c r="H197" s="114"/>
      <c r="I197" s="97"/>
      <c r="J197" s="97"/>
      <c r="K197" s="97"/>
    </row>
    <row r="198" spans="2:11">
      <c r="B198" s="97"/>
      <c r="C198" s="97"/>
      <c r="D198" s="114"/>
      <c r="E198" s="114"/>
      <c r="F198" s="114"/>
      <c r="G198" s="114"/>
      <c r="H198" s="114"/>
      <c r="I198" s="97"/>
      <c r="J198" s="97"/>
      <c r="K198" s="97"/>
    </row>
    <row r="199" spans="2:11">
      <c r="B199" s="97"/>
      <c r="C199" s="97"/>
      <c r="D199" s="114"/>
      <c r="E199" s="114"/>
      <c r="F199" s="114"/>
      <c r="G199" s="114"/>
      <c r="H199" s="114"/>
      <c r="I199" s="97"/>
      <c r="J199" s="97"/>
      <c r="K199" s="97"/>
    </row>
    <row r="200" spans="2:11">
      <c r="B200" s="97"/>
      <c r="C200" s="97"/>
      <c r="D200" s="114"/>
      <c r="E200" s="114"/>
      <c r="F200" s="114"/>
      <c r="G200" s="114"/>
      <c r="H200" s="114"/>
      <c r="I200" s="97"/>
      <c r="J200" s="97"/>
      <c r="K200" s="97"/>
    </row>
    <row r="201" spans="2:11">
      <c r="B201" s="97"/>
      <c r="C201" s="97"/>
      <c r="D201" s="114"/>
      <c r="E201" s="114"/>
      <c r="F201" s="114"/>
      <c r="G201" s="114"/>
      <c r="H201" s="114"/>
      <c r="I201" s="97"/>
      <c r="J201" s="97"/>
      <c r="K201" s="97"/>
    </row>
    <row r="202" spans="2:11">
      <c r="B202" s="97"/>
      <c r="C202" s="97"/>
      <c r="D202" s="114"/>
      <c r="E202" s="114"/>
      <c r="F202" s="114"/>
      <c r="G202" s="114"/>
      <c r="H202" s="114"/>
      <c r="I202" s="97"/>
      <c r="J202" s="97"/>
      <c r="K202" s="97"/>
    </row>
    <row r="203" spans="2:11">
      <c r="B203" s="97"/>
      <c r="C203" s="97"/>
      <c r="D203" s="114"/>
      <c r="E203" s="114"/>
      <c r="F203" s="114"/>
      <c r="G203" s="114"/>
      <c r="H203" s="114"/>
      <c r="I203" s="97"/>
      <c r="J203" s="97"/>
      <c r="K203" s="97"/>
    </row>
    <row r="204" spans="2:11">
      <c r="B204" s="97"/>
      <c r="C204" s="97"/>
      <c r="D204" s="114"/>
      <c r="E204" s="114"/>
      <c r="F204" s="114"/>
      <c r="G204" s="114"/>
      <c r="H204" s="114"/>
      <c r="I204" s="97"/>
      <c r="J204" s="97"/>
      <c r="K204" s="97"/>
    </row>
    <row r="205" spans="2:11">
      <c r="B205" s="97"/>
      <c r="C205" s="97"/>
      <c r="D205" s="114"/>
      <c r="E205" s="114"/>
      <c r="F205" s="114"/>
      <c r="G205" s="114"/>
      <c r="H205" s="114"/>
      <c r="I205" s="97"/>
      <c r="J205" s="97"/>
      <c r="K205" s="97"/>
    </row>
    <row r="206" spans="2:11">
      <c r="B206" s="97"/>
      <c r="C206" s="97"/>
      <c r="D206" s="114"/>
      <c r="E206" s="114"/>
      <c r="F206" s="114"/>
      <c r="G206" s="114"/>
      <c r="H206" s="114"/>
      <c r="I206" s="97"/>
      <c r="J206" s="97"/>
      <c r="K206" s="97"/>
    </row>
    <row r="207" spans="2:11">
      <c r="B207" s="97"/>
      <c r="C207" s="97"/>
      <c r="D207" s="114"/>
      <c r="E207" s="114"/>
      <c r="F207" s="114"/>
      <c r="G207" s="114"/>
      <c r="H207" s="114"/>
      <c r="I207" s="97"/>
      <c r="J207" s="97"/>
      <c r="K207" s="97"/>
    </row>
    <row r="208" spans="2:11">
      <c r="B208" s="97"/>
      <c r="C208" s="97"/>
      <c r="D208" s="114"/>
      <c r="E208" s="114"/>
      <c r="F208" s="114"/>
      <c r="G208" s="114"/>
      <c r="H208" s="114"/>
      <c r="I208" s="97"/>
      <c r="J208" s="97"/>
      <c r="K208" s="97"/>
    </row>
    <row r="209" spans="2:11">
      <c r="B209" s="97"/>
      <c r="C209" s="97"/>
      <c r="D209" s="114"/>
      <c r="E209" s="114"/>
      <c r="F209" s="114"/>
      <c r="G209" s="114"/>
      <c r="H209" s="114"/>
      <c r="I209" s="97"/>
      <c r="J209" s="97"/>
      <c r="K209" s="97"/>
    </row>
    <row r="210" spans="2:11">
      <c r="B210" s="97"/>
      <c r="C210" s="97"/>
      <c r="D210" s="114"/>
      <c r="E210" s="114"/>
      <c r="F210" s="114"/>
      <c r="G210" s="114"/>
      <c r="H210" s="114"/>
      <c r="I210" s="97"/>
      <c r="J210" s="97"/>
      <c r="K210" s="97"/>
    </row>
    <row r="211" spans="2:11">
      <c r="B211" s="97"/>
      <c r="C211" s="97"/>
      <c r="D211" s="114"/>
      <c r="E211" s="114"/>
      <c r="F211" s="114"/>
      <c r="G211" s="114"/>
      <c r="H211" s="114"/>
      <c r="I211" s="97"/>
      <c r="J211" s="97"/>
      <c r="K211" s="97"/>
    </row>
    <row r="212" spans="2:11">
      <c r="B212" s="97"/>
      <c r="C212" s="97"/>
      <c r="D212" s="114"/>
      <c r="E212" s="114"/>
      <c r="F212" s="114"/>
      <c r="G212" s="114"/>
      <c r="H212" s="114"/>
      <c r="I212" s="97"/>
      <c r="J212" s="97"/>
      <c r="K212" s="97"/>
    </row>
    <row r="213" spans="2:11">
      <c r="B213" s="97"/>
      <c r="C213" s="97"/>
      <c r="D213" s="114"/>
      <c r="E213" s="114"/>
      <c r="F213" s="114"/>
      <c r="G213" s="114"/>
      <c r="H213" s="114"/>
      <c r="I213" s="97"/>
      <c r="J213" s="97"/>
      <c r="K213" s="97"/>
    </row>
    <row r="214" spans="2:11">
      <c r="B214" s="97"/>
      <c r="C214" s="97"/>
      <c r="D214" s="114"/>
      <c r="E214" s="114"/>
      <c r="F214" s="114"/>
      <c r="G214" s="114"/>
      <c r="H214" s="114"/>
      <c r="I214" s="97"/>
      <c r="J214" s="97"/>
      <c r="K214" s="97"/>
    </row>
    <row r="215" spans="2:11">
      <c r="B215" s="97"/>
      <c r="C215" s="97"/>
      <c r="D215" s="114"/>
      <c r="E215" s="114"/>
      <c r="F215" s="114"/>
      <c r="G215" s="114"/>
      <c r="H215" s="114"/>
      <c r="I215" s="97"/>
      <c r="J215" s="97"/>
      <c r="K215" s="97"/>
    </row>
    <row r="216" spans="2:11">
      <c r="B216" s="97"/>
      <c r="C216" s="97"/>
      <c r="D216" s="114"/>
      <c r="E216" s="114"/>
      <c r="F216" s="114"/>
      <c r="G216" s="114"/>
      <c r="H216" s="114"/>
      <c r="I216" s="97"/>
      <c r="J216" s="97"/>
      <c r="K216" s="97"/>
    </row>
    <row r="217" spans="2:11">
      <c r="B217" s="97"/>
      <c r="C217" s="97"/>
      <c r="D217" s="114"/>
      <c r="E217" s="114"/>
      <c r="F217" s="114"/>
      <c r="G217" s="114"/>
      <c r="H217" s="114"/>
      <c r="I217" s="97"/>
      <c r="J217" s="97"/>
      <c r="K217" s="97"/>
    </row>
    <row r="218" spans="2:11">
      <c r="B218" s="97"/>
      <c r="C218" s="97"/>
      <c r="D218" s="114"/>
      <c r="E218" s="114"/>
      <c r="F218" s="114"/>
      <c r="G218" s="114"/>
      <c r="H218" s="114"/>
      <c r="I218" s="97"/>
      <c r="J218" s="97"/>
      <c r="K218" s="97"/>
    </row>
    <row r="219" spans="2:11">
      <c r="B219" s="97"/>
      <c r="C219" s="97"/>
      <c r="D219" s="114"/>
      <c r="E219" s="114"/>
      <c r="F219" s="114"/>
      <c r="G219" s="114"/>
      <c r="H219" s="114"/>
      <c r="I219" s="97"/>
      <c r="J219" s="97"/>
      <c r="K219" s="97"/>
    </row>
    <row r="220" spans="2:11">
      <c r="B220" s="97"/>
      <c r="C220" s="97"/>
      <c r="D220" s="114"/>
      <c r="E220" s="114"/>
      <c r="F220" s="114"/>
      <c r="G220" s="114"/>
      <c r="H220" s="114"/>
      <c r="I220" s="97"/>
      <c r="J220" s="97"/>
      <c r="K220" s="97"/>
    </row>
    <row r="221" spans="2:11">
      <c r="B221" s="97"/>
      <c r="C221" s="97"/>
      <c r="D221" s="114"/>
      <c r="E221" s="114"/>
      <c r="F221" s="114"/>
      <c r="G221" s="114"/>
      <c r="H221" s="114"/>
      <c r="I221" s="97"/>
      <c r="J221" s="97"/>
      <c r="K221" s="97"/>
    </row>
    <row r="222" spans="2:11">
      <c r="B222" s="97"/>
      <c r="C222" s="97"/>
      <c r="D222" s="114"/>
      <c r="E222" s="114"/>
      <c r="F222" s="114"/>
      <c r="G222" s="114"/>
      <c r="H222" s="114"/>
      <c r="I222" s="97"/>
      <c r="J222" s="97"/>
      <c r="K222" s="97"/>
    </row>
    <row r="223" spans="2:11">
      <c r="B223" s="97"/>
      <c r="C223" s="97"/>
      <c r="D223" s="114"/>
      <c r="E223" s="114"/>
      <c r="F223" s="114"/>
      <c r="G223" s="114"/>
      <c r="H223" s="114"/>
      <c r="I223" s="97"/>
      <c r="J223" s="97"/>
      <c r="K223" s="97"/>
    </row>
    <row r="224" spans="2:11">
      <c r="B224" s="97"/>
      <c r="C224" s="97"/>
      <c r="D224" s="114"/>
      <c r="E224" s="114"/>
      <c r="F224" s="114"/>
      <c r="G224" s="114"/>
      <c r="H224" s="114"/>
      <c r="I224" s="97"/>
      <c r="J224" s="97"/>
      <c r="K224" s="97"/>
    </row>
    <row r="225" spans="2:11">
      <c r="B225" s="97"/>
      <c r="C225" s="97"/>
      <c r="D225" s="114"/>
      <c r="E225" s="114"/>
      <c r="F225" s="114"/>
      <c r="G225" s="114"/>
      <c r="H225" s="114"/>
      <c r="I225" s="97"/>
      <c r="J225" s="97"/>
      <c r="K225" s="97"/>
    </row>
    <row r="226" spans="2:11">
      <c r="B226" s="97"/>
      <c r="C226" s="97"/>
      <c r="D226" s="114"/>
      <c r="E226" s="114"/>
      <c r="F226" s="114"/>
      <c r="G226" s="114"/>
      <c r="H226" s="114"/>
      <c r="I226" s="97"/>
      <c r="J226" s="97"/>
      <c r="K226" s="97"/>
    </row>
    <row r="227" spans="2:11">
      <c r="B227" s="97"/>
      <c r="C227" s="97"/>
      <c r="D227" s="114"/>
      <c r="E227" s="114"/>
      <c r="F227" s="114"/>
      <c r="G227" s="114"/>
      <c r="H227" s="114"/>
      <c r="I227" s="97"/>
      <c r="J227" s="97"/>
      <c r="K227" s="97"/>
    </row>
    <row r="228" spans="2:11">
      <c r="B228" s="97"/>
      <c r="C228" s="97"/>
      <c r="D228" s="114"/>
      <c r="E228" s="114"/>
      <c r="F228" s="114"/>
      <c r="G228" s="114"/>
      <c r="H228" s="114"/>
      <c r="I228" s="97"/>
      <c r="J228" s="97"/>
      <c r="K228" s="97"/>
    </row>
    <row r="229" spans="2:11">
      <c r="B229" s="97"/>
      <c r="C229" s="97"/>
      <c r="D229" s="114"/>
      <c r="E229" s="114"/>
      <c r="F229" s="114"/>
      <c r="G229" s="114"/>
      <c r="H229" s="114"/>
      <c r="I229" s="97"/>
      <c r="J229" s="97"/>
      <c r="K229" s="97"/>
    </row>
    <row r="230" spans="2:11">
      <c r="B230" s="97"/>
      <c r="C230" s="97"/>
      <c r="D230" s="114"/>
      <c r="E230" s="114"/>
      <c r="F230" s="114"/>
      <c r="G230" s="114"/>
      <c r="H230" s="114"/>
      <c r="I230" s="97"/>
      <c r="J230" s="97"/>
      <c r="K230" s="97"/>
    </row>
    <row r="231" spans="2:11">
      <c r="B231" s="97"/>
      <c r="C231" s="97"/>
      <c r="D231" s="114"/>
      <c r="E231" s="114"/>
      <c r="F231" s="114"/>
      <c r="G231" s="114"/>
      <c r="H231" s="114"/>
      <c r="I231" s="97"/>
      <c r="J231" s="97"/>
      <c r="K231" s="97"/>
    </row>
    <row r="232" spans="2:11">
      <c r="B232" s="97"/>
      <c r="C232" s="97"/>
      <c r="D232" s="114"/>
      <c r="E232" s="114"/>
      <c r="F232" s="114"/>
      <c r="G232" s="114"/>
      <c r="H232" s="114"/>
      <c r="I232" s="97"/>
      <c r="J232" s="97"/>
      <c r="K232" s="97"/>
    </row>
    <row r="233" spans="2:11">
      <c r="B233" s="97"/>
      <c r="C233" s="97"/>
      <c r="D233" s="114"/>
      <c r="E233" s="114"/>
      <c r="F233" s="114"/>
      <c r="G233" s="114"/>
      <c r="H233" s="114"/>
      <c r="I233" s="97"/>
      <c r="J233" s="97"/>
      <c r="K233" s="97"/>
    </row>
    <row r="234" spans="2:11">
      <c r="B234" s="97"/>
      <c r="C234" s="97"/>
      <c r="D234" s="114"/>
      <c r="E234" s="114"/>
      <c r="F234" s="114"/>
      <c r="G234" s="114"/>
      <c r="H234" s="114"/>
      <c r="I234" s="97"/>
      <c r="J234" s="97"/>
      <c r="K234" s="97"/>
    </row>
    <row r="235" spans="2:11">
      <c r="B235" s="97"/>
      <c r="C235" s="97"/>
      <c r="D235" s="114"/>
      <c r="E235" s="114"/>
      <c r="F235" s="114"/>
      <c r="G235" s="114"/>
      <c r="H235" s="114"/>
      <c r="I235" s="97"/>
      <c r="J235" s="97"/>
      <c r="K235" s="97"/>
    </row>
    <row r="236" spans="2:11">
      <c r="B236" s="97"/>
      <c r="C236" s="97"/>
      <c r="D236" s="114"/>
      <c r="E236" s="114"/>
      <c r="F236" s="114"/>
      <c r="G236" s="114"/>
      <c r="H236" s="114"/>
      <c r="I236" s="97"/>
      <c r="J236" s="97"/>
      <c r="K236" s="97"/>
    </row>
    <row r="237" spans="2:11">
      <c r="B237" s="97"/>
      <c r="C237" s="97"/>
      <c r="D237" s="114"/>
      <c r="E237" s="114"/>
      <c r="F237" s="114"/>
      <c r="G237" s="114"/>
      <c r="H237" s="114"/>
      <c r="I237" s="97"/>
      <c r="J237" s="97"/>
      <c r="K237" s="97"/>
    </row>
    <row r="238" spans="2:11">
      <c r="B238" s="97"/>
      <c r="C238" s="97"/>
      <c r="D238" s="114"/>
      <c r="E238" s="114"/>
      <c r="F238" s="114"/>
      <c r="G238" s="114"/>
      <c r="H238" s="114"/>
      <c r="I238" s="97"/>
      <c r="J238" s="97"/>
      <c r="K238" s="97"/>
    </row>
    <row r="239" spans="2:11">
      <c r="B239" s="97"/>
      <c r="C239" s="97"/>
      <c r="D239" s="114"/>
      <c r="E239" s="114"/>
      <c r="F239" s="114"/>
      <c r="G239" s="114"/>
      <c r="H239" s="114"/>
      <c r="I239" s="97"/>
      <c r="J239" s="97"/>
      <c r="K239" s="97"/>
    </row>
    <row r="240" spans="2:11">
      <c r="B240" s="97"/>
      <c r="C240" s="97"/>
      <c r="D240" s="114"/>
      <c r="E240" s="114"/>
      <c r="F240" s="114"/>
      <c r="G240" s="114"/>
      <c r="H240" s="114"/>
      <c r="I240" s="97"/>
      <c r="J240" s="97"/>
      <c r="K240" s="97"/>
    </row>
    <row r="241" spans="2:11">
      <c r="B241" s="97"/>
      <c r="C241" s="97"/>
      <c r="D241" s="114"/>
      <c r="E241" s="114"/>
      <c r="F241" s="114"/>
      <c r="G241" s="114"/>
      <c r="H241" s="114"/>
      <c r="I241" s="97"/>
      <c r="J241" s="97"/>
      <c r="K241" s="97"/>
    </row>
    <row r="242" spans="2:11">
      <c r="B242" s="97"/>
      <c r="C242" s="97"/>
      <c r="D242" s="114"/>
      <c r="E242" s="114"/>
      <c r="F242" s="114"/>
      <c r="G242" s="114"/>
      <c r="H242" s="114"/>
      <c r="I242" s="97"/>
      <c r="J242" s="97"/>
      <c r="K242" s="97"/>
    </row>
    <row r="243" spans="2:11">
      <c r="B243" s="97"/>
      <c r="C243" s="97"/>
      <c r="D243" s="114"/>
      <c r="E243" s="114"/>
      <c r="F243" s="114"/>
      <c r="G243" s="114"/>
      <c r="H243" s="114"/>
      <c r="I243" s="97"/>
      <c r="J243" s="97"/>
      <c r="K243" s="97"/>
    </row>
    <row r="244" spans="2:11">
      <c r="B244" s="97"/>
      <c r="C244" s="97"/>
      <c r="D244" s="114"/>
      <c r="E244" s="114"/>
      <c r="F244" s="114"/>
      <c r="G244" s="114"/>
      <c r="H244" s="114"/>
      <c r="I244" s="97"/>
      <c r="J244" s="97"/>
      <c r="K244" s="97"/>
    </row>
    <row r="245" spans="2:11">
      <c r="B245" s="97"/>
      <c r="C245" s="97"/>
      <c r="D245" s="114"/>
      <c r="E245" s="114"/>
      <c r="F245" s="114"/>
      <c r="G245" s="114"/>
      <c r="H245" s="114"/>
      <c r="I245" s="97"/>
      <c r="J245" s="97"/>
      <c r="K245" s="97"/>
    </row>
    <row r="246" spans="2:11">
      <c r="B246" s="97"/>
      <c r="C246" s="97"/>
      <c r="D246" s="114"/>
      <c r="E246" s="114"/>
      <c r="F246" s="114"/>
      <c r="G246" s="114"/>
      <c r="H246" s="114"/>
      <c r="I246" s="97"/>
      <c r="J246" s="97"/>
      <c r="K246" s="97"/>
    </row>
    <row r="247" spans="2:11">
      <c r="B247" s="97"/>
      <c r="C247" s="97"/>
      <c r="D247" s="114"/>
      <c r="E247" s="114"/>
      <c r="F247" s="114"/>
      <c r="G247" s="114"/>
      <c r="H247" s="114"/>
      <c r="I247" s="97"/>
      <c r="J247" s="97"/>
      <c r="K247" s="97"/>
    </row>
    <row r="248" spans="2:11">
      <c r="B248" s="97"/>
      <c r="C248" s="97"/>
      <c r="D248" s="114"/>
      <c r="E248" s="114"/>
      <c r="F248" s="114"/>
      <c r="G248" s="114"/>
      <c r="H248" s="114"/>
      <c r="I248" s="97"/>
      <c r="J248" s="97"/>
      <c r="K248" s="97"/>
    </row>
    <row r="249" spans="2:11">
      <c r="B249" s="97"/>
      <c r="C249" s="97"/>
      <c r="D249" s="114"/>
      <c r="E249" s="114"/>
      <c r="F249" s="114"/>
      <c r="G249" s="114"/>
      <c r="H249" s="114"/>
      <c r="I249" s="97"/>
      <c r="J249" s="97"/>
      <c r="K249" s="97"/>
    </row>
    <row r="250" spans="2:11">
      <c r="B250" s="97"/>
      <c r="C250" s="97"/>
      <c r="D250" s="114"/>
      <c r="E250" s="114"/>
      <c r="F250" s="114"/>
      <c r="G250" s="114"/>
      <c r="H250" s="114"/>
      <c r="I250" s="97"/>
      <c r="J250" s="97"/>
      <c r="K250" s="97"/>
    </row>
    <row r="251" spans="2:11">
      <c r="B251" s="97"/>
      <c r="C251" s="97"/>
      <c r="D251" s="114"/>
      <c r="E251" s="114"/>
      <c r="F251" s="114"/>
      <c r="G251" s="114"/>
      <c r="H251" s="114"/>
      <c r="I251" s="97"/>
      <c r="J251" s="97"/>
      <c r="K251" s="97"/>
    </row>
    <row r="252" spans="2:11">
      <c r="B252" s="97"/>
      <c r="C252" s="97"/>
      <c r="D252" s="114"/>
      <c r="E252" s="114"/>
      <c r="F252" s="114"/>
      <c r="G252" s="114"/>
      <c r="H252" s="114"/>
      <c r="I252" s="97"/>
      <c r="J252" s="97"/>
      <c r="K252" s="97"/>
    </row>
    <row r="253" spans="2:11">
      <c r="B253" s="97"/>
      <c r="C253" s="97"/>
      <c r="D253" s="114"/>
      <c r="E253" s="114"/>
      <c r="F253" s="114"/>
      <c r="G253" s="114"/>
      <c r="H253" s="114"/>
      <c r="I253" s="97"/>
      <c r="J253" s="97"/>
      <c r="K253" s="97"/>
    </row>
    <row r="254" spans="2:11">
      <c r="B254" s="97"/>
      <c r="C254" s="97"/>
      <c r="D254" s="114"/>
      <c r="E254" s="114"/>
      <c r="F254" s="114"/>
      <c r="G254" s="114"/>
      <c r="H254" s="114"/>
      <c r="I254" s="97"/>
      <c r="J254" s="97"/>
      <c r="K254" s="97"/>
    </row>
    <row r="255" spans="2:11">
      <c r="B255" s="97"/>
      <c r="C255" s="97"/>
      <c r="D255" s="114"/>
      <c r="E255" s="114"/>
      <c r="F255" s="114"/>
      <c r="G255" s="114"/>
      <c r="H255" s="114"/>
      <c r="I255" s="97"/>
      <c r="J255" s="97"/>
      <c r="K255" s="97"/>
    </row>
    <row r="256" spans="2:11">
      <c r="B256" s="97"/>
      <c r="C256" s="97"/>
      <c r="D256" s="114"/>
      <c r="E256" s="114"/>
      <c r="F256" s="114"/>
      <c r="G256" s="114"/>
      <c r="H256" s="114"/>
      <c r="I256" s="97"/>
      <c r="J256" s="97"/>
      <c r="K256" s="97"/>
    </row>
    <row r="257" spans="2:11">
      <c r="B257" s="97"/>
      <c r="C257" s="97"/>
      <c r="D257" s="114"/>
      <c r="E257" s="114"/>
      <c r="F257" s="114"/>
      <c r="G257" s="114"/>
      <c r="H257" s="114"/>
      <c r="I257" s="97"/>
      <c r="J257" s="97"/>
      <c r="K257" s="97"/>
    </row>
    <row r="258" spans="2:11">
      <c r="B258" s="97"/>
      <c r="C258" s="97"/>
      <c r="D258" s="114"/>
      <c r="E258" s="114"/>
      <c r="F258" s="114"/>
      <c r="G258" s="114"/>
      <c r="H258" s="114"/>
      <c r="I258" s="97"/>
      <c r="J258" s="97"/>
      <c r="K258" s="97"/>
    </row>
    <row r="259" spans="2:11">
      <c r="B259" s="97"/>
      <c r="C259" s="97"/>
      <c r="D259" s="114"/>
      <c r="E259" s="114"/>
      <c r="F259" s="114"/>
      <c r="G259" s="114"/>
      <c r="H259" s="114"/>
      <c r="I259" s="97"/>
      <c r="J259" s="97"/>
      <c r="K259" s="97"/>
    </row>
    <row r="260" spans="2:11">
      <c r="B260" s="97"/>
      <c r="C260" s="97"/>
      <c r="D260" s="114"/>
      <c r="E260" s="114"/>
      <c r="F260" s="114"/>
      <c r="G260" s="114"/>
      <c r="H260" s="114"/>
      <c r="I260" s="97"/>
      <c r="J260" s="97"/>
      <c r="K260" s="97"/>
    </row>
    <row r="261" spans="2:11">
      <c r="B261" s="97"/>
      <c r="C261" s="97"/>
      <c r="D261" s="114"/>
      <c r="E261" s="114"/>
      <c r="F261" s="114"/>
      <c r="G261" s="114"/>
      <c r="H261" s="114"/>
      <c r="I261" s="97"/>
      <c r="J261" s="97"/>
      <c r="K261" s="97"/>
    </row>
    <row r="262" spans="2:11">
      <c r="B262" s="97"/>
      <c r="C262" s="97"/>
      <c r="D262" s="114"/>
      <c r="E262" s="114"/>
      <c r="F262" s="114"/>
      <c r="G262" s="114"/>
      <c r="H262" s="114"/>
      <c r="I262" s="97"/>
      <c r="J262" s="97"/>
      <c r="K262" s="97"/>
    </row>
    <row r="263" spans="2:11">
      <c r="B263" s="97"/>
      <c r="C263" s="97"/>
      <c r="D263" s="114"/>
      <c r="E263" s="114"/>
      <c r="F263" s="114"/>
      <c r="G263" s="114"/>
      <c r="H263" s="114"/>
      <c r="I263" s="97"/>
      <c r="J263" s="97"/>
      <c r="K263" s="97"/>
    </row>
    <row r="264" spans="2:11">
      <c r="B264" s="97"/>
      <c r="C264" s="97"/>
      <c r="D264" s="114"/>
      <c r="E264" s="114"/>
      <c r="F264" s="114"/>
      <c r="G264" s="114"/>
      <c r="H264" s="114"/>
      <c r="I264" s="97"/>
      <c r="J264" s="97"/>
      <c r="K264" s="97"/>
    </row>
    <row r="265" spans="2:11">
      <c r="B265" s="97"/>
      <c r="C265" s="97"/>
      <c r="D265" s="114"/>
      <c r="E265" s="114"/>
      <c r="F265" s="114"/>
      <c r="G265" s="114"/>
      <c r="H265" s="114"/>
      <c r="I265" s="97"/>
      <c r="J265" s="97"/>
      <c r="K265" s="97"/>
    </row>
    <row r="266" spans="2:11">
      <c r="B266" s="97"/>
      <c r="C266" s="97"/>
      <c r="D266" s="114"/>
      <c r="E266" s="114"/>
      <c r="F266" s="114"/>
      <c r="G266" s="114"/>
      <c r="H266" s="114"/>
      <c r="I266" s="97"/>
      <c r="J266" s="97"/>
      <c r="K266" s="97"/>
    </row>
    <row r="267" spans="2:11">
      <c r="B267" s="97"/>
      <c r="C267" s="97"/>
      <c r="D267" s="114"/>
      <c r="E267" s="114"/>
      <c r="F267" s="114"/>
      <c r="G267" s="114"/>
      <c r="H267" s="114"/>
      <c r="I267" s="97"/>
      <c r="J267" s="97"/>
      <c r="K267" s="97"/>
    </row>
    <row r="268" spans="2:11">
      <c r="B268" s="97"/>
      <c r="C268" s="97"/>
      <c r="D268" s="114"/>
      <c r="E268" s="114"/>
      <c r="F268" s="114"/>
      <c r="G268" s="114"/>
      <c r="H268" s="114"/>
      <c r="I268" s="97"/>
      <c r="J268" s="97"/>
      <c r="K268" s="97"/>
    </row>
    <row r="269" spans="2:11">
      <c r="B269" s="97"/>
      <c r="C269" s="97"/>
      <c r="D269" s="114"/>
      <c r="E269" s="114"/>
      <c r="F269" s="114"/>
      <c r="G269" s="114"/>
      <c r="H269" s="114"/>
      <c r="I269" s="97"/>
      <c r="J269" s="97"/>
      <c r="K269" s="97"/>
    </row>
    <row r="270" spans="2:11">
      <c r="B270" s="97"/>
      <c r="C270" s="97"/>
      <c r="D270" s="114"/>
      <c r="E270" s="114"/>
      <c r="F270" s="114"/>
      <c r="G270" s="114"/>
      <c r="H270" s="114"/>
      <c r="I270" s="97"/>
      <c r="J270" s="97"/>
      <c r="K270" s="97"/>
    </row>
    <row r="271" spans="2:11">
      <c r="B271" s="97"/>
      <c r="C271" s="97"/>
      <c r="D271" s="114"/>
      <c r="E271" s="114"/>
      <c r="F271" s="114"/>
      <c r="G271" s="114"/>
      <c r="H271" s="114"/>
      <c r="I271" s="97"/>
      <c r="J271" s="97"/>
      <c r="K271" s="97"/>
    </row>
    <row r="272" spans="2:11">
      <c r="B272" s="97"/>
      <c r="C272" s="97"/>
      <c r="D272" s="114"/>
      <c r="E272" s="114"/>
      <c r="F272" s="114"/>
      <c r="G272" s="114"/>
      <c r="H272" s="114"/>
      <c r="I272" s="97"/>
      <c r="J272" s="97"/>
      <c r="K272" s="97"/>
    </row>
    <row r="273" spans="2:11">
      <c r="B273" s="97"/>
      <c r="C273" s="97"/>
      <c r="D273" s="114"/>
      <c r="E273" s="114"/>
      <c r="F273" s="114"/>
      <c r="G273" s="114"/>
      <c r="H273" s="114"/>
      <c r="I273" s="97"/>
      <c r="J273" s="97"/>
      <c r="K273" s="97"/>
    </row>
    <row r="274" spans="2:11">
      <c r="B274" s="97"/>
      <c r="C274" s="97"/>
      <c r="D274" s="114"/>
      <c r="E274" s="114"/>
      <c r="F274" s="114"/>
      <c r="G274" s="114"/>
      <c r="H274" s="114"/>
      <c r="I274" s="97"/>
      <c r="J274" s="97"/>
      <c r="K274" s="97"/>
    </row>
    <row r="275" spans="2:11">
      <c r="B275" s="97"/>
      <c r="C275" s="97"/>
      <c r="D275" s="114"/>
      <c r="E275" s="114"/>
      <c r="F275" s="114"/>
      <c r="G275" s="114"/>
      <c r="H275" s="114"/>
      <c r="I275" s="97"/>
      <c r="J275" s="97"/>
      <c r="K275" s="97"/>
    </row>
    <row r="276" spans="2:11">
      <c r="B276" s="97"/>
      <c r="C276" s="97"/>
      <c r="D276" s="114"/>
      <c r="E276" s="114"/>
      <c r="F276" s="114"/>
      <c r="G276" s="114"/>
      <c r="H276" s="114"/>
      <c r="I276" s="97"/>
      <c r="J276" s="97"/>
      <c r="K276" s="97"/>
    </row>
    <row r="277" spans="2:11">
      <c r="B277" s="97"/>
      <c r="C277" s="97"/>
      <c r="D277" s="114"/>
      <c r="E277" s="114"/>
      <c r="F277" s="114"/>
      <c r="G277" s="114"/>
      <c r="H277" s="114"/>
      <c r="I277" s="97"/>
      <c r="J277" s="97"/>
      <c r="K277" s="97"/>
    </row>
    <row r="278" spans="2:11">
      <c r="B278" s="97"/>
      <c r="C278" s="97"/>
      <c r="D278" s="114"/>
      <c r="E278" s="114"/>
      <c r="F278" s="114"/>
      <c r="G278" s="114"/>
      <c r="H278" s="114"/>
      <c r="I278" s="97"/>
      <c r="J278" s="97"/>
      <c r="K278" s="97"/>
    </row>
    <row r="279" spans="2:11">
      <c r="B279" s="97"/>
      <c r="C279" s="97"/>
      <c r="D279" s="114"/>
      <c r="E279" s="114"/>
      <c r="F279" s="114"/>
      <c r="G279" s="114"/>
      <c r="H279" s="114"/>
      <c r="I279" s="97"/>
      <c r="J279" s="97"/>
      <c r="K279" s="97"/>
    </row>
    <row r="280" spans="2:11">
      <c r="B280" s="97"/>
      <c r="C280" s="97"/>
      <c r="D280" s="114"/>
      <c r="E280" s="114"/>
      <c r="F280" s="114"/>
      <c r="G280" s="114"/>
      <c r="H280" s="114"/>
      <c r="I280" s="97"/>
      <c r="J280" s="97"/>
      <c r="K280" s="97"/>
    </row>
    <row r="281" spans="2:11">
      <c r="B281" s="97"/>
      <c r="C281" s="97"/>
      <c r="D281" s="114"/>
      <c r="E281" s="114"/>
      <c r="F281" s="114"/>
      <c r="G281" s="114"/>
      <c r="H281" s="114"/>
      <c r="I281" s="97"/>
      <c r="J281" s="97"/>
      <c r="K281" s="97"/>
    </row>
    <row r="282" spans="2:11">
      <c r="B282" s="97"/>
      <c r="C282" s="97"/>
      <c r="D282" s="114"/>
      <c r="E282" s="114"/>
      <c r="F282" s="114"/>
      <c r="G282" s="114"/>
      <c r="H282" s="114"/>
      <c r="I282" s="97"/>
      <c r="J282" s="97"/>
      <c r="K282" s="97"/>
    </row>
    <row r="283" spans="2:11">
      <c r="B283" s="97"/>
      <c r="C283" s="97"/>
      <c r="D283" s="114"/>
      <c r="E283" s="114"/>
      <c r="F283" s="114"/>
      <c r="G283" s="114"/>
      <c r="H283" s="114"/>
      <c r="I283" s="97"/>
      <c r="J283" s="97"/>
      <c r="K283" s="97"/>
    </row>
    <row r="284" spans="2:11">
      <c r="B284" s="97"/>
      <c r="C284" s="97"/>
      <c r="D284" s="114"/>
      <c r="E284" s="114"/>
      <c r="F284" s="114"/>
      <c r="G284" s="114"/>
      <c r="H284" s="114"/>
      <c r="I284" s="97"/>
      <c r="J284" s="97"/>
      <c r="K284" s="97"/>
    </row>
    <row r="285" spans="2:11">
      <c r="B285" s="97"/>
      <c r="C285" s="97"/>
      <c r="D285" s="114"/>
      <c r="E285" s="114"/>
      <c r="F285" s="114"/>
      <c r="G285" s="114"/>
      <c r="H285" s="114"/>
      <c r="I285" s="97"/>
      <c r="J285" s="97"/>
      <c r="K285" s="97"/>
    </row>
    <row r="286" spans="2:11">
      <c r="B286" s="97"/>
      <c r="C286" s="97"/>
      <c r="D286" s="114"/>
      <c r="E286" s="114"/>
      <c r="F286" s="114"/>
      <c r="G286" s="114"/>
      <c r="H286" s="114"/>
      <c r="I286" s="97"/>
      <c r="J286" s="97"/>
      <c r="K286" s="97"/>
    </row>
    <row r="287" spans="2:11">
      <c r="B287" s="97"/>
      <c r="C287" s="97"/>
      <c r="D287" s="114"/>
      <c r="E287" s="114"/>
      <c r="F287" s="114"/>
      <c r="G287" s="114"/>
      <c r="H287" s="114"/>
      <c r="I287" s="97"/>
      <c r="J287" s="97"/>
      <c r="K287" s="97"/>
    </row>
    <row r="288" spans="2:11">
      <c r="B288" s="97"/>
      <c r="C288" s="97"/>
      <c r="D288" s="114"/>
      <c r="E288" s="114"/>
      <c r="F288" s="114"/>
      <c r="G288" s="114"/>
      <c r="H288" s="114"/>
      <c r="I288" s="97"/>
      <c r="J288" s="97"/>
      <c r="K288" s="97"/>
    </row>
    <row r="289" spans="2:11">
      <c r="B289" s="97"/>
      <c r="C289" s="97"/>
      <c r="D289" s="114"/>
      <c r="E289" s="114"/>
      <c r="F289" s="114"/>
      <c r="G289" s="114"/>
      <c r="H289" s="114"/>
      <c r="I289" s="97"/>
      <c r="J289" s="97"/>
      <c r="K289" s="97"/>
    </row>
    <row r="290" spans="2:11">
      <c r="B290" s="97"/>
      <c r="C290" s="97"/>
      <c r="D290" s="114"/>
      <c r="E290" s="114"/>
      <c r="F290" s="114"/>
      <c r="G290" s="114"/>
      <c r="H290" s="114"/>
      <c r="I290" s="97"/>
      <c r="J290" s="97"/>
      <c r="K290" s="97"/>
    </row>
    <row r="291" spans="2:11">
      <c r="B291" s="97"/>
      <c r="C291" s="97"/>
      <c r="D291" s="114"/>
      <c r="E291" s="114"/>
      <c r="F291" s="114"/>
      <c r="G291" s="114"/>
      <c r="H291" s="114"/>
      <c r="I291" s="97"/>
      <c r="J291" s="97"/>
      <c r="K291" s="97"/>
    </row>
    <row r="292" spans="2:11">
      <c r="B292" s="97"/>
      <c r="C292" s="97"/>
      <c r="D292" s="114"/>
      <c r="E292" s="114"/>
      <c r="F292" s="114"/>
      <c r="G292" s="114"/>
      <c r="H292" s="114"/>
      <c r="I292" s="97"/>
      <c r="J292" s="97"/>
      <c r="K292" s="97"/>
    </row>
    <row r="293" spans="2:11">
      <c r="B293" s="97"/>
      <c r="C293" s="97"/>
      <c r="D293" s="114"/>
      <c r="E293" s="114"/>
      <c r="F293" s="114"/>
      <c r="G293" s="114"/>
      <c r="H293" s="114"/>
      <c r="I293" s="97"/>
      <c r="J293" s="97"/>
      <c r="K293" s="97"/>
    </row>
    <row r="294" spans="2:11">
      <c r="B294" s="97"/>
      <c r="C294" s="97"/>
      <c r="D294" s="114"/>
      <c r="E294" s="114"/>
      <c r="F294" s="114"/>
      <c r="G294" s="114"/>
      <c r="H294" s="114"/>
      <c r="I294" s="97"/>
      <c r="J294" s="97"/>
      <c r="K294" s="97"/>
    </row>
    <row r="295" spans="2:11">
      <c r="B295" s="97"/>
      <c r="C295" s="97"/>
      <c r="D295" s="114"/>
      <c r="E295" s="114"/>
      <c r="F295" s="114"/>
      <c r="G295" s="114"/>
      <c r="H295" s="114"/>
      <c r="I295" s="97"/>
      <c r="J295" s="97"/>
      <c r="K295" s="97"/>
    </row>
    <row r="296" spans="2:11">
      <c r="B296" s="97"/>
      <c r="C296" s="97"/>
      <c r="D296" s="114"/>
      <c r="E296" s="114"/>
      <c r="F296" s="114"/>
      <c r="G296" s="114"/>
      <c r="H296" s="114"/>
      <c r="I296" s="97"/>
      <c r="J296" s="97"/>
      <c r="K296" s="97"/>
    </row>
    <row r="297" spans="2:11">
      <c r="B297" s="97"/>
      <c r="C297" s="97"/>
      <c r="D297" s="114"/>
      <c r="E297" s="114"/>
      <c r="F297" s="114"/>
      <c r="G297" s="114"/>
      <c r="H297" s="114"/>
      <c r="I297" s="97"/>
      <c r="J297" s="97"/>
      <c r="K297" s="97"/>
    </row>
    <row r="298" spans="2:11">
      <c r="B298" s="97"/>
      <c r="C298" s="97"/>
      <c r="D298" s="114"/>
      <c r="E298" s="114"/>
      <c r="F298" s="114"/>
      <c r="G298" s="114"/>
      <c r="H298" s="114"/>
      <c r="I298" s="97"/>
      <c r="J298" s="97"/>
      <c r="K298" s="97"/>
    </row>
    <row r="299" spans="2:11">
      <c r="B299" s="97"/>
      <c r="C299" s="97"/>
      <c r="D299" s="114"/>
      <c r="E299" s="114"/>
      <c r="F299" s="114"/>
      <c r="G299" s="114"/>
      <c r="H299" s="114"/>
      <c r="I299" s="97"/>
      <c r="J299" s="97"/>
      <c r="K299" s="97"/>
    </row>
    <row r="300" spans="2:11">
      <c r="B300" s="97"/>
      <c r="C300" s="97"/>
      <c r="D300" s="114"/>
      <c r="E300" s="114"/>
      <c r="F300" s="114"/>
      <c r="G300" s="114"/>
      <c r="H300" s="114"/>
      <c r="I300" s="97"/>
      <c r="J300" s="97"/>
      <c r="K300" s="97"/>
    </row>
    <row r="301" spans="2:11">
      <c r="B301" s="97"/>
      <c r="C301" s="97"/>
      <c r="D301" s="114"/>
      <c r="E301" s="114"/>
      <c r="F301" s="114"/>
      <c r="G301" s="114"/>
      <c r="H301" s="114"/>
      <c r="I301" s="97"/>
      <c r="J301" s="97"/>
      <c r="K301" s="97"/>
    </row>
    <row r="302" spans="2:11">
      <c r="B302" s="97"/>
      <c r="C302" s="97"/>
      <c r="D302" s="114"/>
      <c r="E302" s="114"/>
      <c r="F302" s="114"/>
      <c r="G302" s="114"/>
      <c r="H302" s="114"/>
      <c r="I302" s="97"/>
      <c r="J302" s="97"/>
      <c r="K302" s="97"/>
    </row>
    <row r="303" spans="2:11">
      <c r="B303" s="97"/>
      <c r="C303" s="97"/>
      <c r="D303" s="114"/>
      <c r="E303" s="114"/>
      <c r="F303" s="114"/>
      <c r="G303" s="114"/>
      <c r="H303" s="114"/>
      <c r="I303" s="97"/>
      <c r="J303" s="97"/>
      <c r="K303" s="97"/>
    </row>
    <row r="304" spans="2:11">
      <c r="B304" s="97"/>
      <c r="C304" s="97"/>
      <c r="D304" s="114"/>
      <c r="E304" s="114"/>
      <c r="F304" s="114"/>
      <c r="G304" s="114"/>
      <c r="H304" s="114"/>
      <c r="I304" s="97"/>
      <c r="J304" s="97"/>
      <c r="K304" s="97"/>
    </row>
    <row r="305" spans="2:11">
      <c r="B305" s="97"/>
      <c r="C305" s="97"/>
      <c r="D305" s="114"/>
      <c r="E305" s="114"/>
      <c r="F305" s="114"/>
      <c r="G305" s="114"/>
      <c r="H305" s="114"/>
      <c r="I305" s="97"/>
      <c r="J305" s="97"/>
      <c r="K305" s="97"/>
    </row>
    <row r="306" spans="2:11">
      <c r="B306" s="97"/>
      <c r="C306" s="97"/>
      <c r="D306" s="114"/>
      <c r="E306" s="114"/>
      <c r="F306" s="114"/>
      <c r="G306" s="114"/>
      <c r="H306" s="114"/>
      <c r="I306" s="97"/>
      <c r="J306" s="97"/>
      <c r="K306" s="97"/>
    </row>
    <row r="307" spans="2:11">
      <c r="B307" s="97"/>
      <c r="C307" s="97"/>
      <c r="D307" s="114"/>
      <c r="E307" s="114"/>
      <c r="F307" s="114"/>
      <c r="G307" s="114"/>
      <c r="H307" s="114"/>
      <c r="I307" s="97"/>
      <c r="J307" s="97"/>
      <c r="K307" s="97"/>
    </row>
    <row r="308" spans="2:11">
      <c r="B308" s="97"/>
      <c r="C308" s="97"/>
      <c r="D308" s="114"/>
      <c r="E308" s="114"/>
      <c r="F308" s="114"/>
      <c r="G308" s="114"/>
      <c r="H308" s="114"/>
      <c r="I308" s="97"/>
      <c r="J308" s="97"/>
      <c r="K308" s="97"/>
    </row>
    <row r="309" spans="2:11">
      <c r="B309" s="97"/>
      <c r="C309" s="97"/>
      <c r="D309" s="114"/>
      <c r="E309" s="114"/>
      <c r="F309" s="114"/>
      <c r="G309" s="114"/>
      <c r="H309" s="114"/>
      <c r="I309" s="97"/>
      <c r="J309" s="97"/>
      <c r="K309" s="97"/>
    </row>
    <row r="310" spans="2:11">
      <c r="B310" s="97"/>
      <c r="C310" s="97"/>
      <c r="D310" s="114"/>
      <c r="E310" s="114"/>
      <c r="F310" s="114"/>
      <c r="G310" s="114"/>
      <c r="H310" s="114"/>
      <c r="I310" s="97"/>
      <c r="J310" s="97"/>
      <c r="K310" s="97"/>
    </row>
    <row r="311" spans="2:11">
      <c r="B311" s="97"/>
      <c r="C311" s="97"/>
      <c r="D311" s="114"/>
      <c r="E311" s="114"/>
      <c r="F311" s="114"/>
      <c r="G311" s="114"/>
      <c r="H311" s="114"/>
      <c r="I311" s="97"/>
      <c r="J311" s="97"/>
      <c r="K311" s="97"/>
    </row>
    <row r="312" spans="2:11">
      <c r="B312" s="97"/>
      <c r="C312" s="97"/>
      <c r="D312" s="114"/>
      <c r="E312" s="114"/>
      <c r="F312" s="114"/>
      <c r="G312" s="114"/>
      <c r="H312" s="114"/>
      <c r="I312" s="97"/>
      <c r="J312" s="97"/>
      <c r="K312" s="97"/>
    </row>
    <row r="313" spans="2:11">
      <c r="B313" s="1"/>
      <c r="C313" s="1"/>
      <c r="D313" s="3"/>
      <c r="E313" s="3"/>
      <c r="F313" s="3"/>
      <c r="G313" s="3"/>
      <c r="H313" s="3"/>
    </row>
    <row r="314" spans="2:11">
      <c r="B314" s="1"/>
      <c r="C314" s="1"/>
      <c r="D314" s="3"/>
      <c r="E314" s="3"/>
      <c r="F314" s="3"/>
      <c r="G314" s="3"/>
      <c r="H314" s="3"/>
    </row>
    <row r="315" spans="2:11">
      <c r="B315" s="1"/>
      <c r="C315" s="1"/>
      <c r="D315" s="3"/>
      <c r="E315" s="3"/>
      <c r="F315" s="3"/>
      <c r="G315" s="3"/>
      <c r="H315" s="3"/>
    </row>
    <row r="316" spans="2:11">
      <c r="B316" s="1"/>
      <c r="C316" s="1"/>
      <c r="D316" s="3"/>
      <c r="E316" s="3"/>
      <c r="F316" s="3"/>
      <c r="G316" s="3"/>
      <c r="H316" s="3"/>
    </row>
    <row r="317" spans="2:11">
      <c r="B317" s="1"/>
      <c r="C317" s="1"/>
      <c r="D317" s="3"/>
      <c r="E317" s="3"/>
      <c r="F317" s="3"/>
      <c r="G317" s="3"/>
      <c r="H317" s="3"/>
    </row>
    <row r="318" spans="2:11">
      <c r="B318" s="1"/>
      <c r="C318" s="1"/>
      <c r="D318" s="3"/>
      <c r="E318" s="3"/>
      <c r="F318" s="3"/>
      <c r="G318" s="3"/>
      <c r="H318" s="3"/>
    </row>
    <row r="319" spans="2:11">
      <c r="B319" s="1"/>
      <c r="C319" s="1"/>
      <c r="D319" s="3"/>
      <c r="E319" s="3"/>
      <c r="F319" s="3"/>
      <c r="G319" s="3"/>
      <c r="H319" s="3"/>
    </row>
    <row r="320" spans="2:11">
      <c r="B320" s="1"/>
      <c r="C320" s="1"/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D606" s="3"/>
      <c r="E606" s="3"/>
      <c r="F606" s="3"/>
      <c r="G606" s="3"/>
      <c r="H606" s="3"/>
    </row>
    <row r="607" spans="4:8" s="1" customFormat="1">
      <c r="D607" s="3"/>
      <c r="E607" s="3"/>
      <c r="F607" s="3"/>
      <c r="G607" s="3"/>
      <c r="H607" s="3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>
      <c r="E612" s="20"/>
      <c r="G612" s="20"/>
    </row>
    <row r="613" spans="5:7" s="1" customFormat="1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5"/>
  <sheetViews>
    <sheetView rightToLeft="1" workbookViewId="0">
      <selection activeCell="G17" sqref="G17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3.425781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9453</v>
      </c>
    </row>
    <row r="6" spans="2:15" ht="26.25" customHeight="1">
      <c r="B6" s="137" t="s">
        <v>179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5" s="3" customFormat="1" ht="63">
      <c r="B7" s="47" t="s">
        <v>115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9" t="s">
        <v>2931</v>
      </c>
      <c r="C10" s="87"/>
      <c r="D10" s="87"/>
      <c r="E10" s="87"/>
      <c r="F10" s="87"/>
      <c r="G10" s="87"/>
      <c r="H10" s="87"/>
      <c r="I10" s="110">
        <f>I11</f>
        <v>-86.375200656000004</v>
      </c>
      <c r="J10" s="111">
        <f>IFERROR(I10/$I$10,0)</f>
        <v>1</v>
      </c>
      <c r="K10" s="111">
        <f>I10/'סכום נכסי הקרן'!$C$42</f>
        <v>-1.2608813430517489E-4</v>
      </c>
      <c r="O10" s="1"/>
    </row>
    <row r="11" spans="2:15" ht="21" customHeight="1">
      <c r="B11" s="124" t="s">
        <v>198</v>
      </c>
      <c r="C11" s="124"/>
      <c r="D11" s="124"/>
      <c r="E11" s="124"/>
      <c r="F11" s="124"/>
      <c r="G11" s="124"/>
      <c r="H11" s="94"/>
      <c r="I11" s="90">
        <f>SUM(I12:I13)</f>
        <v>-86.375200656000004</v>
      </c>
      <c r="J11" s="111">
        <f t="shared" ref="J11:J13" si="0">IFERROR(I11/$I$10,0)</f>
        <v>1</v>
      </c>
      <c r="K11" s="111">
        <f>I11/'סכום נכסי הקרן'!$C$42</f>
        <v>-1.2608813430517489E-4</v>
      </c>
    </row>
    <row r="12" spans="2:15">
      <c r="B12" s="125" t="s">
        <v>532</v>
      </c>
      <c r="C12" s="125" t="s">
        <v>533</v>
      </c>
      <c r="D12" s="125" t="s">
        <v>535</v>
      </c>
      <c r="E12" s="125"/>
      <c r="F12" s="126">
        <v>0</v>
      </c>
      <c r="G12" s="125" t="s">
        <v>132</v>
      </c>
      <c r="H12" s="126">
        <v>0</v>
      </c>
      <c r="I12" s="90">
        <v>-72.603259182000002</v>
      </c>
      <c r="J12" s="111">
        <f t="shared" si="0"/>
        <v>0.84055676433275706</v>
      </c>
      <c r="K12" s="111">
        <f>I12/'סכום נכסי הקרן'!$C$42</f>
        <v>-1.0598423419231193E-4</v>
      </c>
    </row>
    <row r="13" spans="2:15">
      <c r="B13" s="125" t="s">
        <v>1317</v>
      </c>
      <c r="C13" s="125" t="s">
        <v>1318</v>
      </c>
      <c r="D13" s="125" t="s">
        <v>535</v>
      </c>
      <c r="E13" s="125"/>
      <c r="F13" s="126">
        <v>0</v>
      </c>
      <c r="G13" s="125" t="s">
        <v>132</v>
      </c>
      <c r="H13" s="126">
        <v>0</v>
      </c>
      <c r="I13" s="90">
        <v>-13.771941474000002</v>
      </c>
      <c r="J13" s="111">
        <f t="shared" si="0"/>
        <v>0.15944323566724289</v>
      </c>
      <c r="K13" s="111">
        <f>I13/'סכום נכסי הקרן'!$C$42</f>
        <v>-2.0103900112862975E-5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96"/>
      <c r="C108" s="97"/>
      <c r="D108" s="114"/>
      <c r="E108" s="114"/>
      <c r="F108" s="114"/>
      <c r="G108" s="114"/>
      <c r="H108" s="114"/>
      <c r="I108" s="97"/>
      <c r="J108" s="97"/>
      <c r="K108" s="97"/>
    </row>
    <row r="109" spans="2:11">
      <c r="B109" s="96"/>
      <c r="C109" s="97"/>
      <c r="D109" s="114"/>
      <c r="E109" s="114"/>
      <c r="F109" s="114"/>
      <c r="G109" s="114"/>
      <c r="H109" s="114"/>
      <c r="I109" s="97"/>
      <c r="J109" s="97"/>
      <c r="K109" s="97"/>
    </row>
    <row r="110" spans="2:11">
      <c r="B110" s="96"/>
      <c r="C110" s="97"/>
      <c r="D110" s="114"/>
      <c r="E110" s="114"/>
      <c r="F110" s="114"/>
      <c r="G110" s="114"/>
      <c r="H110" s="114"/>
      <c r="I110" s="97"/>
      <c r="J110" s="97"/>
      <c r="K110" s="97"/>
    </row>
    <row r="111" spans="2:11">
      <c r="B111" s="96"/>
      <c r="C111" s="97"/>
      <c r="D111" s="114"/>
      <c r="E111" s="114"/>
      <c r="F111" s="114"/>
      <c r="G111" s="114"/>
      <c r="H111" s="114"/>
      <c r="I111" s="97"/>
      <c r="J111" s="97"/>
      <c r="K111" s="97"/>
    </row>
    <row r="112" spans="2:11">
      <c r="B112" s="96"/>
      <c r="C112" s="97"/>
      <c r="D112" s="114"/>
      <c r="E112" s="114"/>
      <c r="F112" s="114"/>
      <c r="G112" s="114"/>
      <c r="H112" s="114"/>
      <c r="I112" s="97"/>
      <c r="J112" s="97"/>
      <c r="K112" s="97"/>
    </row>
    <row r="113" spans="2:11">
      <c r="B113" s="97"/>
      <c r="C113" s="97"/>
      <c r="D113" s="114"/>
      <c r="E113" s="114"/>
      <c r="F113" s="114"/>
      <c r="G113" s="114"/>
      <c r="H113" s="114"/>
      <c r="I113" s="97"/>
      <c r="J113" s="97"/>
      <c r="K113" s="97"/>
    </row>
    <row r="114" spans="2:11">
      <c r="B114" s="97"/>
      <c r="C114" s="97"/>
      <c r="D114" s="114"/>
      <c r="E114" s="114"/>
      <c r="F114" s="114"/>
      <c r="G114" s="114"/>
      <c r="H114" s="114"/>
      <c r="I114" s="97"/>
      <c r="J114" s="97"/>
      <c r="K114" s="97"/>
    </row>
    <row r="115" spans="2:11">
      <c r="B115" s="97"/>
      <c r="C115" s="97"/>
      <c r="D115" s="114"/>
      <c r="E115" s="114"/>
      <c r="F115" s="114"/>
      <c r="G115" s="114"/>
      <c r="H115" s="114"/>
      <c r="I115" s="97"/>
      <c r="J115" s="97"/>
      <c r="K115" s="97"/>
    </row>
    <row r="116" spans="2:11">
      <c r="B116" s="97"/>
      <c r="C116" s="97"/>
      <c r="D116" s="114"/>
      <c r="E116" s="114"/>
      <c r="F116" s="114"/>
      <c r="G116" s="114"/>
      <c r="H116" s="114"/>
      <c r="I116" s="97"/>
      <c r="J116" s="97"/>
      <c r="K116" s="97"/>
    </row>
    <row r="117" spans="2:11">
      <c r="B117" s="97"/>
      <c r="C117" s="97"/>
      <c r="D117" s="114"/>
      <c r="E117" s="114"/>
      <c r="F117" s="114"/>
      <c r="G117" s="114"/>
      <c r="H117" s="114"/>
      <c r="I117" s="97"/>
      <c r="J117" s="97"/>
      <c r="K117" s="97"/>
    </row>
    <row r="118" spans="2:11">
      <c r="B118" s="97"/>
      <c r="C118" s="97"/>
      <c r="D118" s="114"/>
      <c r="E118" s="114"/>
      <c r="F118" s="114"/>
      <c r="G118" s="114"/>
      <c r="H118" s="114"/>
      <c r="I118" s="97"/>
      <c r="J118" s="97"/>
      <c r="K118" s="97"/>
    </row>
    <row r="119" spans="2:11">
      <c r="B119" s="97"/>
      <c r="C119" s="97"/>
      <c r="D119" s="114"/>
      <c r="E119" s="114"/>
      <c r="F119" s="114"/>
      <c r="G119" s="114"/>
      <c r="H119" s="114"/>
      <c r="I119" s="97"/>
      <c r="J119" s="97"/>
      <c r="K119" s="97"/>
    </row>
    <row r="120" spans="2:11">
      <c r="B120" s="97"/>
      <c r="C120" s="97"/>
      <c r="D120" s="114"/>
      <c r="E120" s="114"/>
      <c r="F120" s="114"/>
      <c r="G120" s="114"/>
      <c r="H120" s="114"/>
      <c r="I120" s="97"/>
      <c r="J120" s="97"/>
      <c r="K120" s="97"/>
    </row>
    <row r="121" spans="2:11">
      <c r="B121" s="97"/>
      <c r="C121" s="97"/>
      <c r="D121" s="114"/>
      <c r="E121" s="114"/>
      <c r="F121" s="114"/>
      <c r="G121" s="114"/>
      <c r="H121" s="114"/>
      <c r="I121" s="97"/>
      <c r="J121" s="97"/>
      <c r="K121" s="97"/>
    </row>
    <row r="122" spans="2:11">
      <c r="B122" s="97"/>
      <c r="C122" s="97"/>
      <c r="D122" s="114"/>
      <c r="E122" s="114"/>
      <c r="F122" s="114"/>
      <c r="G122" s="114"/>
      <c r="H122" s="114"/>
      <c r="I122" s="97"/>
      <c r="J122" s="97"/>
      <c r="K122" s="97"/>
    </row>
    <row r="123" spans="2:11">
      <c r="B123" s="97"/>
      <c r="C123" s="97"/>
      <c r="D123" s="114"/>
      <c r="E123" s="114"/>
      <c r="F123" s="114"/>
      <c r="G123" s="114"/>
      <c r="H123" s="114"/>
      <c r="I123" s="97"/>
      <c r="J123" s="97"/>
      <c r="K123" s="97"/>
    </row>
    <row r="124" spans="2:11">
      <c r="B124" s="97"/>
      <c r="C124" s="97"/>
      <c r="D124" s="114"/>
      <c r="E124" s="114"/>
      <c r="F124" s="114"/>
      <c r="G124" s="114"/>
      <c r="H124" s="114"/>
      <c r="I124" s="97"/>
      <c r="J124" s="97"/>
      <c r="K124" s="97"/>
    </row>
    <row r="125" spans="2:11">
      <c r="B125" s="97"/>
      <c r="C125" s="97"/>
      <c r="D125" s="114"/>
      <c r="E125" s="114"/>
      <c r="F125" s="114"/>
      <c r="G125" s="114"/>
      <c r="H125" s="114"/>
      <c r="I125" s="97"/>
      <c r="J125" s="97"/>
      <c r="K125" s="97"/>
    </row>
    <row r="126" spans="2:11">
      <c r="B126" s="97"/>
      <c r="C126" s="97"/>
      <c r="D126" s="114"/>
      <c r="E126" s="114"/>
      <c r="F126" s="114"/>
      <c r="G126" s="114"/>
      <c r="H126" s="114"/>
      <c r="I126" s="97"/>
      <c r="J126" s="97"/>
      <c r="K126" s="97"/>
    </row>
    <row r="127" spans="2:11">
      <c r="B127" s="97"/>
      <c r="C127" s="97"/>
      <c r="D127" s="114"/>
      <c r="E127" s="114"/>
      <c r="F127" s="114"/>
      <c r="G127" s="114"/>
      <c r="H127" s="114"/>
      <c r="I127" s="97"/>
      <c r="J127" s="97"/>
      <c r="K127" s="97"/>
    </row>
    <row r="128" spans="2:11">
      <c r="B128" s="97"/>
      <c r="C128" s="97"/>
      <c r="D128" s="114"/>
      <c r="E128" s="114"/>
      <c r="F128" s="114"/>
      <c r="G128" s="114"/>
      <c r="H128" s="114"/>
      <c r="I128" s="97"/>
      <c r="J128" s="97"/>
      <c r="K128" s="97"/>
    </row>
    <row r="129" spans="2:11">
      <c r="B129" s="97"/>
      <c r="C129" s="97"/>
      <c r="D129" s="114"/>
      <c r="E129" s="114"/>
      <c r="F129" s="114"/>
      <c r="G129" s="114"/>
      <c r="H129" s="114"/>
      <c r="I129" s="97"/>
      <c r="J129" s="97"/>
      <c r="K129" s="97"/>
    </row>
    <row r="130" spans="2:11">
      <c r="B130" s="97"/>
      <c r="C130" s="97"/>
      <c r="D130" s="114"/>
      <c r="E130" s="114"/>
      <c r="F130" s="114"/>
      <c r="G130" s="114"/>
      <c r="H130" s="114"/>
      <c r="I130" s="97"/>
      <c r="J130" s="97"/>
      <c r="K130" s="97"/>
    </row>
    <row r="131" spans="2:11">
      <c r="B131" s="97"/>
      <c r="C131" s="97"/>
      <c r="D131" s="114"/>
      <c r="E131" s="114"/>
      <c r="F131" s="114"/>
      <c r="G131" s="114"/>
      <c r="H131" s="114"/>
      <c r="I131" s="97"/>
      <c r="J131" s="97"/>
      <c r="K131" s="97"/>
    </row>
    <row r="132" spans="2:11">
      <c r="B132" s="97"/>
      <c r="C132" s="97"/>
      <c r="D132" s="114"/>
      <c r="E132" s="114"/>
      <c r="F132" s="114"/>
      <c r="G132" s="114"/>
      <c r="H132" s="114"/>
      <c r="I132" s="97"/>
      <c r="J132" s="97"/>
      <c r="K132" s="97"/>
    </row>
    <row r="133" spans="2:11">
      <c r="B133" s="97"/>
      <c r="C133" s="97"/>
      <c r="D133" s="114"/>
      <c r="E133" s="114"/>
      <c r="F133" s="114"/>
      <c r="G133" s="114"/>
      <c r="H133" s="114"/>
      <c r="I133" s="97"/>
      <c r="J133" s="97"/>
      <c r="K133" s="97"/>
    </row>
    <row r="134" spans="2:11">
      <c r="B134" s="97"/>
      <c r="C134" s="97"/>
      <c r="D134" s="114"/>
      <c r="E134" s="114"/>
      <c r="F134" s="114"/>
      <c r="G134" s="114"/>
      <c r="H134" s="114"/>
      <c r="I134" s="97"/>
      <c r="J134" s="97"/>
      <c r="K134" s="97"/>
    </row>
    <row r="135" spans="2:11">
      <c r="B135" s="97"/>
      <c r="C135" s="97"/>
      <c r="D135" s="114"/>
      <c r="E135" s="114"/>
      <c r="F135" s="114"/>
      <c r="G135" s="114"/>
      <c r="H135" s="114"/>
      <c r="I135" s="97"/>
      <c r="J135" s="97"/>
      <c r="K135" s="97"/>
    </row>
    <row r="136" spans="2:11">
      <c r="B136" s="97"/>
      <c r="C136" s="97"/>
      <c r="D136" s="114"/>
      <c r="E136" s="114"/>
      <c r="F136" s="114"/>
      <c r="G136" s="114"/>
      <c r="H136" s="114"/>
      <c r="I136" s="97"/>
      <c r="J136" s="97"/>
      <c r="K136" s="97"/>
    </row>
    <row r="137" spans="2:11">
      <c r="B137" s="97"/>
      <c r="C137" s="97"/>
      <c r="D137" s="114"/>
      <c r="E137" s="114"/>
      <c r="F137" s="114"/>
      <c r="G137" s="114"/>
      <c r="H137" s="114"/>
      <c r="I137" s="97"/>
      <c r="J137" s="97"/>
      <c r="K137" s="97"/>
    </row>
    <row r="138" spans="2:11">
      <c r="B138" s="97"/>
      <c r="C138" s="97"/>
      <c r="D138" s="114"/>
      <c r="E138" s="114"/>
      <c r="F138" s="114"/>
      <c r="G138" s="114"/>
      <c r="H138" s="114"/>
      <c r="I138" s="97"/>
      <c r="J138" s="97"/>
      <c r="K138" s="97"/>
    </row>
    <row r="139" spans="2:11">
      <c r="B139" s="97"/>
      <c r="C139" s="97"/>
      <c r="D139" s="114"/>
      <c r="E139" s="114"/>
      <c r="F139" s="114"/>
      <c r="G139" s="114"/>
      <c r="H139" s="114"/>
      <c r="I139" s="97"/>
      <c r="J139" s="97"/>
      <c r="K139" s="97"/>
    </row>
    <row r="140" spans="2:11">
      <c r="B140" s="97"/>
      <c r="C140" s="97"/>
      <c r="D140" s="114"/>
      <c r="E140" s="114"/>
      <c r="F140" s="114"/>
      <c r="G140" s="114"/>
      <c r="H140" s="114"/>
      <c r="I140" s="97"/>
      <c r="J140" s="97"/>
      <c r="K140" s="97"/>
    </row>
    <row r="141" spans="2:11">
      <c r="B141" s="97"/>
      <c r="C141" s="97"/>
      <c r="D141" s="114"/>
      <c r="E141" s="114"/>
      <c r="F141" s="114"/>
      <c r="G141" s="114"/>
      <c r="H141" s="114"/>
      <c r="I141" s="97"/>
      <c r="J141" s="97"/>
      <c r="K141" s="97"/>
    </row>
    <row r="142" spans="2:11">
      <c r="B142" s="97"/>
      <c r="C142" s="97"/>
      <c r="D142" s="114"/>
      <c r="E142" s="114"/>
      <c r="F142" s="114"/>
      <c r="G142" s="114"/>
      <c r="H142" s="114"/>
      <c r="I142" s="97"/>
      <c r="J142" s="97"/>
      <c r="K142" s="97"/>
    </row>
    <row r="143" spans="2:11">
      <c r="B143" s="97"/>
      <c r="C143" s="97"/>
      <c r="D143" s="114"/>
      <c r="E143" s="114"/>
      <c r="F143" s="114"/>
      <c r="G143" s="114"/>
      <c r="H143" s="114"/>
      <c r="I143" s="97"/>
      <c r="J143" s="97"/>
      <c r="K143" s="97"/>
    </row>
    <row r="144" spans="2:11">
      <c r="B144" s="97"/>
      <c r="C144" s="97"/>
      <c r="D144" s="114"/>
      <c r="E144" s="114"/>
      <c r="F144" s="114"/>
      <c r="G144" s="114"/>
      <c r="H144" s="114"/>
      <c r="I144" s="97"/>
      <c r="J144" s="97"/>
      <c r="K144" s="97"/>
    </row>
    <row r="145" spans="2:11">
      <c r="B145" s="97"/>
      <c r="C145" s="97"/>
      <c r="D145" s="114"/>
      <c r="E145" s="114"/>
      <c r="F145" s="114"/>
      <c r="G145" s="114"/>
      <c r="H145" s="114"/>
      <c r="I145" s="97"/>
      <c r="J145" s="97"/>
      <c r="K145" s="97"/>
    </row>
    <row r="146" spans="2:11">
      <c r="B146" s="97"/>
      <c r="C146" s="97"/>
      <c r="D146" s="114"/>
      <c r="E146" s="114"/>
      <c r="F146" s="114"/>
      <c r="G146" s="114"/>
      <c r="H146" s="114"/>
      <c r="I146" s="97"/>
      <c r="J146" s="97"/>
      <c r="K146" s="97"/>
    </row>
    <row r="147" spans="2:11">
      <c r="B147" s="97"/>
      <c r="C147" s="97"/>
      <c r="D147" s="114"/>
      <c r="E147" s="114"/>
      <c r="F147" s="114"/>
      <c r="G147" s="114"/>
      <c r="H147" s="114"/>
      <c r="I147" s="97"/>
      <c r="J147" s="97"/>
      <c r="K147" s="97"/>
    </row>
    <row r="148" spans="2:11">
      <c r="B148" s="97"/>
      <c r="C148" s="97"/>
      <c r="D148" s="114"/>
      <c r="E148" s="114"/>
      <c r="F148" s="114"/>
      <c r="G148" s="114"/>
      <c r="H148" s="114"/>
      <c r="I148" s="97"/>
      <c r="J148" s="97"/>
      <c r="K148" s="97"/>
    </row>
    <row r="149" spans="2:11">
      <c r="B149" s="97"/>
      <c r="C149" s="97"/>
      <c r="D149" s="114"/>
      <c r="E149" s="114"/>
      <c r="F149" s="114"/>
      <c r="G149" s="114"/>
      <c r="H149" s="114"/>
      <c r="I149" s="97"/>
      <c r="J149" s="97"/>
      <c r="K149" s="97"/>
    </row>
    <row r="150" spans="2:11">
      <c r="B150" s="97"/>
      <c r="C150" s="97"/>
      <c r="D150" s="114"/>
      <c r="E150" s="114"/>
      <c r="F150" s="114"/>
      <c r="G150" s="114"/>
      <c r="H150" s="114"/>
      <c r="I150" s="97"/>
      <c r="J150" s="97"/>
      <c r="K150" s="97"/>
    </row>
    <row r="151" spans="2:11">
      <c r="B151" s="97"/>
      <c r="C151" s="97"/>
      <c r="D151" s="114"/>
      <c r="E151" s="114"/>
      <c r="F151" s="114"/>
      <c r="G151" s="114"/>
      <c r="H151" s="114"/>
      <c r="I151" s="97"/>
      <c r="J151" s="97"/>
      <c r="K151" s="97"/>
    </row>
    <row r="152" spans="2:11">
      <c r="B152" s="97"/>
      <c r="C152" s="97"/>
      <c r="D152" s="114"/>
      <c r="E152" s="114"/>
      <c r="F152" s="114"/>
      <c r="G152" s="114"/>
      <c r="H152" s="114"/>
      <c r="I152" s="97"/>
      <c r="J152" s="97"/>
      <c r="K152" s="97"/>
    </row>
    <row r="153" spans="2:11">
      <c r="B153" s="97"/>
      <c r="C153" s="97"/>
      <c r="D153" s="114"/>
      <c r="E153" s="114"/>
      <c r="F153" s="114"/>
      <c r="G153" s="114"/>
      <c r="H153" s="114"/>
      <c r="I153" s="97"/>
      <c r="J153" s="97"/>
      <c r="K153" s="97"/>
    </row>
    <row r="154" spans="2:11">
      <c r="B154" s="97"/>
      <c r="C154" s="97"/>
      <c r="D154" s="114"/>
      <c r="E154" s="114"/>
      <c r="F154" s="114"/>
      <c r="G154" s="114"/>
      <c r="H154" s="114"/>
      <c r="I154" s="97"/>
      <c r="J154" s="97"/>
      <c r="K154" s="97"/>
    </row>
    <row r="155" spans="2:11">
      <c r="B155" s="97"/>
      <c r="C155" s="97"/>
      <c r="D155" s="114"/>
      <c r="E155" s="114"/>
      <c r="F155" s="114"/>
      <c r="G155" s="114"/>
      <c r="H155" s="114"/>
      <c r="I155" s="97"/>
      <c r="J155" s="97"/>
      <c r="K155" s="97"/>
    </row>
    <row r="156" spans="2:11">
      <c r="B156" s="97"/>
      <c r="C156" s="97"/>
      <c r="D156" s="114"/>
      <c r="E156" s="114"/>
      <c r="F156" s="114"/>
      <c r="G156" s="114"/>
      <c r="H156" s="114"/>
      <c r="I156" s="97"/>
      <c r="J156" s="97"/>
      <c r="K156" s="97"/>
    </row>
    <row r="157" spans="2:11">
      <c r="B157" s="97"/>
      <c r="C157" s="97"/>
      <c r="D157" s="114"/>
      <c r="E157" s="114"/>
      <c r="F157" s="114"/>
      <c r="G157" s="114"/>
      <c r="H157" s="114"/>
      <c r="I157" s="97"/>
      <c r="J157" s="97"/>
      <c r="K157" s="97"/>
    </row>
    <row r="158" spans="2:11">
      <c r="B158" s="97"/>
      <c r="C158" s="97"/>
      <c r="D158" s="114"/>
      <c r="E158" s="114"/>
      <c r="F158" s="114"/>
      <c r="G158" s="114"/>
      <c r="H158" s="114"/>
      <c r="I158" s="97"/>
      <c r="J158" s="97"/>
      <c r="K158" s="97"/>
    </row>
    <row r="159" spans="2:11">
      <c r="B159" s="97"/>
      <c r="C159" s="97"/>
      <c r="D159" s="114"/>
      <c r="E159" s="114"/>
      <c r="F159" s="114"/>
      <c r="G159" s="114"/>
      <c r="H159" s="114"/>
      <c r="I159" s="97"/>
      <c r="J159" s="97"/>
      <c r="K159" s="97"/>
    </row>
    <row r="160" spans="2:11">
      <c r="B160" s="97"/>
      <c r="C160" s="97"/>
      <c r="D160" s="114"/>
      <c r="E160" s="114"/>
      <c r="F160" s="114"/>
      <c r="G160" s="114"/>
      <c r="H160" s="114"/>
      <c r="I160" s="97"/>
      <c r="J160" s="97"/>
      <c r="K160" s="97"/>
    </row>
    <row r="161" spans="2:11">
      <c r="B161" s="97"/>
      <c r="C161" s="97"/>
      <c r="D161" s="114"/>
      <c r="E161" s="114"/>
      <c r="F161" s="114"/>
      <c r="G161" s="114"/>
      <c r="H161" s="114"/>
      <c r="I161" s="97"/>
      <c r="J161" s="97"/>
      <c r="K161" s="97"/>
    </row>
    <row r="162" spans="2:11">
      <c r="B162" s="97"/>
      <c r="C162" s="97"/>
      <c r="D162" s="114"/>
      <c r="E162" s="114"/>
      <c r="F162" s="114"/>
      <c r="G162" s="114"/>
      <c r="H162" s="114"/>
      <c r="I162" s="97"/>
      <c r="J162" s="97"/>
      <c r="K162" s="97"/>
    </row>
    <row r="163" spans="2:11">
      <c r="B163" s="97"/>
      <c r="C163" s="97"/>
      <c r="D163" s="114"/>
      <c r="E163" s="114"/>
      <c r="F163" s="114"/>
      <c r="G163" s="114"/>
      <c r="H163" s="114"/>
      <c r="I163" s="97"/>
      <c r="J163" s="97"/>
      <c r="K163" s="97"/>
    </row>
    <row r="164" spans="2:11">
      <c r="B164" s="97"/>
      <c r="C164" s="97"/>
      <c r="D164" s="114"/>
      <c r="E164" s="114"/>
      <c r="F164" s="114"/>
      <c r="G164" s="114"/>
      <c r="H164" s="114"/>
      <c r="I164" s="97"/>
      <c r="J164" s="97"/>
      <c r="K164" s="97"/>
    </row>
    <row r="165" spans="2:11">
      <c r="B165" s="97"/>
      <c r="C165" s="97"/>
      <c r="D165" s="114"/>
      <c r="E165" s="114"/>
      <c r="F165" s="114"/>
      <c r="G165" s="114"/>
      <c r="H165" s="114"/>
      <c r="I165" s="97"/>
      <c r="J165" s="97"/>
      <c r="K165" s="97"/>
    </row>
    <row r="166" spans="2:11">
      <c r="B166" s="97"/>
      <c r="C166" s="97"/>
      <c r="D166" s="114"/>
      <c r="E166" s="114"/>
      <c r="F166" s="114"/>
      <c r="G166" s="114"/>
      <c r="H166" s="114"/>
      <c r="I166" s="97"/>
      <c r="J166" s="97"/>
      <c r="K166" s="97"/>
    </row>
    <row r="167" spans="2:11">
      <c r="B167" s="97"/>
      <c r="C167" s="97"/>
      <c r="D167" s="114"/>
      <c r="E167" s="114"/>
      <c r="F167" s="114"/>
      <c r="G167" s="114"/>
      <c r="H167" s="114"/>
      <c r="I167" s="97"/>
      <c r="J167" s="97"/>
      <c r="K167" s="97"/>
    </row>
    <row r="168" spans="2:11">
      <c r="B168" s="97"/>
      <c r="C168" s="97"/>
      <c r="D168" s="114"/>
      <c r="E168" s="114"/>
      <c r="F168" s="114"/>
      <c r="G168" s="114"/>
      <c r="H168" s="114"/>
      <c r="I168" s="97"/>
      <c r="J168" s="97"/>
      <c r="K168" s="97"/>
    </row>
    <row r="169" spans="2:11">
      <c r="B169" s="97"/>
      <c r="C169" s="97"/>
      <c r="D169" s="114"/>
      <c r="E169" s="114"/>
      <c r="F169" s="114"/>
      <c r="G169" s="114"/>
      <c r="H169" s="114"/>
      <c r="I169" s="97"/>
      <c r="J169" s="97"/>
      <c r="K169" s="97"/>
    </row>
    <row r="170" spans="2:11">
      <c r="B170" s="97"/>
      <c r="C170" s="97"/>
      <c r="D170" s="114"/>
      <c r="E170" s="114"/>
      <c r="F170" s="114"/>
      <c r="G170" s="114"/>
      <c r="H170" s="114"/>
      <c r="I170" s="97"/>
      <c r="J170" s="97"/>
      <c r="K170" s="97"/>
    </row>
    <row r="171" spans="2:11">
      <c r="B171" s="97"/>
      <c r="C171" s="97"/>
      <c r="D171" s="114"/>
      <c r="E171" s="114"/>
      <c r="F171" s="114"/>
      <c r="G171" s="114"/>
      <c r="H171" s="114"/>
      <c r="I171" s="97"/>
      <c r="J171" s="97"/>
      <c r="K171" s="97"/>
    </row>
    <row r="172" spans="2:11">
      <c r="B172" s="97"/>
      <c r="C172" s="97"/>
      <c r="D172" s="114"/>
      <c r="E172" s="114"/>
      <c r="F172" s="114"/>
      <c r="G172" s="114"/>
      <c r="H172" s="114"/>
      <c r="I172" s="97"/>
      <c r="J172" s="97"/>
      <c r="K172" s="97"/>
    </row>
    <row r="173" spans="2:11">
      <c r="B173" s="97"/>
      <c r="C173" s="97"/>
      <c r="D173" s="114"/>
      <c r="E173" s="114"/>
      <c r="F173" s="114"/>
      <c r="G173" s="114"/>
      <c r="H173" s="114"/>
      <c r="I173" s="97"/>
      <c r="J173" s="97"/>
      <c r="K173" s="97"/>
    </row>
    <row r="174" spans="2:11">
      <c r="B174" s="97"/>
      <c r="C174" s="97"/>
      <c r="D174" s="114"/>
      <c r="E174" s="114"/>
      <c r="F174" s="114"/>
      <c r="G174" s="114"/>
      <c r="H174" s="114"/>
      <c r="I174" s="97"/>
      <c r="J174" s="97"/>
      <c r="K174" s="97"/>
    </row>
    <row r="175" spans="2:11">
      <c r="B175" s="97"/>
      <c r="C175" s="97"/>
      <c r="D175" s="114"/>
      <c r="E175" s="114"/>
      <c r="F175" s="114"/>
      <c r="G175" s="114"/>
      <c r="H175" s="114"/>
      <c r="I175" s="97"/>
      <c r="J175" s="97"/>
      <c r="K175" s="97"/>
    </row>
    <row r="176" spans="2:11">
      <c r="B176" s="97"/>
      <c r="C176" s="97"/>
      <c r="D176" s="114"/>
      <c r="E176" s="114"/>
      <c r="F176" s="114"/>
      <c r="G176" s="114"/>
      <c r="H176" s="114"/>
      <c r="I176" s="97"/>
      <c r="J176" s="97"/>
      <c r="K176" s="97"/>
    </row>
    <row r="177" spans="2:11">
      <c r="B177" s="97"/>
      <c r="C177" s="97"/>
      <c r="D177" s="114"/>
      <c r="E177" s="114"/>
      <c r="F177" s="114"/>
      <c r="G177" s="114"/>
      <c r="H177" s="114"/>
      <c r="I177" s="97"/>
      <c r="J177" s="97"/>
      <c r="K177" s="97"/>
    </row>
    <row r="178" spans="2:11">
      <c r="B178" s="97"/>
      <c r="C178" s="97"/>
      <c r="D178" s="114"/>
      <c r="E178" s="114"/>
      <c r="F178" s="114"/>
      <c r="G178" s="114"/>
      <c r="H178" s="114"/>
      <c r="I178" s="97"/>
      <c r="J178" s="97"/>
      <c r="K178" s="97"/>
    </row>
    <row r="179" spans="2:11">
      <c r="B179" s="97"/>
      <c r="C179" s="97"/>
      <c r="D179" s="114"/>
      <c r="E179" s="114"/>
      <c r="F179" s="114"/>
      <c r="G179" s="114"/>
      <c r="H179" s="114"/>
      <c r="I179" s="97"/>
      <c r="J179" s="97"/>
      <c r="K179" s="97"/>
    </row>
    <row r="180" spans="2:11">
      <c r="B180" s="97"/>
      <c r="C180" s="97"/>
      <c r="D180" s="114"/>
      <c r="E180" s="114"/>
      <c r="F180" s="114"/>
      <c r="G180" s="114"/>
      <c r="H180" s="114"/>
      <c r="I180" s="97"/>
      <c r="J180" s="97"/>
      <c r="K180" s="97"/>
    </row>
    <row r="181" spans="2:11">
      <c r="B181" s="97"/>
      <c r="C181" s="97"/>
      <c r="D181" s="114"/>
      <c r="E181" s="114"/>
      <c r="F181" s="114"/>
      <c r="G181" s="114"/>
      <c r="H181" s="114"/>
      <c r="I181" s="97"/>
      <c r="J181" s="97"/>
      <c r="K181" s="97"/>
    </row>
    <row r="182" spans="2:11">
      <c r="B182" s="97"/>
      <c r="C182" s="97"/>
      <c r="D182" s="114"/>
      <c r="E182" s="114"/>
      <c r="F182" s="114"/>
      <c r="G182" s="114"/>
      <c r="H182" s="114"/>
      <c r="I182" s="97"/>
      <c r="J182" s="97"/>
      <c r="K182" s="97"/>
    </row>
    <row r="183" spans="2:11">
      <c r="B183" s="97"/>
      <c r="C183" s="97"/>
      <c r="D183" s="114"/>
      <c r="E183" s="114"/>
      <c r="F183" s="114"/>
      <c r="G183" s="114"/>
      <c r="H183" s="114"/>
      <c r="I183" s="97"/>
      <c r="J183" s="97"/>
      <c r="K183" s="97"/>
    </row>
    <row r="184" spans="2:11">
      <c r="B184" s="97"/>
      <c r="C184" s="97"/>
      <c r="D184" s="114"/>
      <c r="E184" s="114"/>
      <c r="F184" s="114"/>
      <c r="G184" s="114"/>
      <c r="H184" s="114"/>
      <c r="I184" s="97"/>
      <c r="J184" s="97"/>
      <c r="K184" s="97"/>
    </row>
    <row r="185" spans="2:11">
      <c r="B185" s="97"/>
      <c r="C185" s="97"/>
      <c r="D185" s="114"/>
      <c r="E185" s="114"/>
      <c r="F185" s="114"/>
      <c r="G185" s="114"/>
      <c r="H185" s="114"/>
      <c r="I185" s="97"/>
      <c r="J185" s="97"/>
      <c r="K185" s="97"/>
    </row>
    <row r="186" spans="2:11">
      <c r="B186" s="97"/>
      <c r="C186" s="97"/>
      <c r="D186" s="114"/>
      <c r="E186" s="114"/>
      <c r="F186" s="114"/>
      <c r="G186" s="114"/>
      <c r="H186" s="114"/>
      <c r="I186" s="97"/>
      <c r="J186" s="97"/>
      <c r="K186" s="97"/>
    </row>
    <row r="187" spans="2:11">
      <c r="B187" s="97"/>
      <c r="C187" s="97"/>
      <c r="D187" s="114"/>
      <c r="E187" s="114"/>
      <c r="F187" s="114"/>
      <c r="G187" s="114"/>
      <c r="H187" s="114"/>
      <c r="I187" s="97"/>
      <c r="J187" s="97"/>
      <c r="K187" s="97"/>
    </row>
    <row r="188" spans="2:11">
      <c r="B188" s="97"/>
      <c r="C188" s="97"/>
      <c r="D188" s="114"/>
      <c r="E188" s="114"/>
      <c r="F188" s="114"/>
      <c r="G188" s="114"/>
      <c r="H188" s="114"/>
      <c r="I188" s="97"/>
      <c r="J188" s="97"/>
      <c r="K188" s="97"/>
    </row>
    <row r="189" spans="2:11">
      <c r="B189" s="97"/>
      <c r="C189" s="97"/>
      <c r="D189" s="114"/>
      <c r="E189" s="114"/>
      <c r="F189" s="114"/>
      <c r="G189" s="114"/>
      <c r="H189" s="114"/>
      <c r="I189" s="97"/>
      <c r="J189" s="97"/>
      <c r="K189" s="97"/>
    </row>
    <row r="190" spans="2:11">
      <c r="B190" s="97"/>
      <c r="C190" s="97"/>
      <c r="D190" s="114"/>
      <c r="E190" s="114"/>
      <c r="F190" s="114"/>
      <c r="G190" s="114"/>
      <c r="H190" s="114"/>
      <c r="I190" s="97"/>
      <c r="J190" s="97"/>
      <c r="K190" s="97"/>
    </row>
    <row r="191" spans="2:11">
      <c r="B191" s="97"/>
      <c r="C191" s="97"/>
      <c r="D191" s="114"/>
      <c r="E191" s="114"/>
      <c r="F191" s="114"/>
      <c r="G191" s="114"/>
      <c r="H191" s="114"/>
      <c r="I191" s="97"/>
      <c r="J191" s="97"/>
      <c r="K191" s="97"/>
    </row>
    <row r="192" spans="2:11">
      <c r="B192" s="97"/>
      <c r="C192" s="97"/>
      <c r="D192" s="114"/>
      <c r="E192" s="114"/>
      <c r="F192" s="114"/>
      <c r="G192" s="114"/>
      <c r="H192" s="114"/>
      <c r="I192" s="97"/>
      <c r="J192" s="97"/>
      <c r="K192" s="97"/>
    </row>
    <row r="193" spans="2:11">
      <c r="B193" s="97"/>
      <c r="C193" s="97"/>
      <c r="D193" s="114"/>
      <c r="E193" s="114"/>
      <c r="F193" s="114"/>
      <c r="G193" s="114"/>
      <c r="H193" s="114"/>
      <c r="I193" s="97"/>
      <c r="J193" s="97"/>
      <c r="K193" s="97"/>
    </row>
    <row r="194" spans="2:11">
      <c r="B194" s="97"/>
      <c r="C194" s="97"/>
      <c r="D194" s="114"/>
      <c r="E194" s="114"/>
      <c r="F194" s="114"/>
      <c r="G194" s="114"/>
      <c r="H194" s="114"/>
      <c r="I194" s="97"/>
      <c r="J194" s="97"/>
      <c r="K194" s="97"/>
    </row>
    <row r="195" spans="2:11">
      <c r="B195" s="97"/>
      <c r="C195" s="97"/>
      <c r="D195" s="114"/>
      <c r="E195" s="114"/>
      <c r="F195" s="114"/>
      <c r="G195" s="114"/>
      <c r="H195" s="114"/>
      <c r="I195" s="97"/>
      <c r="J195" s="97"/>
      <c r="K195" s="97"/>
    </row>
    <row r="196" spans="2:11">
      <c r="B196" s="97"/>
      <c r="C196" s="97"/>
      <c r="D196" s="114"/>
      <c r="E196" s="114"/>
      <c r="F196" s="114"/>
      <c r="G196" s="114"/>
      <c r="H196" s="114"/>
      <c r="I196" s="97"/>
      <c r="J196" s="97"/>
      <c r="K196" s="97"/>
    </row>
    <row r="197" spans="2:11">
      <c r="B197" s="97"/>
      <c r="C197" s="97"/>
      <c r="D197" s="114"/>
      <c r="E197" s="114"/>
      <c r="F197" s="114"/>
      <c r="G197" s="114"/>
      <c r="H197" s="114"/>
      <c r="I197" s="97"/>
      <c r="J197" s="97"/>
      <c r="K197" s="97"/>
    </row>
    <row r="198" spans="2:11">
      <c r="B198" s="97"/>
      <c r="C198" s="97"/>
      <c r="D198" s="114"/>
      <c r="E198" s="114"/>
      <c r="F198" s="114"/>
      <c r="G198" s="114"/>
      <c r="H198" s="114"/>
      <c r="I198" s="97"/>
      <c r="J198" s="97"/>
      <c r="K198" s="97"/>
    </row>
    <row r="199" spans="2:11">
      <c r="B199" s="97"/>
      <c r="C199" s="97"/>
      <c r="D199" s="114"/>
      <c r="E199" s="114"/>
      <c r="F199" s="114"/>
      <c r="G199" s="114"/>
      <c r="H199" s="114"/>
      <c r="I199" s="97"/>
      <c r="J199" s="97"/>
      <c r="K199" s="97"/>
    </row>
    <row r="200" spans="2:11">
      <c r="B200" s="97"/>
      <c r="C200" s="97"/>
      <c r="D200" s="114"/>
      <c r="E200" s="114"/>
      <c r="F200" s="114"/>
      <c r="G200" s="114"/>
      <c r="H200" s="114"/>
      <c r="I200" s="97"/>
      <c r="J200" s="97"/>
      <c r="K200" s="97"/>
    </row>
    <row r="201" spans="2:11">
      <c r="B201" s="97"/>
      <c r="C201" s="97"/>
      <c r="D201" s="114"/>
      <c r="E201" s="114"/>
      <c r="F201" s="114"/>
      <c r="G201" s="114"/>
      <c r="H201" s="114"/>
      <c r="I201" s="97"/>
      <c r="J201" s="97"/>
      <c r="K201" s="97"/>
    </row>
    <row r="202" spans="2:11">
      <c r="B202" s="97"/>
      <c r="C202" s="97"/>
      <c r="D202" s="114"/>
      <c r="E202" s="114"/>
      <c r="F202" s="114"/>
      <c r="G202" s="114"/>
      <c r="H202" s="114"/>
      <c r="I202" s="97"/>
      <c r="J202" s="97"/>
      <c r="K202" s="97"/>
    </row>
    <row r="203" spans="2:11">
      <c r="B203" s="97"/>
      <c r="C203" s="97"/>
      <c r="D203" s="114"/>
      <c r="E203" s="114"/>
      <c r="F203" s="114"/>
      <c r="G203" s="114"/>
      <c r="H203" s="114"/>
      <c r="I203" s="97"/>
      <c r="J203" s="97"/>
      <c r="K203" s="97"/>
    </row>
    <row r="204" spans="2:11">
      <c r="B204" s="97"/>
      <c r="C204" s="97"/>
      <c r="D204" s="114"/>
      <c r="E204" s="114"/>
      <c r="F204" s="114"/>
      <c r="G204" s="114"/>
      <c r="H204" s="114"/>
      <c r="I204" s="97"/>
      <c r="J204" s="97"/>
      <c r="K204" s="97"/>
    </row>
    <row r="205" spans="2:11">
      <c r="B205" s="97"/>
      <c r="C205" s="97"/>
      <c r="D205" s="114"/>
      <c r="E205" s="114"/>
      <c r="F205" s="114"/>
      <c r="G205" s="114"/>
      <c r="H205" s="114"/>
      <c r="I205" s="97"/>
      <c r="J205" s="97"/>
      <c r="K205" s="97"/>
    </row>
    <row r="206" spans="2:11">
      <c r="B206" s="97"/>
      <c r="C206" s="97"/>
      <c r="D206" s="114"/>
      <c r="E206" s="114"/>
      <c r="F206" s="114"/>
      <c r="G206" s="114"/>
      <c r="H206" s="114"/>
      <c r="I206" s="97"/>
      <c r="J206" s="97"/>
      <c r="K206" s="97"/>
    </row>
    <row r="207" spans="2:11">
      <c r="B207" s="97"/>
      <c r="C207" s="97"/>
      <c r="D207" s="114"/>
      <c r="E207" s="114"/>
      <c r="F207" s="114"/>
      <c r="G207" s="114"/>
      <c r="H207" s="114"/>
      <c r="I207" s="97"/>
      <c r="J207" s="97"/>
      <c r="K207" s="97"/>
    </row>
    <row r="208" spans="2:11">
      <c r="B208" s="97"/>
      <c r="C208" s="97"/>
      <c r="D208" s="114"/>
      <c r="E208" s="114"/>
      <c r="F208" s="114"/>
      <c r="G208" s="114"/>
      <c r="H208" s="114"/>
      <c r="I208" s="97"/>
      <c r="J208" s="97"/>
      <c r="K208" s="97"/>
    </row>
    <row r="209" spans="2:11">
      <c r="B209" s="97"/>
      <c r="C209" s="97"/>
      <c r="D209" s="114"/>
      <c r="E209" s="114"/>
      <c r="F209" s="114"/>
      <c r="G209" s="114"/>
      <c r="H209" s="114"/>
      <c r="I209" s="97"/>
      <c r="J209" s="97"/>
      <c r="K209" s="97"/>
    </row>
    <row r="210" spans="2:11">
      <c r="B210" s="97"/>
      <c r="C210" s="97"/>
      <c r="D210" s="114"/>
      <c r="E210" s="114"/>
      <c r="F210" s="114"/>
      <c r="G210" s="114"/>
      <c r="H210" s="114"/>
      <c r="I210" s="97"/>
      <c r="J210" s="97"/>
      <c r="K210" s="97"/>
    </row>
    <row r="211" spans="2:11">
      <c r="B211" s="97"/>
      <c r="C211" s="97"/>
      <c r="D211" s="114"/>
      <c r="E211" s="114"/>
      <c r="F211" s="114"/>
      <c r="G211" s="114"/>
      <c r="H211" s="114"/>
      <c r="I211" s="97"/>
      <c r="J211" s="97"/>
      <c r="K211" s="97"/>
    </row>
    <row r="212" spans="2:11">
      <c r="B212" s="97"/>
      <c r="C212" s="97"/>
      <c r="D212" s="114"/>
      <c r="E212" s="114"/>
      <c r="F212" s="114"/>
      <c r="G212" s="114"/>
      <c r="H212" s="114"/>
      <c r="I212" s="97"/>
      <c r="J212" s="97"/>
      <c r="K212" s="97"/>
    </row>
    <row r="213" spans="2:11">
      <c r="B213" s="97"/>
      <c r="C213" s="97"/>
      <c r="D213" s="114"/>
      <c r="E213" s="114"/>
      <c r="F213" s="114"/>
      <c r="G213" s="114"/>
      <c r="H213" s="114"/>
      <c r="I213" s="97"/>
      <c r="J213" s="97"/>
      <c r="K213" s="97"/>
    </row>
    <row r="214" spans="2:11">
      <c r="B214" s="97"/>
      <c r="C214" s="97"/>
      <c r="D214" s="114"/>
      <c r="E214" s="114"/>
      <c r="F214" s="114"/>
      <c r="G214" s="114"/>
      <c r="H214" s="114"/>
      <c r="I214" s="97"/>
      <c r="J214" s="97"/>
      <c r="K214" s="97"/>
    </row>
    <row r="215" spans="2:11">
      <c r="B215" s="97"/>
      <c r="C215" s="97"/>
      <c r="D215" s="114"/>
      <c r="E215" s="114"/>
      <c r="F215" s="114"/>
      <c r="G215" s="114"/>
      <c r="H215" s="114"/>
      <c r="I215" s="97"/>
      <c r="J215" s="97"/>
      <c r="K215" s="97"/>
    </row>
    <row r="216" spans="2:11">
      <c r="B216" s="97"/>
      <c r="C216" s="97"/>
      <c r="D216" s="114"/>
      <c r="E216" s="114"/>
      <c r="F216" s="114"/>
      <c r="G216" s="114"/>
      <c r="H216" s="114"/>
      <c r="I216" s="97"/>
      <c r="J216" s="97"/>
      <c r="K216" s="97"/>
    </row>
    <row r="217" spans="2:11">
      <c r="B217" s="97"/>
      <c r="C217" s="97"/>
      <c r="D217" s="114"/>
      <c r="E217" s="114"/>
      <c r="F217" s="114"/>
      <c r="G217" s="114"/>
      <c r="H217" s="114"/>
      <c r="I217" s="97"/>
      <c r="J217" s="97"/>
      <c r="K217" s="97"/>
    </row>
    <row r="218" spans="2:11">
      <c r="B218" s="97"/>
      <c r="C218" s="97"/>
      <c r="D218" s="114"/>
      <c r="E218" s="114"/>
      <c r="F218" s="114"/>
      <c r="G218" s="114"/>
      <c r="H218" s="114"/>
      <c r="I218" s="97"/>
      <c r="J218" s="97"/>
      <c r="K218" s="97"/>
    </row>
    <row r="219" spans="2:11">
      <c r="B219" s="97"/>
      <c r="C219" s="97"/>
      <c r="D219" s="114"/>
      <c r="E219" s="114"/>
      <c r="F219" s="114"/>
      <c r="G219" s="114"/>
      <c r="H219" s="114"/>
      <c r="I219" s="97"/>
      <c r="J219" s="97"/>
      <c r="K219" s="97"/>
    </row>
    <row r="220" spans="2:11">
      <c r="B220" s="97"/>
      <c r="C220" s="97"/>
      <c r="D220" s="114"/>
      <c r="E220" s="114"/>
      <c r="F220" s="114"/>
      <c r="G220" s="114"/>
      <c r="H220" s="114"/>
      <c r="I220" s="97"/>
      <c r="J220" s="97"/>
      <c r="K220" s="97"/>
    </row>
    <row r="221" spans="2:11">
      <c r="B221" s="97"/>
      <c r="C221" s="97"/>
      <c r="D221" s="114"/>
      <c r="E221" s="114"/>
      <c r="F221" s="114"/>
      <c r="G221" s="114"/>
      <c r="H221" s="114"/>
      <c r="I221" s="97"/>
      <c r="J221" s="97"/>
      <c r="K221" s="97"/>
    </row>
    <row r="222" spans="2:11">
      <c r="B222" s="97"/>
      <c r="C222" s="97"/>
      <c r="D222" s="114"/>
      <c r="E222" s="114"/>
      <c r="F222" s="114"/>
      <c r="G222" s="114"/>
      <c r="H222" s="114"/>
      <c r="I222" s="97"/>
      <c r="J222" s="97"/>
      <c r="K222" s="97"/>
    </row>
    <row r="223" spans="2:11">
      <c r="B223" s="97"/>
      <c r="C223" s="97"/>
      <c r="D223" s="114"/>
      <c r="E223" s="114"/>
      <c r="F223" s="114"/>
      <c r="G223" s="114"/>
      <c r="H223" s="114"/>
      <c r="I223" s="97"/>
      <c r="J223" s="97"/>
      <c r="K223" s="97"/>
    </row>
    <row r="224" spans="2:11">
      <c r="B224" s="97"/>
      <c r="C224" s="97"/>
      <c r="D224" s="114"/>
      <c r="E224" s="114"/>
      <c r="F224" s="114"/>
      <c r="G224" s="114"/>
      <c r="H224" s="114"/>
      <c r="I224" s="97"/>
      <c r="J224" s="97"/>
      <c r="K224" s="97"/>
    </row>
    <row r="225" spans="2:11">
      <c r="B225" s="97"/>
      <c r="C225" s="97"/>
      <c r="D225" s="114"/>
      <c r="E225" s="114"/>
      <c r="F225" s="114"/>
      <c r="G225" s="114"/>
      <c r="H225" s="114"/>
      <c r="I225" s="97"/>
      <c r="J225" s="97"/>
      <c r="K225" s="97"/>
    </row>
    <row r="226" spans="2:11">
      <c r="B226" s="97"/>
      <c r="C226" s="97"/>
      <c r="D226" s="114"/>
      <c r="E226" s="114"/>
      <c r="F226" s="114"/>
      <c r="G226" s="114"/>
      <c r="H226" s="114"/>
      <c r="I226" s="97"/>
      <c r="J226" s="97"/>
      <c r="K226" s="97"/>
    </row>
    <row r="227" spans="2:11">
      <c r="B227" s="97"/>
      <c r="C227" s="97"/>
      <c r="D227" s="114"/>
      <c r="E227" s="114"/>
      <c r="F227" s="114"/>
      <c r="G227" s="114"/>
      <c r="H227" s="114"/>
      <c r="I227" s="97"/>
      <c r="J227" s="97"/>
      <c r="K227" s="97"/>
    </row>
    <row r="228" spans="2:11">
      <c r="B228" s="97"/>
      <c r="C228" s="97"/>
      <c r="D228" s="114"/>
      <c r="E228" s="114"/>
      <c r="F228" s="114"/>
      <c r="G228" s="114"/>
      <c r="H228" s="114"/>
      <c r="I228" s="97"/>
      <c r="J228" s="97"/>
      <c r="K228" s="97"/>
    </row>
    <row r="229" spans="2:11">
      <c r="B229" s="97"/>
      <c r="C229" s="97"/>
      <c r="D229" s="114"/>
      <c r="E229" s="114"/>
      <c r="F229" s="114"/>
      <c r="G229" s="114"/>
      <c r="H229" s="114"/>
      <c r="I229" s="97"/>
      <c r="J229" s="97"/>
      <c r="K229" s="97"/>
    </row>
    <row r="230" spans="2:11">
      <c r="B230" s="97"/>
      <c r="C230" s="97"/>
      <c r="D230" s="114"/>
      <c r="E230" s="114"/>
      <c r="F230" s="114"/>
      <c r="G230" s="114"/>
      <c r="H230" s="114"/>
      <c r="I230" s="97"/>
      <c r="J230" s="97"/>
      <c r="K230" s="97"/>
    </row>
    <row r="231" spans="2:11">
      <c r="B231" s="97"/>
      <c r="C231" s="97"/>
      <c r="D231" s="114"/>
      <c r="E231" s="114"/>
      <c r="F231" s="114"/>
      <c r="G231" s="114"/>
      <c r="H231" s="114"/>
      <c r="I231" s="97"/>
      <c r="J231" s="97"/>
      <c r="K231" s="97"/>
    </row>
    <row r="232" spans="2:11">
      <c r="B232" s="97"/>
      <c r="C232" s="97"/>
      <c r="D232" s="114"/>
      <c r="E232" s="114"/>
      <c r="F232" s="114"/>
      <c r="G232" s="114"/>
      <c r="H232" s="114"/>
      <c r="I232" s="97"/>
      <c r="J232" s="97"/>
      <c r="K232" s="97"/>
    </row>
    <row r="233" spans="2:11">
      <c r="B233" s="97"/>
      <c r="C233" s="97"/>
      <c r="D233" s="114"/>
      <c r="E233" s="114"/>
      <c r="F233" s="114"/>
      <c r="G233" s="114"/>
      <c r="H233" s="114"/>
      <c r="I233" s="97"/>
      <c r="J233" s="97"/>
      <c r="K233" s="97"/>
    </row>
    <row r="234" spans="2:11">
      <c r="B234" s="97"/>
      <c r="C234" s="97"/>
      <c r="D234" s="114"/>
      <c r="E234" s="114"/>
      <c r="F234" s="114"/>
      <c r="G234" s="114"/>
      <c r="H234" s="114"/>
      <c r="I234" s="97"/>
      <c r="J234" s="97"/>
      <c r="K234" s="97"/>
    </row>
    <row r="235" spans="2:11">
      <c r="B235" s="97"/>
      <c r="C235" s="97"/>
      <c r="D235" s="114"/>
      <c r="E235" s="114"/>
      <c r="F235" s="114"/>
      <c r="G235" s="114"/>
      <c r="H235" s="114"/>
      <c r="I235" s="97"/>
      <c r="J235" s="97"/>
      <c r="K235" s="97"/>
    </row>
    <row r="236" spans="2:11">
      <c r="B236" s="97"/>
      <c r="C236" s="97"/>
      <c r="D236" s="114"/>
      <c r="E236" s="114"/>
      <c r="F236" s="114"/>
      <c r="G236" s="114"/>
      <c r="H236" s="114"/>
      <c r="I236" s="97"/>
      <c r="J236" s="97"/>
      <c r="K236" s="97"/>
    </row>
    <row r="237" spans="2:11">
      <c r="B237" s="97"/>
      <c r="C237" s="97"/>
      <c r="D237" s="114"/>
      <c r="E237" s="114"/>
      <c r="F237" s="114"/>
      <c r="G237" s="114"/>
      <c r="H237" s="114"/>
      <c r="I237" s="97"/>
      <c r="J237" s="97"/>
      <c r="K237" s="97"/>
    </row>
    <row r="238" spans="2:11">
      <c r="B238" s="97"/>
      <c r="C238" s="97"/>
      <c r="D238" s="114"/>
      <c r="E238" s="114"/>
      <c r="F238" s="114"/>
      <c r="G238" s="114"/>
      <c r="H238" s="114"/>
      <c r="I238" s="97"/>
      <c r="J238" s="97"/>
      <c r="K238" s="97"/>
    </row>
    <row r="239" spans="2:11">
      <c r="B239" s="97"/>
      <c r="C239" s="97"/>
      <c r="D239" s="114"/>
      <c r="E239" s="114"/>
      <c r="F239" s="114"/>
      <c r="G239" s="114"/>
      <c r="H239" s="114"/>
      <c r="I239" s="97"/>
      <c r="J239" s="97"/>
      <c r="K239" s="97"/>
    </row>
    <row r="240" spans="2:11">
      <c r="B240" s="97"/>
      <c r="C240" s="97"/>
      <c r="D240" s="114"/>
      <c r="E240" s="114"/>
      <c r="F240" s="114"/>
      <c r="G240" s="114"/>
      <c r="H240" s="114"/>
      <c r="I240" s="97"/>
      <c r="J240" s="97"/>
      <c r="K240" s="97"/>
    </row>
    <row r="241" spans="2:11">
      <c r="B241" s="97"/>
      <c r="C241" s="97"/>
      <c r="D241" s="114"/>
      <c r="E241" s="114"/>
      <c r="F241" s="114"/>
      <c r="G241" s="114"/>
      <c r="H241" s="114"/>
      <c r="I241" s="97"/>
      <c r="J241" s="97"/>
      <c r="K241" s="97"/>
    </row>
    <row r="242" spans="2:11">
      <c r="B242" s="97"/>
      <c r="C242" s="97"/>
      <c r="D242" s="114"/>
      <c r="E242" s="114"/>
      <c r="F242" s="114"/>
      <c r="G242" s="114"/>
      <c r="H242" s="114"/>
      <c r="I242" s="97"/>
      <c r="J242" s="97"/>
      <c r="K242" s="97"/>
    </row>
    <row r="243" spans="2:11">
      <c r="B243" s="97"/>
      <c r="C243" s="97"/>
      <c r="D243" s="114"/>
      <c r="E243" s="114"/>
      <c r="F243" s="114"/>
      <c r="G243" s="114"/>
      <c r="H243" s="114"/>
      <c r="I243" s="97"/>
      <c r="J243" s="97"/>
      <c r="K243" s="97"/>
    </row>
    <row r="244" spans="2:11">
      <c r="B244" s="97"/>
      <c r="C244" s="97"/>
      <c r="D244" s="114"/>
      <c r="E244" s="114"/>
      <c r="F244" s="114"/>
      <c r="G244" s="114"/>
      <c r="H244" s="114"/>
      <c r="I244" s="97"/>
      <c r="J244" s="97"/>
      <c r="K244" s="97"/>
    </row>
    <row r="245" spans="2:11">
      <c r="B245" s="97"/>
      <c r="C245" s="97"/>
      <c r="D245" s="114"/>
      <c r="E245" s="114"/>
      <c r="F245" s="114"/>
      <c r="G245" s="114"/>
      <c r="H245" s="114"/>
      <c r="I245" s="97"/>
      <c r="J245" s="97"/>
      <c r="K245" s="97"/>
    </row>
    <row r="246" spans="2:11">
      <c r="B246" s="97"/>
      <c r="C246" s="97"/>
      <c r="D246" s="114"/>
      <c r="E246" s="114"/>
      <c r="F246" s="114"/>
      <c r="G246" s="114"/>
      <c r="H246" s="114"/>
      <c r="I246" s="97"/>
      <c r="J246" s="97"/>
      <c r="K246" s="97"/>
    </row>
    <row r="247" spans="2:11">
      <c r="B247" s="97"/>
      <c r="C247" s="97"/>
      <c r="D247" s="114"/>
      <c r="E247" s="114"/>
      <c r="F247" s="114"/>
      <c r="G247" s="114"/>
      <c r="H247" s="114"/>
      <c r="I247" s="97"/>
      <c r="J247" s="97"/>
      <c r="K247" s="97"/>
    </row>
    <row r="248" spans="2:11">
      <c r="B248" s="97"/>
      <c r="C248" s="97"/>
      <c r="D248" s="114"/>
      <c r="E248" s="114"/>
      <c r="F248" s="114"/>
      <c r="G248" s="114"/>
      <c r="H248" s="114"/>
      <c r="I248" s="97"/>
      <c r="J248" s="97"/>
      <c r="K248" s="97"/>
    </row>
    <row r="249" spans="2:11">
      <c r="B249" s="97"/>
      <c r="C249" s="97"/>
      <c r="D249" s="114"/>
      <c r="E249" s="114"/>
      <c r="F249" s="114"/>
      <c r="G249" s="114"/>
      <c r="H249" s="114"/>
      <c r="I249" s="97"/>
      <c r="J249" s="97"/>
      <c r="K249" s="97"/>
    </row>
    <row r="250" spans="2:11">
      <c r="B250" s="97"/>
      <c r="C250" s="97"/>
      <c r="D250" s="114"/>
      <c r="E250" s="114"/>
      <c r="F250" s="114"/>
      <c r="G250" s="114"/>
      <c r="H250" s="114"/>
      <c r="I250" s="97"/>
      <c r="J250" s="97"/>
      <c r="K250" s="97"/>
    </row>
    <row r="251" spans="2:11">
      <c r="B251" s="97"/>
      <c r="C251" s="97"/>
      <c r="D251" s="114"/>
      <c r="E251" s="114"/>
      <c r="F251" s="114"/>
      <c r="G251" s="114"/>
      <c r="H251" s="114"/>
      <c r="I251" s="97"/>
      <c r="J251" s="97"/>
      <c r="K251" s="97"/>
    </row>
    <row r="252" spans="2:11">
      <c r="B252" s="97"/>
      <c r="C252" s="97"/>
      <c r="D252" s="114"/>
      <c r="E252" s="114"/>
      <c r="F252" s="114"/>
      <c r="G252" s="114"/>
      <c r="H252" s="114"/>
      <c r="I252" s="97"/>
      <c r="J252" s="97"/>
      <c r="K252" s="97"/>
    </row>
    <row r="253" spans="2:11">
      <c r="B253" s="97"/>
      <c r="C253" s="97"/>
      <c r="D253" s="114"/>
      <c r="E253" s="114"/>
      <c r="F253" s="114"/>
      <c r="G253" s="114"/>
      <c r="H253" s="114"/>
      <c r="I253" s="97"/>
      <c r="J253" s="97"/>
      <c r="K253" s="97"/>
    </row>
    <row r="254" spans="2:11">
      <c r="B254" s="97"/>
      <c r="C254" s="97"/>
      <c r="D254" s="114"/>
      <c r="E254" s="114"/>
      <c r="F254" s="114"/>
      <c r="G254" s="114"/>
      <c r="H254" s="114"/>
      <c r="I254" s="97"/>
      <c r="J254" s="97"/>
      <c r="K254" s="97"/>
    </row>
    <row r="255" spans="2:11">
      <c r="B255" s="97"/>
      <c r="C255" s="97"/>
      <c r="D255" s="114"/>
      <c r="E255" s="114"/>
      <c r="F255" s="114"/>
      <c r="G255" s="114"/>
      <c r="H255" s="114"/>
      <c r="I255" s="97"/>
      <c r="J255" s="97"/>
      <c r="K255" s="97"/>
    </row>
    <row r="256" spans="2:11">
      <c r="B256" s="97"/>
      <c r="C256" s="97"/>
      <c r="D256" s="114"/>
      <c r="E256" s="114"/>
      <c r="F256" s="114"/>
      <c r="G256" s="114"/>
      <c r="H256" s="114"/>
      <c r="I256" s="97"/>
      <c r="J256" s="97"/>
      <c r="K256" s="97"/>
    </row>
    <row r="257" spans="2:11">
      <c r="B257" s="97"/>
      <c r="C257" s="97"/>
      <c r="D257" s="114"/>
      <c r="E257" s="114"/>
      <c r="F257" s="114"/>
      <c r="G257" s="114"/>
      <c r="H257" s="114"/>
      <c r="I257" s="97"/>
      <c r="J257" s="97"/>
      <c r="K257" s="97"/>
    </row>
    <row r="258" spans="2:11">
      <c r="B258" s="97"/>
      <c r="C258" s="97"/>
      <c r="D258" s="114"/>
      <c r="E258" s="114"/>
      <c r="F258" s="114"/>
      <c r="G258" s="114"/>
      <c r="H258" s="114"/>
      <c r="I258" s="97"/>
      <c r="J258" s="97"/>
      <c r="K258" s="97"/>
    </row>
    <row r="259" spans="2:11">
      <c r="B259" s="97"/>
      <c r="C259" s="97"/>
      <c r="D259" s="114"/>
      <c r="E259" s="114"/>
      <c r="F259" s="114"/>
      <c r="G259" s="114"/>
      <c r="H259" s="114"/>
      <c r="I259" s="97"/>
      <c r="J259" s="97"/>
      <c r="K259" s="97"/>
    </row>
    <row r="260" spans="2:11">
      <c r="B260" s="97"/>
      <c r="C260" s="97"/>
      <c r="D260" s="114"/>
      <c r="E260" s="114"/>
      <c r="F260" s="114"/>
      <c r="G260" s="114"/>
      <c r="H260" s="114"/>
      <c r="I260" s="97"/>
      <c r="J260" s="97"/>
      <c r="K260" s="97"/>
    </row>
    <row r="261" spans="2:11">
      <c r="B261" s="97"/>
      <c r="C261" s="97"/>
      <c r="D261" s="114"/>
      <c r="E261" s="114"/>
      <c r="F261" s="114"/>
      <c r="G261" s="114"/>
      <c r="H261" s="114"/>
      <c r="I261" s="97"/>
      <c r="J261" s="97"/>
      <c r="K261" s="97"/>
    </row>
    <row r="262" spans="2:11">
      <c r="B262" s="97"/>
      <c r="C262" s="97"/>
      <c r="D262" s="114"/>
      <c r="E262" s="114"/>
      <c r="F262" s="114"/>
      <c r="G262" s="114"/>
      <c r="H262" s="114"/>
      <c r="I262" s="97"/>
      <c r="J262" s="97"/>
      <c r="K262" s="97"/>
    </row>
    <row r="263" spans="2:11">
      <c r="B263" s="97"/>
      <c r="C263" s="97"/>
      <c r="D263" s="114"/>
      <c r="E263" s="114"/>
      <c r="F263" s="114"/>
      <c r="G263" s="114"/>
      <c r="H263" s="114"/>
      <c r="I263" s="97"/>
      <c r="J263" s="97"/>
      <c r="K263" s="97"/>
    </row>
    <row r="264" spans="2:11">
      <c r="B264" s="97"/>
      <c r="C264" s="97"/>
      <c r="D264" s="114"/>
      <c r="E264" s="114"/>
      <c r="F264" s="114"/>
      <c r="G264" s="114"/>
      <c r="H264" s="114"/>
      <c r="I264" s="97"/>
      <c r="J264" s="97"/>
      <c r="K264" s="97"/>
    </row>
    <row r="265" spans="2:11">
      <c r="B265" s="97"/>
      <c r="C265" s="97"/>
      <c r="D265" s="114"/>
      <c r="E265" s="114"/>
      <c r="F265" s="114"/>
      <c r="G265" s="114"/>
      <c r="H265" s="114"/>
      <c r="I265" s="97"/>
      <c r="J265" s="97"/>
      <c r="K265" s="97"/>
    </row>
    <row r="266" spans="2:11">
      <c r="B266" s="97"/>
      <c r="C266" s="97"/>
      <c r="D266" s="114"/>
      <c r="E266" s="114"/>
      <c r="F266" s="114"/>
      <c r="G266" s="114"/>
      <c r="H266" s="114"/>
      <c r="I266" s="97"/>
      <c r="J266" s="97"/>
      <c r="K266" s="97"/>
    </row>
    <row r="267" spans="2:11">
      <c r="B267" s="97"/>
      <c r="C267" s="97"/>
      <c r="D267" s="114"/>
      <c r="E267" s="114"/>
      <c r="F267" s="114"/>
      <c r="G267" s="114"/>
      <c r="H267" s="114"/>
      <c r="I267" s="97"/>
      <c r="J267" s="97"/>
      <c r="K267" s="97"/>
    </row>
    <row r="268" spans="2:11">
      <c r="B268" s="97"/>
      <c r="C268" s="97"/>
      <c r="D268" s="114"/>
      <c r="E268" s="114"/>
      <c r="F268" s="114"/>
      <c r="G268" s="114"/>
      <c r="H268" s="114"/>
      <c r="I268" s="97"/>
      <c r="J268" s="97"/>
      <c r="K268" s="97"/>
    </row>
    <row r="269" spans="2:11">
      <c r="B269" s="97"/>
      <c r="C269" s="97"/>
      <c r="D269" s="114"/>
      <c r="E269" s="114"/>
      <c r="F269" s="114"/>
      <c r="G269" s="114"/>
      <c r="H269" s="114"/>
      <c r="I269" s="97"/>
      <c r="J269" s="97"/>
      <c r="K269" s="97"/>
    </row>
    <row r="270" spans="2:11">
      <c r="B270" s="97"/>
      <c r="C270" s="97"/>
      <c r="D270" s="114"/>
      <c r="E270" s="114"/>
      <c r="F270" s="114"/>
      <c r="G270" s="114"/>
      <c r="H270" s="114"/>
      <c r="I270" s="97"/>
      <c r="J270" s="97"/>
      <c r="K270" s="97"/>
    </row>
    <row r="271" spans="2:11">
      <c r="B271" s="97"/>
      <c r="C271" s="97"/>
      <c r="D271" s="114"/>
      <c r="E271" s="114"/>
      <c r="F271" s="114"/>
      <c r="G271" s="114"/>
      <c r="H271" s="114"/>
      <c r="I271" s="97"/>
      <c r="J271" s="97"/>
      <c r="K271" s="97"/>
    </row>
    <row r="272" spans="2:11">
      <c r="B272" s="97"/>
      <c r="C272" s="97"/>
      <c r="D272" s="114"/>
      <c r="E272" s="114"/>
      <c r="F272" s="114"/>
      <c r="G272" s="114"/>
      <c r="H272" s="114"/>
      <c r="I272" s="97"/>
      <c r="J272" s="97"/>
      <c r="K272" s="97"/>
    </row>
    <row r="273" spans="2:11">
      <c r="B273" s="97"/>
      <c r="C273" s="97"/>
      <c r="D273" s="114"/>
      <c r="E273" s="114"/>
      <c r="F273" s="114"/>
      <c r="G273" s="114"/>
      <c r="H273" s="114"/>
      <c r="I273" s="97"/>
      <c r="J273" s="97"/>
      <c r="K273" s="97"/>
    </row>
    <row r="274" spans="2:11">
      <c r="B274" s="97"/>
      <c r="C274" s="97"/>
      <c r="D274" s="114"/>
      <c r="E274" s="114"/>
      <c r="F274" s="114"/>
      <c r="G274" s="114"/>
      <c r="H274" s="114"/>
      <c r="I274" s="97"/>
      <c r="J274" s="97"/>
      <c r="K274" s="97"/>
    </row>
    <row r="275" spans="2:11">
      <c r="B275" s="97"/>
      <c r="C275" s="97"/>
      <c r="D275" s="114"/>
      <c r="E275" s="114"/>
      <c r="F275" s="114"/>
      <c r="G275" s="114"/>
      <c r="H275" s="114"/>
      <c r="I275" s="97"/>
      <c r="J275" s="97"/>
      <c r="K275" s="97"/>
    </row>
    <row r="276" spans="2:11">
      <c r="B276" s="97"/>
      <c r="C276" s="97"/>
      <c r="D276" s="114"/>
      <c r="E276" s="114"/>
      <c r="F276" s="114"/>
      <c r="G276" s="114"/>
      <c r="H276" s="114"/>
      <c r="I276" s="97"/>
      <c r="J276" s="97"/>
      <c r="K276" s="97"/>
    </row>
    <row r="277" spans="2:11">
      <c r="B277" s="97"/>
      <c r="C277" s="97"/>
      <c r="D277" s="114"/>
      <c r="E277" s="114"/>
      <c r="F277" s="114"/>
      <c r="G277" s="114"/>
      <c r="H277" s="114"/>
      <c r="I277" s="97"/>
      <c r="J277" s="97"/>
      <c r="K277" s="97"/>
    </row>
    <row r="278" spans="2:11">
      <c r="B278" s="97"/>
      <c r="C278" s="97"/>
      <c r="D278" s="114"/>
      <c r="E278" s="114"/>
      <c r="F278" s="114"/>
      <c r="G278" s="114"/>
      <c r="H278" s="114"/>
      <c r="I278" s="97"/>
      <c r="J278" s="97"/>
      <c r="K278" s="97"/>
    </row>
    <row r="279" spans="2:11">
      <c r="B279" s="97"/>
      <c r="C279" s="97"/>
      <c r="D279" s="114"/>
      <c r="E279" s="114"/>
      <c r="F279" s="114"/>
      <c r="G279" s="114"/>
      <c r="H279" s="114"/>
      <c r="I279" s="97"/>
      <c r="J279" s="97"/>
      <c r="K279" s="97"/>
    </row>
    <row r="280" spans="2:11">
      <c r="B280" s="97"/>
      <c r="C280" s="97"/>
      <c r="D280" s="114"/>
      <c r="E280" s="114"/>
      <c r="F280" s="114"/>
      <c r="G280" s="114"/>
      <c r="H280" s="114"/>
      <c r="I280" s="97"/>
      <c r="J280" s="97"/>
      <c r="K280" s="97"/>
    </row>
    <row r="281" spans="2:11">
      <c r="B281" s="97"/>
      <c r="C281" s="97"/>
      <c r="D281" s="114"/>
      <c r="E281" s="114"/>
      <c r="F281" s="114"/>
      <c r="G281" s="114"/>
      <c r="H281" s="114"/>
      <c r="I281" s="97"/>
      <c r="J281" s="97"/>
      <c r="K281" s="97"/>
    </row>
    <row r="282" spans="2:11">
      <c r="B282" s="97"/>
      <c r="C282" s="97"/>
      <c r="D282" s="114"/>
      <c r="E282" s="114"/>
      <c r="F282" s="114"/>
      <c r="G282" s="114"/>
      <c r="H282" s="114"/>
      <c r="I282" s="97"/>
      <c r="J282" s="97"/>
      <c r="K282" s="97"/>
    </row>
    <row r="283" spans="2:11">
      <c r="B283" s="97"/>
      <c r="C283" s="97"/>
      <c r="D283" s="114"/>
      <c r="E283" s="114"/>
      <c r="F283" s="114"/>
      <c r="G283" s="114"/>
      <c r="H283" s="114"/>
      <c r="I283" s="97"/>
      <c r="J283" s="97"/>
      <c r="K283" s="97"/>
    </row>
    <row r="284" spans="2:11">
      <c r="B284" s="97"/>
      <c r="C284" s="97"/>
      <c r="D284" s="114"/>
      <c r="E284" s="114"/>
      <c r="F284" s="114"/>
      <c r="G284" s="114"/>
      <c r="H284" s="114"/>
      <c r="I284" s="97"/>
      <c r="J284" s="97"/>
      <c r="K284" s="97"/>
    </row>
    <row r="285" spans="2:11">
      <c r="B285" s="97"/>
      <c r="C285" s="97"/>
      <c r="D285" s="114"/>
      <c r="E285" s="114"/>
      <c r="F285" s="114"/>
      <c r="G285" s="114"/>
      <c r="H285" s="114"/>
      <c r="I285" s="97"/>
      <c r="J285" s="97"/>
      <c r="K285" s="97"/>
    </row>
    <row r="286" spans="2:11">
      <c r="B286" s="97"/>
      <c r="C286" s="97"/>
      <c r="D286" s="114"/>
      <c r="E286" s="114"/>
      <c r="F286" s="114"/>
      <c r="G286" s="114"/>
      <c r="H286" s="114"/>
      <c r="I286" s="97"/>
      <c r="J286" s="97"/>
      <c r="K286" s="97"/>
    </row>
    <row r="287" spans="2:11">
      <c r="B287" s="97"/>
      <c r="C287" s="97"/>
      <c r="D287" s="114"/>
      <c r="E287" s="114"/>
      <c r="F287" s="114"/>
      <c r="G287" s="114"/>
      <c r="H287" s="114"/>
      <c r="I287" s="97"/>
      <c r="J287" s="97"/>
      <c r="K287" s="97"/>
    </row>
    <row r="288" spans="2:11">
      <c r="B288" s="97"/>
      <c r="C288" s="97"/>
      <c r="D288" s="114"/>
      <c r="E288" s="114"/>
      <c r="F288" s="114"/>
      <c r="G288" s="114"/>
      <c r="H288" s="114"/>
      <c r="I288" s="97"/>
      <c r="J288" s="97"/>
      <c r="K288" s="97"/>
    </row>
    <row r="289" spans="2:11">
      <c r="B289" s="97"/>
      <c r="C289" s="97"/>
      <c r="D289" s="114"/>
      <c r="E289" s="114"/>
      <c r="F289" s="114"/>
      <c r="G289" s="114"/>
      <c r="H289" s="114"/>
      <c r="I289" s="97"/>
      <c r="J289" s="97"/>
      <c r="K289" s="97"/>
    </row>
    <row r="290" spans="2:11">
      <c r="B290" s="97"/>
      <c r="C290" s="97"/>
      <c r="D290" s="114"/>
      <c r="E290" s="114"/>
      <c r="F290" s="114"/>
      <c r="G290" s="114"/>
      <c r="H290" s="114"/>
      <c r="I290" s="97"/>
      <c r="J290" s="97"/>
      <c r="K290" s="97"/>
    </row>
    <row r="291" spans="2:11">
      <c r="B291" s="97"/>
      <c r="C291" s="97"/>
      <c r="D291" s="114"/>
      <c r="E291" s="114"/>
      <c r="F291" s="114"/>
      <c r="G291" s="114"/>
      <c r="H291" s="114"/>
      <c r="I291" s="97"/>
      <c r="J291" s="97"/>
      <c r="K291" s="97"/>
    </row>
    <row r="292" spans="2:11">
      <c r="B292" s="97"/>
      <c r="C292" s="97"/>
      <c r="D292" s="114"/>
      <c r="E292" s="114"/>
      <c r="F292" s="114"/>
      <c r="G292" s="114"/>
      <c r="H292" s="114"/>
      <c r="I292" s="97"/>
      <c r="J292" s="97"/>
      <c r="K292" s="97"/>
    </row>
    <row r="293" spans="2:11">
      <c r="B293" s="97"/>
      <c r="C293" s="97"/>
      <c r="D293" s="114"/>
      <c r="E293" s="114"/>
      <c r="F293" s="114"/>
      <c r="G293" s="114"/>
      <c r="H293" s="114"/>
      <c r="I293" s="97"/>
      <c r="J293" s="97"/>
      <c r="K293" s="97"/>
    </row>
    <row r="294" spans="2:11">
      <c r="B294" s="97"/>
      <c r="C294" s="97"/>
      <c r="D294" s="114"/>
      <c r="E294" s="114"/>
      <c r="F294" s="114"/>
      <c r="G294" s="114"/>
      <c r="H294" s="114"/>
      <c r="I294" s="97"/>
      <c r="J294" s="97"/>
      <c r="K294" s="97"/>
    </row>
    <row r="295" spans="2:11">
      <c r="B295" s="97"/>
      <c r="C295" s="97"/>
      <c r="D295" s="114"/>
      <c r="E295" s="114"/>
      <c r="F295" s="114"/>
      <c r="G295" s="114"/>
      <c r="H295" s="114"/>
      <c r="I295" s="97"/>
      <c r="J295" s="97"/>
      <c r="K295" s="97"/>
    </row>
    <row r="296" spans="2:11">
      <c r="B296" s="97"/>
      <c r="C296" s="97"/>
      <c r="D296" s="114"/>
      <c r="E296" s="114"/>
      <c r="F296" s="114"/>
      <c r="G296" s="114"/>
      <c r="H296" s="114"/>
      <c r="I296" s="97"/>
      <c r="J296" s="97"/>
      <c r="K296" s="97"/>
    </row>
    <row r="297" spans="2:11">
      <c r="B297" s="97"/>
      <c r="C297" s="97"/>
      <c r="D297" s="114"/>
      <c r="E297" s="114"/>
      <c r="F297" s="114"/>
      <c r="G297" s="114"/>
      <c r="H297" s="114"/>
      <c r="I297" s="97"/>
      <c r="J297" s="97"/>
      <c r="K297" s="97"/>
    </row>
    <row r="298" spans="2:11">
      <c r="B298" s="97"/>
      <c r="C298" s="97"/>
      <c r="D298" s="114"/>
      <c r="E298" s="114"/>
      <c r="F298" s="114"/>
      <c r="G298" s="114"/>
      <c r="H298" s="114"/>
      <c r="I298" s="97"/>
      <c r="J298" s="97"/>
      <c r="K298" s="97"/>
    </row>
    <row r="299" spans="2:11">
      <c r="B299" s="97"/>
      <c r="C299" s="97"/>
      <c r="D299" s="114"/>
      <c r="E299" s="114"/>
      <c r="F299" s="114"/>
      <c r="G299" s="114"/>
      <c r="H299" s="114"/>
      <c r="I299" s="97"/>
      <c r="J299" s="97"/>
      <c r="K299" s="97"/>
    </row>
    <row r="300" spans="2:11">
      <c r="B300" s="97"/>
      <c r="C300" s="97"/>
      <c r="D300" s="114"/>
      <c r="E300" s="114"/>
      <c r="F300" s="114"/>
      <c r="G300" s="114"/>
      <c r="H300" s="114"/>
      <c r="I300" s="97"/>
      <c r="J300" s="97"/>
      <c r="K300" s="97"/>
    </row>
    <row r="301" spans="2:11">
      <c r="B301" s="97"/>
      <c r="C301" s="97"/>
      <c r="D301" s="114"/>
      <c r="E301" s="114"/>
      <c r="F301" s="114"/>
      <c r="G301" s="114"/>
      <c r="H301" s="114"/>
      <c r="I301" s="97"/>
      <c r="J301" s="97"/>
      <c r="K301" s="97"/>
    </row>
    <row r="302" spans="2:11">
      <c r="B302" s="97"/>
      <c r="C302" s="97"/>
      <c r="D302" s="114"/>
      <c r="E302" s="114"/>
      <c r="F302" s="114"/>
      <c r="G302" s="114"/>
      <c r="H302" s="114"/>
      <c r="I302" s="97"/>
      <c r="J302" s="97"/>
      <c r="K302" s="97"/>
    </row>
    <row r="303" spans="2:11">
      <c r="B303" s="97"/>
      <c r="C303" s="97"/>
      <c r="D303" s="114"/>
      <c r="E303" s="114"/>
      <c r="F303" s="114"/>
      <c r="G303" s="114"/>
      <c r="H303" s="114"/>
      <c r="I303" s="97"/>
      <c r="J303" s="97"/>
      <c r="K303" s="97"/>
    </row>
    <row r="304" spans="2:11">
      <c r="B304" s="1"/>
      <c r="D304" s="3"/>
      <c r="E304" s="3"/>
      <c r="F304" s="3"/>
      <c r="G304" s="3"/>
      <c r="H304" s="3"/>
    </row>
    <row r="305" spans="4:8" s="1" customFormat="1">
      <c r="D305" s="3"/>
      <c r="E305" s="3"/>
      <c r="F305" s="3"/>
      <c r="G305" s="3"/>
      <c r="H305" s="3"/>
    </row>
    <row r="306" spans="4:8" s="1" customFormat="1">
      <c r="D306" s="3"/>
      <c r="E306" s="3"/>
      <c r="F306" s="3"/>
      <c r="G306" s="3"/>
      <c r="H306" s="3"/>
    </row>
    <row r="307" spans="4:8" s="1" customFormat="1">
      <c r="D307" s="3"/>
      <c r="E307" s="3"/>
      <c r="F307" s="3"/>
      <c r="G307" s="3"/>
      <c r="H307" s="3"/>
    </row>
    <row r="308" spans="4:8" s="1" customFormat="1">
      <c r="D308" s="3"/>
      <c r="E308" s="3"/>
      <c r="F308" s="3"/>
      <c r="G308" s="3"/>
      <c r="H308" s="3"/>
    </row>
    <row r="309" spans="4:8" s="1" customFormat="1">
      <c r="D309" s="3"/>
      <c r="E309" s="3"/>
      <c r="F309" s="3"/>
      <c r="G309" s="3"/>
      <c r="H309" s="3"/>
    </row>
    <row r="310" spans="4:8" s="1" customFormat="1">
      <c r="D310" s="3"/>
      <c r="E310" s="3"/>
      <c r="F310" s="3"/>
      <c r="G310" s="3"/>
      <c r="H310" s="3"/>
    </row>
    <row r="311" spans="4:8" s="1" customFormat="1">
      <c r="D311" s="3"/>
      <c r="E311" s="3"/>
      <c r="F311" s="3"/>
      <c r="G311" s="3"/>
      <c r="H311" s="3"/>
    </row>
    <row r="312" spans="4:8" s="1" customFormat="1">
      <c r="D312" s="3"/>
      <c r="E312" s="3"/>
      <c r="F312" s="3"/>
      <c r="G312" s="3"/>
      <c r="H312" s="3"/>
    </row>
    <row r="313" spans="4:8" s="1" customFormat="1">
      <c r="D313" s="3"/>
      <c r="E313" s="3"/>
      <c r="F313" s="3"/>
      <c r="G313" s="3"/>
      <c r="H313" s="3"/>
    </row>
    <row r="314" spans="4:8" s="1" customFormat="1">
      <c r="D314" s="3"/>
      <c r="E314" s="3"/>
      <c r="F314" s="3"/>
      <c r="G314" s="3"/>
      <c r="H314" s="3"/>
    </row>
    <row r="315" spans="4:8" s="1" customFormat="1">
      <c r="D315" s="3"/>
      <c r="E315" s="3"/>
      <c r="F315" s="3"/>
      <c r="G315" s="3"/>
      <c r="H315" s="3"/>
    </row>
    <row r="316" spans="4:8" s="1" customFormat="1">
      <c r="D316" s="3"/>
      <c r="E316" s="3"/>
      <c r="F316" s="3"/>
      <c r="G316" s="3"/>
      <c r="H316" s="3"/>
    </row>
    <row r="317" spans="4:8" s="1" customFormat="1">
      <c r="D317" s="3"/>
      <c r="E317" s="3"/>
      <c r="F317" s="3"/>
      <c r="G317" s="3"/>
      <c r="H317" s="3"/>
    </row>
    <row r="318" spans="4:8" s="1" customFormat="1">
      <c r="D318" s="3"/>
      <c r="E318" s="3"/>
      <c r="F318" s="3"/>
      <c r="G318" s="3"/>
      <c r="H318" s="3"/>
    </row>
    <row r="319" spans="4:8" s="1" customFormat="1">
      <c r="D319" s="3"/>
      <c r="E319" s="3"/>
      <c r="F319" s="3"/>
      <c r="G319" s="3"/>
      <c r="H319" s="3"/>
    </row>
    <row r="320" spans="4:8" s="1" customFormat="1"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E606" s="20"/>
      <c r="G606" s="20"/>
    </row>
    <row r="607" spans="4:8" s="1" customFormat="1">
      <c r="E607" s="20"/>
      <c r="G607" s="20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/>
    <row r="613" spans="5:7" s="1" customFormat="1"/>
    <row r="614" spans="5:7" s="1" customFormat="1"/>
    <row r="615" spans="5:7" s="1" customFormat="1"/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B18:C1048576 C5:C16 B1:B16 D1:K9 D14:K16 D10:H13 I10:I11 J10:K13 D18:K25 B17:K17 I13 A1:A1048576 L1:XFD25 D26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9.28515625" style="1" bestFit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46" t="s" vm="1">
        <v>230</v>
      </c>
    </row>
    <row r="2" spans="2:6">
      <c r="B2" s="46" t="s">
        <v>144</v>
      </c>
      <c r="C2" s="46" t="s">
        <v>231</v>
      </c>
    </row>
    <row r="3" spans="2:6">
      <c r="B3" s="46" t="s">
        <v>146</v>
      </c>
      <c r="C3" s="46" t="s">
        <v>232</v>
      </c>
    </row>
    <row r="4" spans="2:6">
      <c r="B4" s="46" t="s">
        <v>147</v>
      </c>
      <c r="C4" s="46">
        <v>9453</v>
      </c>
    </row>
    <row r="6" spans="2:6" ht="26.25" customHeight="1">
      <c r="B6" s="137" t="s">
        <v>180</v>
      </c>
      <c r="C6" s="138"/>
      <c r="D6" s="139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209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7" t="s">
        <v>2932</v>
      </c>
      <c r="C10" s="128">
        <v>54627.46754090811</v>
      </c>
      <c r="D10" s="127"/>
    </row>
    <row r="11" spans="2:6">
      <c r="B11" s="129" t="s">
        <v>26</v>
      </c>
      <c r="C11" s="128">
        <v>13648.479764809676</v>
      </c>
      <c r="D11" s="130"/>
    </row>
    <row r="12" spans="2:6">
      <c r="B12" s="131" t="s">
        <v>2939</v>
      </c>
      <c r="C12" s="132">
        <v>154.38986041000001</v>
      </c>
      <c r="D12" s="133">
        <v>46772</v>
      </c>
      <c r="E12" s="3"/>
      <c r="F12" s="3"/>
    </row>
    <row r="13" spans="2:6">
      <c r="B13" s="131" t="s">
        <v>3022</v>
      </c>
      <c r="C13" s="132">
        <v>555.42365717061523</v>
      </c>
      <c r="D13" s="133">
        <v>46698</v>
      </c>
      <c r="E13" s="3"/>
      <c r="F13" s="3"/>
    </row>
    <row r="14" spans="2:6">
      <c r="B14" s="131" t="s">
        <v>1855</v>
      </c>
      <c r="C14" s="132">
        <v>266.11676276014668</v>
      </c>
      <c r="D14" s="133">
        <v>48274</v>
      </c>
    </row>
    <row r="15" spans="2:6">
      <c r="B15" s="131" t="s">
        <v>1856</v>
      </c>
      <c r="C15" s="132">
        <v>160.70016409658797</v>
      </c>
      <c r="D15" s="133">
        <v>48274</v>
      </c>
      <c r="E15" s="3"/>
      <c r="F15" s="3"/>
    </row>
    <row r="16" spans="2:6">
      <c r="B16" s="131" t="s">
        <v>1863</v>
      </c>
      <c r="C16" s="132">
        <v>340.12893800000001</v>
      </c>
      <c r="D16" s="133">
        <v>47969</v>
      </c>
      <c r="E16" s="3"/>
      <c r="F16" s="3"/>
    </row>
    <row r="17" spans="2:4">
      <c r="B17" s="131" t="s">
        <v>2940</v>
      </c>
      <c r="C17" s="132">
        <v>28.851897000000005</v>
      </c>
      <c r="D17" s="133">
        <v>47209</v>
      </c>
    </row>
    <row r="18" spans="2:4">
      <c r="B18" s="131" t="s">
        <v>2941</v>
      </c>
      <c r="C18" s="132">
        <v>787.05187315406272</v>
      </c>
      <c r="D18" s="133">
        <v>48297</v>
      </c>
    </row>
    <row r="19" spans="2:4">
      <c r="B19" s="131" t="s">
        <v>1866</v>
      </c>
      <c r="C19" s="132">
        <v>183.29207</v>
      </c>
      <c r="D19" s="133">
        <v>47118</v>
      </c>
    </row>
    <row r="20" spans="2:4">
      <c r="B20" s="131" t="s">
        <v>2936</v>
      </c>
      <c r="C20" s="132">
        <v>2.6317360000000001</v>
      </c>
      <c r="D20" s="133">
        <v>47907</v>
      </c>
    </row>
    <row r="21" spans="2:4">
      <c r="B21" s="131" t="s">
        <v>2942</v>
      </c>
      <c r="C21" s="132">
        <v>94.391366000000005</v>
      </c>
      <c r="D21" s="133">
        <v>47848</v>
      </c>
    </row>
    <row r="22" spans="2:4">
      <c r="B22" s="131" t="s">
        <v>2937</v>
      </c>
      <c r="C22" s="132">
        <v>2.3845390000000002</v>
      </c>
      <c r="D22" s="133">
        <v>47848</v>
      </c>
    </row>
    <row r="23" spans="2:4">
      <c r="B23" s="131" t="s">
        <v>2943</v>
      </c>
      <c r="C23" s="132">
        <v>598.80366000000004</v>
      </c>
      <c r="D23" s="133">
        <v>47969</v>
      </c>
    </row>
    <row r="24" spans="2:4">
      <c r="B24" s="131" t="s">
        <v>2944</v>
      </c>
      <c r="C24" s="132">
        <v>64.91258947</v>
      </c>
      <c r="D24" s="133">
        <v>47209</v>
      </c>
    </row>
    <row r="25" spans="2:4">
      <c r="B25" s="131" t="s">
        <v>2945</v>
      </c>
      <c r="C25" s="132">
        <v>269.99982</v>
      </c>
      <c r="D25" s="133">
        <v>48700</v>
      </c>
    </row>
    <row r="26" spans="2:4">
      <c r="B26" s="131" t="s">
        <v>2946</v>
      </c>
      <c r="C26" s="132">
        <v>351.63533000000001</v>
      </c>
      <c r="D26" s="133">
        <v>50256</v>
      </c>
    </row>
    <row r="27" spans="2:4">
      <c r="B27" s="131" t="s">
        <v>2947</v>
      </c>
      <c r="C27" s="132">
        <v>91.063310000000001</v>
      </c>
      <c r="D27" s="133">
        <v>46539</v>
      </c>
    </row>
    <row r="28" spans="2:4">
      <c r="B28" s="131" t="s">
        <v>2948</v>
      </c>
      <c r="C28" s="132">
        <v>2083.5740000000001</v>
      </c>
      <c r="D28" s="133">
        <v>47938</v>
      </c>
    </row>
    <row r="29" spans="2:4">
      <c r="B29" s="131" t="s">
        <v>1872</v>
      </c>
      <c r="C29" s="132">
        <v>657.30486331821749</v>
      </c>
      <c r="D29" s="133">
        <v>48233</v>
      </c>
    </row>
    <row r="30" spans="2:4">
      <c r="B30" s="131" t="s">
        <v>2949</v>
      </c>
      <c r="C30" s="132">
        <v>203.58584022857863</v>
      </c>
      <c r="D30" s="133">
        <v>48212</v>
      </c>
    </row>
    <row r="31" spans="2:4">
      <c r="B31" s="131" t="s">
        <v>2950</v>
      </c>
      <c r="C31" s="132">
        <v>2.3978960000000002</v>
      </c>
      <c r="D31" s="133">
        <v>47566</v>
      </c>
    </row>
    <row r="32" spans="2:4">
      <c r="B32" s="131" t="s">
        <v>2951</v>
      </c>
      <c r="C32" s="132">
        <v>158.06648705466691</v>
      </c>
      <c r="D32" s="133">
        <v>48212</v>
      </c>
    </row>
    <row r="33" spans="2:4">
      <c r="B33" s="131" t="s">
        <v>2952</v>
      </c>
      <c r="C33" s="132">
        <v>1.6697730000000002</v>
      </c>
      <c r="D33" s="133">
        <v>48297</v>
      </c>
    </row>
    <row r="34" spans="2:4">
      <c r="B34" s="131" t="s">
        <v>2953</v>
      </c>
      <c r="C34" s="132">
        <v>332.03210999999999</v>
      </c>
      <c r="D34" s="133">
        <v>46661</v>
      </c>
    </row>
    <row r="35" spans="2:4">
      <c r="B35" s="131" t="s">
        <v>1873</v>
      </c>
      <c r="C35" s="132">
        <v>337.54974339999995</v>
      </c>
      <c r="D35" s="133">
        <v>46661</v>
      </c>
    </row>
    <row r="36" spans="2:4">
      <c r="B36" s="131" t="s">
        <v>3023</v>
      </c>
      <c r="C36" s="132">
        <v>48.871657458103599</v>
      </c>
      <c r="D36" s="133">
        <v>45199</v>
      </c>
    </row>
    <row r="37" spans="2:4">
      <c r="B37" s="131" t="s">
        <v>3024</v>
      </c>
      <c r="C37" s="132">
        <v>1400.2877112643803</v>
      </c>
      <c r="D37" s="133">
        <v>46871</v>
      </c>
    </row>
    <row r="38" spans="2:4">
      <c r="B38" s="131" t="s">
        <v>3025</v>
      </c>
      <c r="C38" s="132">
        <v>45.304924852300744</v>
      </c>
      <c r="D38" s="133">
        <v>48482</v>
      </c>
    </row>
    <row r="39" spans="2:4">
      <c r="B39" s="131" t="s">
        <v>3026</v>
      </c>
      <c r="C39" s="132">
        <v>165.75102688921521</v>
      </c>
      <c r="D39" s="133">
        <v>45169</v>
      </c>
    </row>
    <row r="40" spans="2:4">
      <c r="B40" s="131" t="s">
        <v>3027</v>
      </c>
      <c r="C40" s="132">
        <v>226.90486116398614</v>
      </c>
      <c r="D40" s="133">
        <v>46253</v>
      </c>
    </row>
    <row r="41" spans="2:4">
      <c r="B41" s="131" t="s">
        <v>3028</v>
      </c>
      <c r="C41" s="132">
        <v>1168.1555784922602</v>
      </c>
      <c r="D41" s="133">
        <v>46022</v>
      </c>
    </row>
    <row r="42" spans="2:4">
      <c r="B42" s="131" t="s">
        <v>3029</v>
      </c>
      <c r="C42" s="132">
        <v>16.875208615851001</v>
      </c>
      <c r="D42" s="133">
        <v>48844</v>
      </c>
    </row>
    <row r="43" spans="2:4">
      <c r="B43" s="131" t="s">
        <v>3030</v>
      </c>
      <c r="C43" s="132">
        <v>32.18555217374319</v>
      </c>
      <c r="D43" s="133">
        <v>45340</v>
      </c>
    </row>
    <row r="44" spans="2:4">
      <c r="B44" s="131" t="s">
        <v>3031</v>
      </c>
      <c r="C44" s="132">
        <v>598.28047499999991</v>
      </c>
      <c r="D44" s="133">
        <v>45838</v>
      </c>
    </row>
    <row r="45" spans="2:4">
      <c r="B45" s="131" t="s">
        <v>3032</v>
      </c>
      <c r="C45" s="132">
        <v>1977.4641591495895</v>
      </c>
      <c r="D45" s="133">
        <v>45935</v>
      </c>
    </row>
    <row r="46" spans="2:4">
      <c r="B46" s="131" t="s">
        <v>3033</v>
      </c>
      <c r="C46" s="132">
        <v>68.18954868737093</v>
      </c>
      <c r="D46" s="133">
        <v>52047</v>
      </c>
    </row>
    <row r="47" spans="2:4">
      <c r="B47" s="131" t="s">
        <v>3034</v>
      </c>
      <c r="C47" s="132">
        <v>172.250775</v>
      </c>
      <c r="D47" s="133">
        <v>45363</v>
      </c>
    </row>
    <row r="48" spans="2:4">
      <c r="B48" s="129" t="s">
        <v>41</v>
      </c>
      <c r="C48" s="128">
        <v>40978.987776098438</v>
      </c>
      <c r="D48" s="130"/>
    </row>
    <row r="49" spans="2:4">
      <c r="B49" s="131" t="s">
        <v>2954</v>
      </c>
      <c r="C49" s="132">
        <v>280.87247600000001</v>
      </c>
      <c r="D49" s="133">
        <v>47201</v>
      </c>
    </row>
    <row r="50" spans="2:4">
      <c r="B50" s="131" t="s">
        <v>2955</v>
      </c>
      <c r="C50" s="132">
        <v>12.772305161550001</v>
      </c>
      <c r="D50" s="133">
        <v>47270</v>
      </c>
    </row>
    <row r="51" spans="2:4">
      <c r="B51" s="131" t="s">
        <v>2956</v>
      </c>
      <c r="C51" s="132">
        <v>537.39991219500007</v>
      </c>
      <c r="D51" s="133">
        <v>48366</v>
      </c>
    </row>
    <row r="52" spans="2:4">
      <c r="B52" s="131" t="s">
        <v>2957</v>
      </c>
      <c r="C52" s="132">
        <v>626.78973100000007</v>
      </c>
      <c r="D52" s="133">
        <v>48914</v>
      </c>
    </row>
    <row r="53" spans="2:4">
      <c r="B53" s="131" t="s">
        <v>1905</v>
      </c>
      <c r="C53" s="132">
        <v>68.086495673260671</v>
      </c>
      <c r="D53" s="133">
        <v>47467</v>
      </c>
    </row>
    <row r="54" spans="2:4">
      <c r="B54" s="131" t="s">
        <v>1906</v>
      </c>
      <c r="C54" s="132">
        <v>269.70370126834655</v>
      </c>
      <c r="D54" s="133">
        <v>47848</v>
      </c>
    </row>
    <row r="55" spans="2:4">
      <c r="B55" s="131" t="s">
        <v>2958</v>
      </c>
      <c r="C55" s="132">
        <v>179.73909987000002</v>
      </c>
      <c r="D55" s="133">
        <v>47209</v>
      </c>
    </row>
    <row r="56" spans="2:4">
      <c r="B56" s="131" t="s">
        <v>1908</v>
      </c>
      <c r="C56" s="132">
        <v>20.364448130000003</v>
      </c>
      <c r="D56" s="133">
        <v>47209</v>
      </c>
    </row>
    <row r="57" spans="2:4">
      <c r="B57" s="131" t="s">
        <v>2959</v>
      </c>
      <c r="C57" s="132">
        <v>315.03711363345008</v>
      </c>
      <c r="D57" s="133">
        <v>46997</v>
      </c>
    </row>
    <row r="58" spans="2:4">
      <c r="B58" s="131" t="s">
        <v>2960</v>
      </c>
      <c r="C58" s="132">
        <v>557.42883068430001</v>
      </c>
      <c r="D58" s="133">
        <v>46997</v>
      </c>
    </row>
    <row r="59" spans="2:4">
      <c r="B59" s="131" t="s">
        <v>2961</v>
      </c>
      <c r="C59" s="132">
        <v>363.37193100000002</v>
      </c>
      <c r="D59" s="133">
        <v>47082</v>
      </c>
    </row>
    <row r="60" spans="2:4">
      <c r="B60" s="131" t="s">
        <v>2962</v>
      </c>
      <c r="C60" s="132">
        <v>836.39117900000008</v>
      </c>
      <c r="D60" s="133">
        <v>47398</v>
      </c>
    </row>
    <row r="61" spans="2:4">
      <c r="B61" s="131" t="s">
        <v>1912</v>
      </c>
      <c r="C61" s="132">
        <v>391.80294630000009</v>
      </c>
      <c r="D61" s="133">
        <v>48054</v>
      </c>
    </row>
    <row r="62" spans="2:4">
      <c r="B62" s="131" t="s">
        <v>1913</v>
      </c>
      <c r="C62" s="132">
        <v>26.687432341800001</v>
      </c>
      <c r="D62" s="133">
        <v>47119</v>
      </c>
    </row>
    <row r="63" spans="2:4">
      <c r="B63" s="131" t="s">
        <v>1916</v>
      </c>
      <c r="C63" s="132">
        <v>512.07535653318723</v>
      </c>
      <c r="D63" s="133">
        <v>48757</v>
      </c>
    </row>
    <row r="64" spans="2:4">
      <c r="B64" s="131" t="s">
        <v>2963</v>
      </c>
      <c r="C64" s="132">
        <v>810.57998418</v>
      </c>
      <c r="D64" s="133">
        <v>47301</v>
      </c>
    </row>
    <row r="65" spans="2:4">
      <c r="B65" s="131" t="s">
        <v>2964</v>
      </c>
      <c r="C65" s="132">
        <v>307.04919900000004</v>
      </c>
      <c r="D65" s="133">
        <v>47301</v>
      </c>
    </row>
    <row r="66" spans="2:4">
      <c r="B66" s="131" t="s">
        <v>2965</v>
      </c>
      <c r="C66" s="132">
        <v>2.3636126386377398</v>
      </c>
      <c r="D66" s="133">
        <v>48122</v>
      </c>
    </row>
    <row r="67" spans="2:4">
      <c r="B67" s="131" t="s">
        <v>2966</v>
      </c>
      <c r="C67" s="132">
        <v>655.87665925367617</v>
      </c>
      <c r="D67" s="133">
        <v>48395</v>
      </c>
    </row>
    <row r="68" spans="2:4">
      <c r="B68" s="131" t="s">
        <v>2967</v>
      </c>
      <c r="C68" s="132">
        <v>51.402341390000004</v>
      </c>
      <c r="D68" s="133">
        <v>47119</v>
      </c>
    </row>
    <row r="69" spans="2:4">
      <c r="B69" s="131" t="s">
        <v>1922</v>
      </c>
      <c r="C69" s="132">
        <v>935.18817200000001</v>
      </c>
      <c r="D69" s="133">
        <v>48365</v>
      </c>
    </row>
    <row r="70" spans="2:4">
      <c r="B70" s="131" t="s">
        <v>1878</v>
      </c>
      <c r="C70" s="132">
        <v>311.5413915968748</v>
      </c>
      <c r="D70" s="133">
        <v>48395</v>
      </c>
    </row>
    <row r="71" spans="2:4">
      <c r="B71" s="131" t="s">
        <v>2968</v>
      </c>
      <c r="C71" s="132">
        <v>936.22453072787869</v>
      </c>
      <c r="D71" s="133">
        <v>48669</v>
      </c>
    </row>
    <row r="72" spans="2:4">
      <c r="B72" s="131" t="s">
        <v>1929</v>
      </c>
      <c r="C72" s="132">
        <v>168.09420197481469</v>
      </c>
      <c r="D72" s="133">
        <v>46753</v>
      </c>
    </row>
    <row r="73" spans="2:4">
      <c r="B73" s="131" t="s">
        <v>2969</v>
      </c>
      <c r="C73" s="132">
        <v>190.87947242000001</v>
      </c>
      <c r="D73" s="133">
        <v>47463</v>
      </c>
    </row>
    <row r="74" spans="2:4">
      <c r="B74" s="131" t="s">
        <v>2970</v>
      </c>
      <c r="C74" s="132">
        <v>738.79539817499995</v>
      </c>
      <c r="D74" s="133">
        <v>49427</v>
      </c>
    </row>
    <row r="75" spans="2:4">
      <c r="B75" s="131" t="s">
        <v>2971</v>
      </c>
      <c r="C75" s="132">
        <v>888.7099610250001</v>
      </c>
      <c r="D75" s="133">
        <v>50586</v>
      </c>
    </row>
    <row r="76" spans="2:4">
      <c r="B76" s="131" t="s">
        <v>1934</v>
      </c>
      <c r="C76" s="132">
        <v>641.13284094000005</v>
      </c>
      <c r="D76" s="133">
        <v>46149</v>
      </c>
    </row>
    <row r="77" spans="2:4">
      <c r="B77" s="131" t="s">
        <v>2972</v>
      </c>
      <c r="C77" s="132">
        <v>1458.4596162142086</v>
      </c>
      <c r="D77" s="133">
        <v>48693</v>
      </c>
    </row>
    <row r="78" spans="2:4">
      <c r="B78" s="131" t="s">
        <v>1935</v>
      </c>
      <c r="C78" s="132">
        <v>338.91991105545003</v>
      </c>
      <c r="D78" s="133">
        <v>47849</v>
      </c>
    </row>
    <row r="79" spans="2:4">
      <c r="B79" s="131" t="s">
        <v>3035</v>
      </c>
      <c r="C79" s="132">
        <v>125.0290982620548</v>
      </c>
      <c r="D79" s="133">
        <v>45515</v>
      </c>
    </row>
    <row r="80" spans="2:4">
      <c r="B80" s="131" t="s">
        <v>1936</v>
      </c>
      <c r="C80" s="132">
        <v>779.75709266673891</v>
      </c>
      <c r="D80" s="133">
        <v>47665</v>
      </c>
    </row>
    <row r="81" spans="2:4">
      <c r="B81" s="131" t="s">
        <v>2973</v>
      </c>
      <c r="C81" s="132">
        <v>800.61691315000007</v>
      </c>
      <c r="D81" s="133">
        <v>46752</v>
      </c>
    </row>
    <row r="82" spans="2:4">
      <c r="B82" s="131" t="s">
        <v>2974</v>
      </c>
      <c r="C82" s="132">
        <v>1884.5418180500001</v>
      </c>
      <c r="D82" s="133">
        <v>47927</v>
      </c>
    </row>
    <row r="83" spans="2:4">
      <c r="B83" s="131" t="s">
        <v>3036</v>
      </c>
      <c r="C83" s="132">
        <v>86.610530000000011</v>
      </c>
      <c r="D83" s="133">
        <v>45615</v>
      </c>
    </row>
    <row r="84" spans="2:4">
      <c r="B84" s="131" t="s">
        <v>2975</v>
      </c>
      <c r="C84" s="132">
        <v>963.52023084000007</v>
      </c>
      <c r="D84" s="133">
        <v>47528</v>
      </c>
    </row>
    <row r="85" spans="2:4">
      <c r="B85" s="131" t="s">
        <v>1941</v>
      </c>
      <c r="C85" s="132">
        <v>97.627830000000017</v>
      </c>
      <c r="D85" s="133">
        <v>47756</v>
      </c>
    </row>
    <row r="86" spans="2:4">
      <c r="B86" s="131" t="s">
        <v>2976</v>
      </c>
      <c r="C86" s="132">
        <v>1032.917160321048</v>
      </c>
      <c r="D86" s="133">
        <v>48332</v>
      </c>
    </row>
    <row r="87" spans="2:4">
      <c r="B87" s="131" t="s">
        <v>2977</v>
      </c>
      <c r="C87" s="132">
        <v>736.25767200000007</v>
      </c>
      <c r="D87" s="133">
        <v>47715</v>
      </c>
    </row>
    <row r="88" spans="2:4">
      <c r="B88" s="131" t="s">
        <v>2978</v>
      </c>
      <c r="C88" s="132">
        <v>377.23394400000001</v>
      </c>
      <c r="D88" s="133">
        <v>47715</v>
      </c>
    </row>
    <row r="89" spans="2:4">
      <c r="B89" s="131" t="s">
        <v>2979</v>
      </c>
      <c r="C89" s="132">
        <v>21.560498235000004</v>
      </c>
      <c r="D89" s="133">
        <v>47715</v>
      </c>
    </row>
    <row r="90" spans="2:4">
      <c r="B90" s="131" t="s">
        <v>1945</v>
      </c>
      <c r="C90" s="132">
        <v>78.699027330000007</v>
      </c>
      <c r="D90" s="133">
        <v>48466</v>
      </c>
    </row>
    <row r="91" spans="2:4">
      <c r="B91" s="131" t="s">
        <v>1946</v>
      </c>
      <c r="C91" s="132">
        <v>57.751709000000005</v>
      </c>
      <c r="D91" s="133">
        <v>48466</v>
      </c>
    </row>
    <row r="92" spans="2:4">
      <c r="B92" s="131" t="s">
        <v>2980</v>
      </c>
      <c r="C92" s="132">
        <v>310.30432246999999</v>
      </c>
      <c r="D92" s="133">
        <v>48446</v>
      </c>
    </row>
    <row r="93" spans="2:4">
      <c r="B93" s="131" t="s">
        <v>2981</v>
      </c>
      <c r="C93" s="132">
        <v>2.7287870000000001</v>
      </c>
      <c r="D93" s="133">
        <v>48446</v>
      </c>
    </row>
    <row r="94" spans="2:4">
      <c r="B94" s="131" t="s">
        <v>1948</v>
      </c>
      <c r="C94" s="132">
        <v>24.237622533150002</v>
      </c>
      <c r="D94" s="133">
        <v>48319</v>
      </c>
    </row>
    <row r="95" spans="2:4">
      <c r="B95" s="131" t="s">
        <v>2982</v>
      </c>
      <c r="C95" s="132">
        <v>593.14822100000004</v>
      </c>
      <c r="D95" s="133">
        <v>50586</v>
      </c>
    </row>
    <row r="96" spans="2:4">
      <c r="B96" s="131" t="s">
        <v>2983</v>
      </c>
      <c r="C96" s="132">
        <v>268.84640485</v>
      </c>
      <c r="D96" s="133">
        <v>47392</v>
      </c>
    </row>
    <row r="97" spans="2:4">
      <c r="B97" s="131" t="s">
        <v>3037</v>
      </c>
      <c r="C97" s="132">
        <v>294.56823540226355</v>
      </c>
      <c r="D97" s="133">
        <v>46418</v>
      </c>
    </row>
    <row r="98" spans="2:4">
      <c r="B98" s="131" t="s">
        <v>2984</v>
      </c>
      <c r="C98" s="132">
        <v>646.99563311985207</v>
      </c>
      <c r="D98" s="133">
        <v>48760</v>
      </c>
    </row>
    <row r="99" spans="2:4">
      <c r="B99" s="131" t="s">
        <v>1951</v>
      </c>
      <c r="C99" s="132">
        <v>1.2887470000000001</v>
      </c>
      <c r="D99" s="133">
        <v>47453</v>
      </c>
    </row>
    <row r="100" spans="2:4">
      <c r="B100" s="131" t="s">
        <v>3038</v>
      </c>
      <c r="C100" s="132">
        <v>2.3311622555903999</v>
      </c>
      <c r="D100" s="133">
        <v>45126</v>
      </c>
    </row>
    <row r="101" spans="2:4">
      <c r="B101" s="131" t="s">
        <v>1954</v>
      </c>
      <c r="C101" s="132">
        <v>575.84102806499993</v>
      </c>
      <c r="D101" s="133">
        <v>45930</v>
      </c>
    </row>
    <row r="102" spans="2:4">
      <c r="B102" s="131" t="s">
        <v>2985</v>
      </c>
      <c r="C102" s="132">
        <v>2218.1305316584508</v>
      </c>
      <c r="D102" s="133">
        <v>47665</v>
      </c>
    </row>
    <row r="103" spans="2:4">
      <c r="B103" s="131" t="s">
        <v>2986</v>
      </c>
      <c r="C103" s="132">
        <v>223.95703989549997</v>
      </c>
      <c r="D103" s="133">
        <v>45485</v>
      </c>
    </row>
    <row r="104" spans="2:4">
      <c r="B104" s="131" t="s">
        <v>2987</v>
      </c>
      <c r="C104" s="132">
        <v>556.53420476137057</v>
      </c>
      <c r="D104" s="133">
        <v>46417</v>
      </c>
    </row>
    <row r="105" spans="2:4">
      <c r="B105" s="131" t="s">
        <v>2988</v>
      </c>
      <c r="C105" s="132">
        <v>12.621995</v>
      </c>
      <c r="D105" s="133">
        <v>47447</v>
      </c>
    </row>
    <row r="106" spans="2:4">
      <c r="B106" s="131" t="s">
        <v>2989</v>
      </c>
      <c r="C106" s="132">
        <v>341.49935879999998</v>
      </c>
      <c r="D106" s="133">
        <v>47987</v>
      </c>
    </row>
    <row r="107" spans="2:4">
      <c r="B107" s="131" t="s">
        <v>1883</v>
      </c>
      <c r="C107" s="132">
        <v>668.94812282451664</v>
      </c>
      <c r="D107" s="133">
        <v>48180</v>
      </c>
    </row>
    <row r="108" spans="2:4">
      <c r="B108" s="131" t="s">
        <v>2990</v>
      </c>
      <c r="C108" s="132">
        <v>960.54323599999998</v>
      </c>
      <c r="D108" s="133">
        <v>47735</v>
      </c>
    </row>
    <row r="109" spans="2:4">
      <c r="B109" s="131" t="s">
        <v>2991</v>
      </c>
      <c r="C109" s="132">
        <v>27.186254309999999</v>
      </c>
      <c r="D109" s="133">
        <v>48151</v>
      </c>
    </row>
    <row r="110" spans="2:4">
      <c r="B110" s="131" t="s">
        <v>2992</v>
      </c>
      <c r="C110" s="132">
        <v>614.4922614874107</v>
      </c>
      <c r="D110" s="133">
        <v>47848</v>
      </c>
    </row>
    <row r="111" spans="2:4">
      <c r="B111" s="131" t="s">
        <v>2993</v>
      </c>
      <c r="C111" s="132">
        <v>14.949181665000001</v>
      </c>
      <c r="D111" s="133">
        <v>45710</v>
      </c>
    </row>
    <row r="112" spans="2:4">
      <c r="B112" s="131" t="s">
        <v>2994</v>
      </c>
      <c r="C112" s="132">
        <v>501.39314757000005</v>
      </c>
      <c r="D112" s="133">
        <v>46573</v>
      </c>
    </row>
    <row r="113" spans="2:4">
      <c r="B113" s="131" t="s">
        <v>2995</v>
      </c>
      <c r="C113" s="132">
        <v>585.07798657592673</v>
      </c>
      <c r="D113" s="133">
        <v>47832</v>
      </c>
    </row>
    <row r="114" spans="2:4">
      <c r="B114" s="131" t="s">
        <v>2996</v>
      </c>
      <c r="C114" s="132">
        <v>18.967440555</v>
      </c>
      <c r="D114" s="133">
        <v>46524</v>
      </c>
    </row>
    <row r="115" spans="2:4">
      <c r="B115" s="131" t="s">
        <v>2997</v>
      </c>
      <c r="C115" s="132">
        <v>615.3415273556999</v>
      </c>
      <c r="D115" s="133">
        <v>48121</v>
      </c>
    </row>
    <row r="116" spans="2:4">
      <c r="B116" s="131" t="s">
        <v>2998</v>
      </c>
      <c r="C116" s="132">
        <v>163.30218416513145</v>
      </c>
      <c r="D116" s="133">
        <v>48121</v>
      </c>
    </row>
    <row r="117" spans="2:4">
      <c r="B117" s="131" t="s">
        <v>2999</v>
      </c>
      <c r="C117" s="132">
        <v>42.993170797950008</v>
      </c>
      <c r="D117" s="133">
        <v>47255</v>
      </c>
    </row>
    <row r="118" spans="2:4">
      <c r="B118" s="131" t="s">
        <v>3000</v>
      </c>
      <c r="C118" s="132">
        <v>102.24376200990001</v>
      </c>
      <c r="D118" s="133">
        <v>48029</v>
      </c>
    </row>
    <row r="119" spans="2:4">
      <c r="B119" s="131" t="s">
        <v>3039</v>
      </c>
      <c r="C119" s="132">
        <v>7.2580586031885002</v>
      </c>
      <c r="D119" s="133">
        <v>45371</v>
      </c>
    </row>
    <row r="120" spans="2:4">
      <c r="B120" s="131" t="s">
        <v>3001</v>
      </c>
      <c r="C120" s="132">
        <v>111.58319400000001</v>
      </c>
      <c r="D120" s="133">
        <v>48294</v>
      </c>
    </row>
    <row r="121" spans="2:4">
      <c r="B121" s="131" t="s">
        <v>3002</v>
      </c>
      <c r="C121" s="132">
        <v>1.0222937558900001E-2</v>
      </c>
      <c r="D121" s="133">
        <v>50586</v>
      </c>
    </row>
    <row r="122" spans="2:4">
      <c r="B122" s="131" t="s">
        <v>1974</v>
      </c>
      <c r="C122" s="132">
        <v>864.56034583213602</v>
      </c>
      <c r="D122" s="133">
        <v>47937</v>
      </c>
    </row>
    <row r="123" spans="2:4">
      <c r="B123" s="131" t="s">
        <v>3003</v>
      </c>
      <c r="C123" s="132">
        <v>133.20368999999999</v>
      </c>
      <c r="D123" s="133">
        <v>46572</v>
      </c>
    </row>
    <row r="124" spans="2:4">
      <c r="B124" s="131" t="s">
        <v>3040</v>
      </c>
      <c r="C124" s="132">
        <v>109.040949612066</v>
      </c>
      <c r="D124" s="133">
        <v>45187</v>
      </c>
    </row>
    <row r="125" spans="2:4">
      <c r="B125" s="131" t="s">
        <v>3041</v>
      </c>
      <c r="C125" s="132">
        <v>148.76031057129421</v>
      </c>
      <c r="D125" s="133">
        <v>45602</v>
      </c>
    </row>
    <row r="126" spans="2:4">
      <c r="B126" s="131" t="s">
        <v>3004</v>
      </c>
      <c r="C126" s="132">
        <v>0.22595899999999999</v>
      </c>
      <c r="D126" s="133">
        <v>50586</v>
      </c>
    </row>
    <row r="127" spans="2:4">
      <c r="B127" s="131" t="s">
        <v>3005</v>
      </c>
      <c r="C127" s="132">
        <v>303.37451053246792</v>
      </c>
      <c r="D127" s="133">
        <v>50586</v>
      </c>
    </row>
    <row r="128" spans="2:4">
      <c r="B128" s="131" t="s">
        <v>3006</v>
      </c>
      <c r="C128" s="132">
        <v>136.01259200000004</v>
      </c>
      <c r="D128" s="133">
        <v>46203</v>
      </c>
    </row>
    <row r="129" spans="2:4">
      <c r="B129" s="131" t="s">
        <v>3007</v>
      </c>
      <c r="C129" s="132">
        <v>462.94376690000007</v>
      </c>
      <c r="D129" s="133">
        <v>46660</v>
      </c>
    </row>
    <row r="130" spans="2:4">
      <c r="B130" s="131" t="s">
        <v>1985</v>
      </c>
      <c r="C130" s="132">
        <v>180.205614</v>
      </c>
      <c r="D130" s="133">
        <v>47301</v>
      </c>
    </row>
    <row r="131" spans="2:4">
      <c r="B131" s="131" t="s">
        <v>3008</v>
      </c>
      <c r="C131" s="132">
        <v>616.69686952000006</v>
      </c>
      <c r="D131" s="133">
        <v>48176</v>
      </c>
    </row>
    <row r="132" spans="2:4">
      <c r="B132" s="131" t="s">
        <v>3009</v>
      </c>
      <c r="C132" s="132">
        <v>92.807266931116956</v>
      </c>
      <c r="D132" s="133">
        <v>46722</v>
      </c>
    </row>
    <row r="133" spans="2:4">
      <c r="B133" s="131" t="s">
        <v>3010</v>
      </c>
      <c r="C133" s="132">
        <v>133.19466678462499</v>
      </c>
      <c r="D133" s="133">
        <v>46794</v>
      </c>
    </row>
    <row r="134" spans="2:4">
      <c r="B134" s="131" t="s">
        <v>3011</v>
      </c>
      <c r="C134" s="132">
        <v>79.315666155000017</v>
      </c>
      <c r="D134" s="133">
        <v>47407</v>
      </c>
    </row>
    <row r="135" spans="2:4">
      <c r="B135" s="131" t="s">
        <v>3012</v>
      </c>
      <c r="C135" s="132">
        <v>615.23741331000008</v>
      </c>
      <c r="D135" s="133">
        <v>48234</v>
      </c>
    </row>
    <row r="136" spans="2:4">
      <c r="B136" s="131" t="s">
        <v>1992</v>
      </c>
      <c r="C136" s="132">
        <v>94.207726511584184</v>
      </c>
      <c r="D136" s="133">
        <v>47467</v>
      </c>
    </row>
    <row r="137" spans="2:4">
      <c r="B137" s="131" t="s">
        <v>3013</v>
      </c>
      <c r="C137" s="132">
        <v>371.10393200000004</v>
      </c>
      <c r="D137" s="133">
        <v>47599</v>
      </c>
    </row>
    <row r="138" spans="2:4">
      <c r="B138" s="131" t="s">
        <v>2938</v>
      </c>
      <c r="C138" s="132">
        <v>1.5754230000000002</v>
      </c>
      <c r="D138" s="133">
        <v>46082</v>
      </c>
    </row>
    <row r="139" spans="2:4">
      <c r="B139" s="131" t="s">
        <v>1997</v>
      </c>
      <c r="C139" s="132">
        <v>261.66215</v>
      </c>
      <c r="D139" s="133">
        <v>47236</v>
      </c>
    </row>
    <row r="140" spans="2:4">
      <c r="B140" s="131" t="s">
        <v>3014</v>
      </c>
      <c r="C140" s="132">
        <v>395.03699491500004</v>
      </c>
      <c r="D140" s="133">
        <v>46465</v>
      </c>
    </row>
    <row r="141" spans="2:4">
      <c r="B141" s="131" t="s">
        <v>3042</v>
      </c>
      <c r="C141" s="132">
        <v>36.092679962536494</v>
      </c>
      <c r="D141" s="133">
        <v>46014</v>
      </c>
    </row>
    <row r="142" spans="2:4">
      <c r="B142" s="131" t="s">
        <v>3043</v>
      </c>
      <c r="C142" s="132">
        <v>16.961552547993904</v>
      </c>
      <c r="D142" s="133">
        <v>45830</v>
      </c>
    </row>
    <row r="143" spans="2:4">
      <c r="B143" s="131" t="s">
        <v>3015</v>
      </c>
      <c r="C143" s="132">
        <v>125.09829499999999</v>
      </c>
      <c r="D143" s="133">
        <v>48268</v>
      </c>
    </row>
    <row r="144" spans="2:4">
      <c r="B144" s="131" t="s">
        <v>2006</v>
      </c>
      <c r="C144" s="132">
        <v>38.487807000000004</v>
      </c>
      <c r="D144" s="133">
        <v>47107</v>
      </c>
    </row>
    <row r="145" spans="2:4">
      <c r="B145" s="131" t="s">
        <v>3016</v>
      </c>
      <c r="C145" s="132">
        <v>24.617888950000001</v>
      </c>
      <c r="D145" s="133">
        <v>48213</v>
      </c>
    </row>
    <row r="146" spans="2:4">
      <c r="B146" s="131" t="s">
        <v>2009</v>
      </c>
      <c r="C146" s="132">
        <v>143.35086550500003</v>
      </c>
      <c r="D146" s="133">
        <v>47848</v>
      </c>
    </row>
    <row r="147" spans="2:4">
      <c r="B147" s="131" t="s">
        <v>2010</v>
      </c>
      <c r="C147" s="132">
        <v>239.23488753000001</v>
      </c>
      <c r="D147" s="133">
        <v>47574</v>
      </c>
    </row>
    <row r="148" spans="2:4">
      <c r="B148" s="131" t="s">
        <v>3017</v>
      </c>
      <c r="C148" s="132">
        <v>225.04841630999999</v>
      </c>
      <c r="D148" s="133">
        <v>48942</v>
      </c>
    </row>
    <row r="149" spans="2:4">
      <c r="B149" s="131" t="s">
        <v>3018</v>
      </c>
      <c r="C149" s="132">
        <v>309.46254213000003</v>
      </c>
      <c r="D149" s="133">
        <v>48942</v>
      </c>
    </row>
    <row r="150" spans="2:4">
      <c r="B150" s="131" t="s">
        <v>1891</v>
      </c>
      <c r="C150" s="132">
        <v>1006.366256</v>
      </c>
      <c r="D150" s="133">
        <v>49405</v>
      </c>
    </row>
    <row r="151" spans="2:4">
      <c r="B151" s="131" t="s">
        <v>3019</v>
      </c>
      <c r="C151" s="132">
        <v>395.87729421</v>
      </c>
      <c r="D151" s="133">
        <v>46643</v>
      </c>
    </row>
    <row r="152" spans="2:4">
      <c r="B152" s="131" t="s">
        <v>3020</v>
      </c>
      <c r="C152" s="132">
        <v>163.10488000000001</v>
      </c>
      <c r="D152" s="133">
        <v>48004</v>
      </c>
    </row>
    <row r="153" spans="2:4">
      <c r="B153" s="131" t="s">
        <v>2013</v>
      </c>
      <c r="C153" s="132">
        <v>430.78711796000005</v>
      </c>
      <c r="D153" s="133">
        <v>46742</v>
      </c>
    </row>
    <row r="154" spans="2:4">
      <c r="B154" s="131" t="s">
        <v>3021</v>
      </c>
      <c r="C154" s="132">
        <v>411.00920900000006</v>
      </c>
      <c r="D154" s="133">
        <v>46112</v>
      </c>
    </row>
    <row r="155" spans="2:4">
      <c r="B155" s="131" t="s">
        <v>2014</v>
      </c>
      <c r="C155" s="132">
        <v>1333.52335771</v>
      </c>
      <c r="D155" s="133">
        <v>46722</v>
      </c>
    </row>
    <row r="156" spans="2:4">
      <c r="B156" s="131" t="s">
        <v>2015</v>
      </c>
      <c r="C156" s="132">
        <v>95.181797000000003</v>
      </c>
      <c r="D156" s="133">
        <v>46722</v>
      </c>
    </row>
    <row r="157" spans="2:4">
      <c r="B157" s="131" t="s">
        <v>1892</v>
      </c>
      <c r="C157" s="132">
        <v>2.4300834100000004</v>
      </c>
      <c r="D157" s="133">
        <v>48030</v>
      </c>
    </row>
    <row r="158" spans="2:4">
      <c r="B158" s="131"/>
      <c r="C158" s="132"/>
      <c r="D158" s="133"/>
    </row>
    <row r="159" spans="2:4">
      <c r="B159" s="131"/>
      <c r="C159" s="132"/>
      <c r="D159" s="133"/>
    </row>
    <row r="160" spans="2:4">
      <c r="B160" s="131"/>
      <c r="C160" s="132"/>
      <c r="D160" s="133"/>
    </row>
    <row r="161" spans="2:4">
      <c r="B161" s="131"/>
      <c r="C161" s="132"/>
      <c r="D161" s="133"/>
    </row>
    <row r="162" spans="2:4">
      <c r="B162" s="131"/>
      <c r="C162" s="132"/>
      <c r="D162" s="133"/>
    </row>
    <row r="163" spans="2:4">
      <c r="B163" s="131"/>
      <c r="C163" s="132"/>
      <c r="D163" s="133"/>
    </row>
    <row r="164" spans="2:4">
      <c r="B164" s="131"/>
      <c r="C164" s="132"/>
      <c r="D164" s="133"/>
    </row>
    <row r="165" spans="2:4">
      <c r="B165" s="131"/>
      <c r="C165" s="132"/>
      <c r="D165" s="133"/>
    </row>
    <row r="166" spans="2:4">
      <c r="B166" s="131"/>
      <c r="C166" s="132"/>
      <c r="D166" s="133"/>
    </row>
    <row r="167" spans="2:4">
      <c r="B167" s="131"/>
      <c r="C167" s="132"/>
      <c r="D167" s="133"/>
    </row>
    <row r="168" spans="2:4">
      <c r="B168" s="131"/>
      <c r="C168" s="132"/>
      <c r="D168" s="133"/>
    </row>
    <row r="169" spans="2:4">
      <c r="B169" s="131"/>
      <c r="C169" s="132"/>
      <c r="D169" s="133"/>
    </row>
    <row r="170" spans="2:4">
      <c r="B170" s="131"/>
      <c r="C170" s="132"/>
      <c r="D170" s="133"/>
    </row>
    <row r="171" spans="2:4">
      <c r="B171" s="131"/>
      <c r="C171" s="132"/>
      <c r="D171" s="133"/>
    </row>
    <row r="172" spans="2:4">
      <c r="B172" s="131"/>
      <c r="C172" s="132"/>
      <c r="D172" s="133"/>
    </row>
    <row r="173" spans="2:4">
      <c r="B173" s="131"/>
      <c r="C173" s="132"/>
      <c r="D173" s="133"/>
    </row>
    <row r="174" spans="2:4">
      <c r="B174" s="131"/>
      <c r="C174" s="132"/>
      <c r="D174" s="133"/>
    </row>
    <row r="175" spans="2:4">
      <c r="B175" s="131"/>
      <c r="C175" s="132"/>
      <c r="D175" s="133"/>
    </row>
    <row r="176" spans="2:4">
      <c r="B176" s="131"/>
      <c r="C176" s="132"/>
      <c r="D176" s="133"/>
    </row>
    <row r="177" spans="2:4">
      <c r="B177" s="131"/>
      <c r="C177" s="132"/>
      <c r="D177" s="133"/>
    </row>
    <row r="178" spans="2:4">
      <c r="B178" s="131"/>
      <c r="C178" s="132"/>
      <c r="D178" s="133"/>
    </row>
    <row r="179" spans="2:4">
      <c r="B179" s="131"/>
      <c r="C179" s="132"/>
      <c r="D179" s="133"/>
    </row>
    <row r="180" spans="2:4">
      <c r="B180" s="131"/>
      <c r="C180" s="132"/>
      <c r="D180" s="133"/>
    </row>
    <row r="181" spans="2:4">
      <c r="B181" s="131"/>
      <c r="C181" s="132"/>
      <c r="D181" s="133"/>
    </row>
    <row r="182" spans="2:4">
      <c r="B182" s="131"/>
      <c r="C182" s="132"/>
      <c r="D182" s="133"/>
    </row>
    <row r="183" spans="2:4">
      <c r="B183" s="131"/>
      <c r="C183" s="132"/>
      <c r="D183" s="133"/>
    </row>
    <row r="184" spans="2:4">
      <c r="B184" s="131"/>
      <c r="C184" s="132"/>
      <c r="D184" s="133"/>
    </row>
    <row r="185" spans="2:4">
      <c r="B185" s="131"/>
      <c r="C185" s="132"/>
      <c r="D185" s="133"/>
    </row>
    <row r="186" spans="2:4">
      <c r="B186" s="131"/>
      <c r="C186" s="132"/>
      <c r="D186" s="133"/>
    </row>
    <row r="187" spans="2:4">
      <c r="B187" s="131"/>
      <c r="C187" s="132"/>
      <c r="D187" s="133"/>
    </row>
    <row r="188" spans="2:4">
      <c r="B188" s="131"/>
      <c r="C188" s="132"/>
      <c r="D188" s="133"/>
    </row>
    <row r="189" spans="2:4">
      <c r="B189" s="131"/>
      <c r="C189" s="132"/>
      <c r="D189" s="133"/>
    </row>
    <row r="190" spans="2:4">
      <c r="B190" s="131"/>
      <c r="C190" s="132"/>
      <c r="D190" s="133"/>
    </row>
    <row r="191" spans="2:4">
      <c r="B191" s="131"/>
      <c r="C191" s="132"/>
      <c r="D191" s="133"/>
    </row>
    <row r="192" spans="2:4">
      <c r="B192" s="131"/>
      <c r="C192" s="132"/>
      <c r="D192" s="133"/>
    </row>
    <row r="193" spans="2:4">
      <c r="B193" s="131"/>
      <c r="C193" s="132"/>
      <c r="D193" s="133"/>
    </row>
    <row r="194" spans="2:4">
      <c r="B194" s="131"/>
      <c r="C194" s="132"/>
      <c r="D194" s="133"/>
    </row>
    <row r="195" spans="2:4">
      <c r="B195" s="131"/>
      <c r="C195" s="132"/>
      <c r="D195" s="133"/>
    </row>
    <row r="196" spans="2:4">
      <c r="B196" s="131"/>
      <c r="C196" s="132"/>
      <c r="D196" s="133"/>
    </row>
    <row r="197" spans="2:4">
      <c r="B197" s="131"/>
      <c r="C197" s="132"/>
      <c r="D197" s="133"/>
    </row>
    <row r="198" spans="2:4">
      <c r="B198" s="97"/>
      <c r="C198" s="97"/>
      <c r="D198" s="97"/>
    </row>
    <row r="199" spans="2:4">
      <c r="B199" s="97"/>
      <c r="C199" s="97"/>
      <c r="D199" s="97"/>
    </row>
    <row r="200" spans="2:4">
      <c r="B200" s="97"/>
      <c r="C200" s="97"/>
      <c r="D200" s="97"/>
    </row>
    <row r="201" spans="2:4">
      <c r="B201" s="97"/>
      <c r="C201" s="97"/>
      <c r="D201" s="97"/>
    </row>
    <row r="202" spans="2:4">
      <c r="B202" s="97"/>
      <c r="C202" s="97"/>
      <c r="D202" s="97"/>
    </row>
    <row r="203" spans="2:4">
      <c r="B203" s="97"/>
      <c r="C203" s="97"/>
      <c r="D203" s="97"/>
    </row>
    <row r="204" spans="2:4">
      <c r="B204" s="97"/>
      <c r="C204" s="97"/>
      <c r="D204" s="97"/>
    </row>
    <row r="205" spans="2:4">
      <c r="B205" s="97"/>
      <c r="C205" s="97"/>
      <c r="D205" s="97"/>
    </row>
    <row r="206" spans="2:4">
      <c r="B206" s="97"/>
      <c r="C206" s="97"/>
      <c r="D206" s="97"/>
    </row>
    <row r="207" spans="2:4">
      <c r="B207" s="97"/>
      <c r="C207" s="97"/>
      <c r="D207" s="97"/>
    </row>
    <row r="208" spans="2:4">
      <c r="B208" s="97"/>
      <c r="C208" s="97"/>
      <c r="D208" s="97"/>
    </row>
    <row r="209" spans="2:4">
      <c r="B209" s="97"/>
      <c r="C209" s="97"/>
      <c r="D209" s="97"/>
    </row>
    <row r="210" spans="2:4">
      <c r="B210" s="97"/>
      <c r="C210" s="97"/>
      <c r="D210" s="97"/>
    </row>
    <row r="211" spans="2:4">
      <c r="B211" s="97"/>
      <c r="C211" s="97"/>
      <c r="D211" s="97"/>
    </row>
    <row r="212" spans="2:4">
      <c r="B212" s="97"/>
      <c r="C212" s="97"/>
      <c r="D212" s="97"/>
    </row>
    <row r="213" spans="2:4">
      <c r="B213" s="97"/>
      <c r="C213" s="97"/>
      <c r="D213" s="97"/>
    </row>
    <row r="214" spans="2:4">
      <c r="B214" s="97"/>
      <c r="C214" s="97"/>
      <c r="D214" s="97"/>
    </row>
    <row r="215" spans="2:4">
      <c r="B215" s="97"/>
      <c r="C215" s="97"/>
      <c r="D215" s="97"/>
    </row>
    <row r="216" spans="2:4">
      <c r="B216" s="97"/>
      <c r="C216" s="97"/>
      <c r="D216" s="97"/>
    </row>
    <row r="217" spans="2:4">
      <c r="B217" s="97"/>
      <c r="C217" s="97"/>
      <c r="D217" s="97"/>
    </row>
    <row r="218" spans="2:4">
      <c r="B218" s="97"/>
      <c r="C218" s="97"/>
      <c r="D218" s="97"/>
    </row>
    <row r="219" spans="2:4">
      <c r="B219" s="97"/>
      <c r="C219" s="97"/>
      <c r="D219" s="97"/>
    </row>
    <row r="220" spans="2:4">
      <c r="B220" s="97"/>
      <c r="C220" s="97"/>
      <c r="D220" s="97"/>
    </row>
    <row r="221" spans="2:4">
      <c r="B221" s="97"/>
      <c r="C221" s="97"/>
      <c r="D221" s="97"/>
    </row>
    <row r="222" spans="2:4">
      <c r="B222" s="97"/>
      <c r="C222" s="97"/>
      <c r="D222" s="97"/>
    </row>
    <row r="223" spans="2:4">
      <c r="B223" s="97"/>
      <c r="C223" s="97"/>
      <c r="D223" s="97"/>
    </row>
    <row r="224" spans="2:4">
      <c r="B224" s="97"/>
      <c r="C224" s="97"/>
      <c r="D224" s="97"/>
    </row>
    <row r="225" spans="2:4">
      <c r="B225" s="97"/>
      <c r="C225" s="97"/>
      <c r="D225" s="97"/>
    </row>
    <row r="226" spans="2:4">
      <c r="B226" s="97"/>
      <c r="C226" s="97"/>
      <c r="D226" s="97"/>
    </row>
    <row r="227" spans="2:4">
      <c r="B227" s="97"/>
      <c r="C227" s="97"/>
      <c r="D227" s="97"/>
    </row>
    <row r="228" spans="2:4">
      <c r="B228" s="97"/>
      <c r="C228" s="97"/>
      <c r="D228" s="97"/>
    </row>
    <row r="229" spans="2:4">
      <c r="B229" s="97"/>
      <c r="C229" s="97"/>
      <c r="D229" s="97"/>
    </row>
    <row r="230" spans="2:4">
      <c r="B230" s="97"/>
      <c r="C230" s="97"/>
      <c r="D230" s="97"/>
    </row>
    <row r="231" spans="2:4">
      <c r="B231" s="97"/>
      <c r="C231" s="97"/>
      <c r="D231" s="97"/>
    </row>
    <row r="232" spans="2:4">
      <c r="B232" s="97"/>
      <c r="C232" s="97"/>
      <c r="D232" s="97"/>
    </row>
    <row r="233" spans="2:4">
      <c r="B233" s="97"/>
      <c r="C233" s="97"/>
      <c r="D233" s="97"/>
    </row>
    <row r="234" spans="2:4">
      <c r="B234" s="97"/>
      <c r="C234" s="97"/>
      <c r="D234" s="97"/>
    </row>
    <row r="235" spans="2:4">
      <c r="B235" s="97"/>
      <c r="C235" s="97"/>
      <c r="D235" s="97"/>
    </row>
    <row r="236" spans="2:4">
      <c r="B236" s="97"/>
      <c r="C236" s="97"/>
      <c r="D236" s="97"/>
    </row>
    <row r="237" spans="2:4">
      <c r="B237" s="97"/>
      <c r="C237" s="97"/>
      <c r="D237" s="97"/>
    </row>
    <row r="238" spans="2:4">
      <c r="B238" s="97"/>
      <c r="C238" s="97"/>
      <c r="D238" s="97"/>
    </row>
    <row r="239" spans="2:4">
      <c r="B239" s="97"/>
      <c r="C239" s="97"/>
      <c r="D239" s="97"/>
    </row>
    <row r="240" spans="2:4">
      <c r="B240" s="97"/>
      <c r="C240" s="97"/>
      <c r="D240" s="97"/>
    </row>
    <row r="241" spans="2:4">
      <c r="B241" s="97"/>
      <c r="C241" s="97"/>
      <c r="D241" s="97"/>
    </row>
    <row r="242" spans="2:4">
      <c r="B242" s="97"/>
      <c r="C242" s="97"/>
      <c r="D242" s="97"/>
    </row>
    <row r="243" spans="2:4">
      <c r="B243" s="97"/>
      <c r="C243" s="97"/>
      <c r="D243" s="97"/>
    </row>
    <row r="244" spans="2:4">
      <c r="B244" s="97"/>
      <c r="C244" s="97"/>
      <c r="D244" s="97"/>
    </row>
    <row r="245" spans="2:4">
      <c r="B245" s="97"/>
      <c r="C245" s="97"/>
      <c r="D245" s="97"/>
    </row>
    <row r="246" spans="2:4">
      <c r="B246" s="97"/>
      <c r="C246" s="97"/>
      <c r="D246" s="97"/>
    </row>
    <row r="247" spans="2:4">
      <c r="B247" s="97"/>
      <c r="C247" s="97"/>
      <c r="D247" s="97"/>
    </row>
    <row r="248" spans="2:4">
      <c r="B248" s="97"/>
      <c r="C248" s="97"/>
      <c r="D248" s="97"/>
    </row>
    <row r="249" spans="2:4">
      <c r="B249" s="97"/>
      <c r="C249" s="97"/>
      <c r="D249" s="97"/>
    </row>
    <row r="250" spans="2:4">
      <c r="B250" s="97"/>
      <c r="C250" s="97"/>
      <c r="D250" s="97"/>
    </row>
    <row r="251" spans="2:4">
      <c r="B251" s="97"/>
      <c r="C251" s="97"/>
      <c r="D251" s="97"/>
    </row>
    <row r="252" spans="2:4">
      <c r="B252" s="97"/>
      <c r="C252" s="97"/>
      <c r="D252" s="97"/>
    </row>
    <row r="253" spans="2:4">
      <c r="B253" s="97"/>
      <c r="C253" s="97"/>
      <c r="D253" s="97"/>
    </row>
    <row r="254" spans="2:4">
      <c r="B254" s="97"/>
      <c r="C254" s="97"/>
      <c r="D254" s="97"/>
    </row>
    <row r="255" spans="2:4">
      <c r="B255" s="97"/>
      <c r="C255" s="97"/>
      <c r="D255" s="97"/>
    </row>
    <row r="256" spans="2:4">
      <c r="B256" s="97"/>
      <c r="C256" s="97"/>
      <c r="D256" s="97"/>
    </row>
    <row r="257" spans="2:4">
      <c r="B257" s="97"/>
      <c r="C257" s="97"/>
      <c r="D257" s="97"/>
    </row>
    <row r="258" spans="2:4">
      <c r="B258" s="97"/>
      <c r="C258" s="97"/>
      <c r="D258" s="97"/>
    </row>
    <row r="259" spans="2:4">
      <c r="B259" s="97"/>
      <c r="C259" s="97"/>
      <c r="D259" s="97"/>
    </row>
    <row r="260" spans="2:4">
      <c r="B260" s="97"/>
      <c r="C260" s="97"/>
      <c r="D260" s="97"/>
    </row>
    <row r="261" spans="2:4">
      <c r="B261" s="97"/>
      <c r="C261" s="97"/>
      <c r="D261" s="97"/>
    </row>
    <row r="262" spans="2:4">
      <c r="B262" s="97"/>
      <c r="C262" s="97"/>
      <c r="D262" s="97"/>
    </row>
    <row r="263" spans="2:4">
      <c r="B263" s="97"/>
      <c r="C263" s="97"/>
      <c r="D263" s="97"/>
    </row>
    <row r="264" spans="2:4">
      <c r="B264" s="97"/>
      <c r="C264" s="97"/>
      <c r="D264" s="97"/>
    </row>
    <row r="265" spans="2:4">
      <c r="B265" s="97"/>
      <c r="C265" s="97"/>
      <c r="D265" s="97"/>
    </row>
    <row r="266" spans="2:4">
      <c r="B266" s="97"/>
      <c r="C266" s="97"/>
      <c r="D266" s="97"/>
    </row>
    <row r="267" spans="2:4">
      <c r="B267" s="97"/>
      <c r="C267" s="97"/>
      <c r="D267" s="97"/>
    </row>
    <row r="268" spans="2:4">
      <c r="B268" s="97"/>
      <c r="C268" s="97"/>
      <c r="D268" s="97"/>
    </row>
    <row r="269" spans="2:4">
      <c r="B269" s="97"/>
      <c r="C269" s="97"/>
      <c r="D269" s="97"/>
    </row>
    <row r="270" spans="2:4">
      <c r="B270" s="97"/>
      <c r="C270" s="97"/>
      <c r="D270" s="97"/>
    </row>
    <row r="271" spans="2:4">
      <c r="B271" s="97"/>
      <c r="C271" s="97"/>
      <c r="D271" s="97"/>
    </row>
    <row r="272" spans="2:4">
      <c r="B272" s="97"/>
      <c r="C272" s="97"/>
      <c r="D272" s="97"/>
    </row>
    <row r="273" spans="2:4">
      <c r="B273" s="97"/>
      <c r="C273" s="97"/>
      <c r="D273" s="97"/>
    </row>
    <row r="274" spans="2:4">
      <c r="B274" s="97"/>
      <c r="C274" s="97"/>
      <c r="D274" s="97"/>
    </row>
    <row r="275" spans="2:4">
      <c r="B275" s="97"/>
      <c r="C275" s="97"/>
      <c r="D275" s="97"/>
    </row>
    <row r="276" spans="2:4">
      <c r="B276" s="97"/>
      <c r="C276" s="97"/>
      <c r="D276" s="97"/>
    </row>
    <row r="277" spans="2:4">
      <c r="B277" s="97"/>
      <c r="C277" s="97"/>
      <c r="D277" s="97"/>
    </row>
    <row r="278" spans="2:4">
      <c r="B278" s="97"/>
      <c r="C278" s="97"/>
      <c r="D278" s="97"/>
    </row>
    <row r="279" spans="2:4">
      <c r="B279" s="97"/>
      <c r="C279" s="97"/>
      <c r="D279" s="97"/>
    </row>
    <row r="280" spans="2:4">
      <c r="B280" s="97"/>
      <c r="C280" s="97"/>
      <c r="D280" s="97"/>
    </row>
    <row r="281" spans="2:4">
      <c r="B281" s="97"/>
      <c r="C281" s="97"/>
      <c r="D281" s="97"/>
    </row>
    <row r="282" spans="2:4">
      <c r="B282" s="97"/>
      <c r="C282" s="97"/>
      <c r="D282" s="97"/>
    </row>
    <row r="283" spans="2:4">
      <c r="B283" s="97"/>
      <c r="C283" s="97"/>
      <c r="D283" s="97"/>
    </row>
    <row r="284" spans="2:4">
      <c r="B284" s="97"/>
      <c r="C284" s="97"/>
      <c r="D284" s="97"/>
    </row>
    <row r="285" spans="2:4">
      <c r="B285" s="97"/>
      <c r="C285" s="97"/>
      <c r="D285" s="97"/>
    </row>
    <row r="286" spans="2:4">
      <c r="B286" s="97"/>
      <c r="C286" s="97"/>
      <c r="D286" s="97"/>
    </row>
    <row r="287" spans="2:4">
      <c r="B287" s="97"/>
      <c r="C287" s="97"/>
      <c r="D287" s="97"/>
    </row>
    <row r="288" spans="2:4">
      <c r="B288" s="97"/>
      <c r="C288" s="97"/>
      <c r="D288" s="97"/>
    </row>
    <row r="289" spans="2:4">
      <c r="B289" s="97"/>
      <c r="C289" s="97"/>
      <c r="D289" s="97"/>
    </row>
    <row r="290" spans="2:4">
      <c r="B290" s="97"/>
      <c r="C290" s="97"/>
      <c r="D290" s="97"/>
    </row>
    <row r="291" spans="2:4">
      <c r="B291" s="97"/>
      <c r="C291" s="97"/>
      <c r="D291" s="97"/>
    </row>
    <row r="292" spans="2:4">
      <c r="B292" s="97"/>
      <c r="C292" s="97"/>
      <c r="D292" s="97"/>
    </row>
    <row r="293" spans="2:4">
      <c r="B293" s="97"/>
      <c r="C293" s="97"/>
      <c r="D293" s="97"/>
    </row>
    <row r="294" spans="2:4">
      <c r="B294" s="97"/>
      <c r="C294" s="97"/>
      <c r="D294" s="97"/>
    </row>
    <row r="295" spans="2:4">
      <c r="B295" s="97"/>
      <c r="C295" s="97"/>
      <c r="D295" s="97"/>
    </row>
    <row r="296" spans="2:4">
      <c r="B296" s="97"/>
      <c r="C296" s="97"/>
      <c r="D296" s="97"/>
    </row>
    <row r="297" spans="2:4">
      <c r="B297" s="97"/>
      <c r="C297" s="97"/>
      <c r="D297" s="97"/>
    </row>
    <row r="298" spans="2:4">
      <c r="B298" s="97"/>
      <c r="C298" s="97"/>
      <c r="D298" s="97"/>
    </row>
    <row r="299" spans="2:4">
      <c r="B299" s="97"/>
      <c r="C299" s="97"/>
      <c r="D299" s="97"/>
    </row>
    <row r="300" spans="2:4">
      <c r="B300" s="97"/>
      <c r="C300" s="97"/>
      <c r="D300" s="97"/>
    </row>
    <row r="301" spans="2:4">
      <c r="B301" s="97"/>
      <c r="C301" s="97"/>
      <c r="D301" s="97"/>
    </row>
    <row r="302" spans="2:4">
      <c r="B302" s="97"/>
      <c r="C302" s="97"/>
      <c r="D302" s="97"/>
    </row>
    <row r="303" spans="2:4">
      <c r="B303" s="97"/>
      <c r="C303" s="97"/>
      <c r="D303" s="97"/>
    </row>
    <row r="304" spans="2:4">
      <c r="B304" s="97"/>
      <c r="C304" s="97"/>
      <c r="D304" s="97"/>
    </row>
    <row r="305" spans="2:4">
      <c r="B305" s="97"/>
      <c r="C305" s="97"/>
      <c r="D305" s="97"/>
    </row>
    <row r="306" spans="2:4">
      <c r="B306" s="97"/>
      <c r="C306" s="97"/>
      <c r="D306" s="97"/>
    </row>
    <row r="307" spans="2:4">
      <c r="B307" s="97"/>
      <c r="C307" s="97"/>
      <c r="D307" s="97"/>
    </row>
    <row r="308" spans="2:4">
      <c r="B308" s="97"/>
      <c r="C308" s="97"/>
      <c r="D308" s="97"/>
    </row>
    <row r="309" spans="2:4">
      <c r="B309" s="97"/>
      <c r="C309" s="97"/>
      <c r="D309" s="97"/>
    </row>
    <row r="310" spans="2:4">
      <c r="B310" s="97"/>
      <c r="C310" s="97"/>
      <c r="D310" s="97"/>
    </row>
    <row r="311" spans="2:4">
      <c r="B311" s="97"/>
      <c r="C311" s="97"/>
      <c r="D311" s="97"/>
    </row>
    <row r="312" spans="2:4">
      <c r="B312" s="97"/>
      <c r="C312" s="97"/>
      <c r="D312" s="97"/>
    </row>
    <row r="313" spans="2:4">
      <c r="B313" s="97"/>
      <c r="C313" s="97"/>
      <c r="D313" s="97"/>
    </row>
    <row r="314" spans="2:4">
      <c r="B314" s="97"/>
      <c r="C314" s="97"/>
      <c r="D314" s="97"/>
    </row>
    <row r="315" spans="2:4">
      <c r="B315" s="97"/>
      <c r="C315" s="97"/>
      <c r="D315" s="97"/>
    </row>
    <row r="316" spans="2:4">
      <c r="B316" s="97"/>
      <c r="C316" s="97"/>
      <c r="D316" s="97"/>
    </row>
    <row r="317" spans="2:4">
      <c r="B317" s="97"/>
      <c r="C317" s="97"/>
      <c r="D317" s="97"/>
    </row>
    <row r="318" spans="2:4">
      <c r="B318" s="97"/>
      <c r="C318" s="97"/>
      <c r="D318" s="97"/>
    </row>
    <row r="319" spans="2:4">
      <c r="B319" s="97"/>
      <c r="C319" s="97"/>
      <c r="D319" s="97"/>
    </row>
    <row r="320" spans="2:4">
      <c r="B320" s="97"/>
      <c r="C320" s="97"/>
      <c r="D320" s="97"/>
    </row>
    <row r="321" spans="2:4">
      <c r="B321" s="97"/>
      <c r="C321" s="97"/>
      <c r="D321" s="97"/>
    </row>
    <row r="322" spans="2:4">
      <c r="B322" s="97"/>
      <c r="C322" s="97"/>
      <c r="D322" s="97"/>
    </row>
    <row r="323" spans="2:4">
      <c r="B323" s="97"/>
      <c r="C323" s="97"/>
      <c r="D323" s="97"/>
    </row>
    <row r="324" spans="2:4">
      <c r="B324" s="97"/>
      <c r="C324" s="97"/>
      <c r="D324" s="97"/>
    </row>
    <row r="325" spans="2:4">
      <c r="B325" s="97"/>
      <c r="C325" s="97"/>
      <c r="D325" s="97"/>
    </row>
    <row r="326" spans="2:4">
      <c r="B326" s="97"/>
      <c r="C326" s="97"/>
      <c r="D326" s="97"/>
    </row>
    <row r="327" spans="2:4">
      <c r="B327" s="97"/>
      <c r="C327" s="97"/>
      <c r="D327" s="97"/>
    </row>
    <row r="328" spans="2:4">
      <c r="B328" s="97"/>
      <c r="C328" s="97"/>
      <c r="D328" s="97"/>
    </row>
    <row r="329" spans="2:4">
      <c r="B329" s="97"/>
      <c r="C329" s="97"/>
      <c r="D329" s="97"/>
    </row>
    <row r="330" spans="2:4">
      <c r="B330" s="97"/>
      <c r="C330" s="97"/>
      <c r="D330" s="97"/>
    </row>
    <row r="331" spans="2:4">
      <c r="B331" s="97"/>
      <c r="C331" s="97"/>
      <c r="D331" s="97"/>
    </row>
    <row r="332" spans="2:4">
      <c r="B332" s="97"/>
      <c r="C332" s="97"/>
      <c r="D332" s="97"/>
    </row>
    <row r="333" spans="2:4">
      <c r="B333" s="97"/>
      <c r="C333" s="97"/>
      <c r="D333" s="97"/>
    </row>
    <row r="334" spans="2:4">
      <c r="B334" s="97"/>
      <c r="C334" s="97"/>
      <c r="D334" s="97"/>
    </row>
    <row r="335" spans="2:4">
      <c r="B335" s="97"/>
      <c r="C335" s="97"/>
      <c r="D335" s="97"/>
    </row>
    <row r="336" spans="2:4">
      <c r="B336" s="97"/>
      <c r="C336" s="97"/>
      <c r="D336" s="97"/>
    </row>
    <row r="337" spans="2:4">
      <c r="B337" s="97"/>
      <c r="C337" s="97"/>
      <c r="D337" s="97"/>
    </row>
    <row r="338" spans="2:4">
      <c r="B338" s="97"/>
      <c r="C338" s="97"/>
      <c r="D338" s="97"/>
    </row>
    <row r="339" spans="2:4">
      <c r="B339" s="97"/>
      <c r="C339" s="97"/>
      <c r="D339" s="97"/>
    </row>
    <row r="340" spans="2:4">
      <c r="B340" s="97"/>
      <c r="C340" s="97"/>
      <c r="D340" s="97"/>
    </row>
    <row r="341" spans="2:4">
      <c r="B341" s="97"/>
      <c r="C341" s="97"/>
      <c r="D341" s="97"/>
    </row>
    <row r="342" spans="2:4">
      <c r="B342" s="97"/>
      <c r="C342" s="97"/>
      <c r="D342" s="97"/>
    </row>
    <row r="343" spans="2:4">
      <c r="B343" s="97"/>
      <c r="C343" s="97"/>
      <c r="D343" s="97"/>
    </row>
    <row r="344" spans="2:4">
      <c r="B344" s="97"/>
      <c r="C344" s="97"/>
      <c r="D344" s="97"/>
    </row>
    <row r="345" spans="2:4">
      <c r="B345" s="97"/>
      <c r="C345" s="97"/>
      <c r="D345" s="97"/>
    </row>
    <row r="346" spans="2:4">
      <c r="B346" s="97"/>
      <c r="C346" s="97"/>
      <c r="D346" s="97"/>
    </row>
    <row r="347" spans="2:4">
      <c r="B347" s="97"/>
      <c r="C347" s="97"/>
      <c r="D347" s="97"/>
    </row>
    <row r="348" spans="2:4">
      <c r="B348" s="97"/>
      <c r="C348" s="97"/>
      <c r="D348" s="97"/>
    </row>
    <row r="349" spans="2:4">
      <c r="B349" s="97"/>
      <c r="C349" s="97"/>
      <c r="D349" s="97"/>
    </row>
    <row r="350" spans="2:4">
      <c r="B350" s="97"/>
      <c r="C350" s="97"/>
      <c r="D350" s="97"/>
    </row>
    <row r="351" spans="2:4">
      <c r="B351" s="97"/>
      <c r="C351" s="97"/>
      <c r="D351" s="97"/>
    </row>
    <row r="352" spans="2:4">
      <c r="B352" s="97"/>
      <c r="C352" s="97"/>
      <c r="D352" s="97"/>
    </row>
    <row r="353" spans="2:4">
      <c r="B353" s="97"/>
      <c r="C353" s="97"/>
      <c r="D353" s="97"/>
    </row>
    <row r="354" spans="2:4">
      <c r="B354" s="97"/>
      <c r="C354" s="97"/>
      <c r="D354" s="97"/>
    </row>
    <row r="355" spans="2:4">
      <c r="B355" s="97"/>
      <c r="C355" s="97"/>
      <c r="D355" s="97"/>
    </row>
    <row r="356" spans="2:4">
      <c r="B356" s="97"/>
      <c r="C356" s="97"/>
      <c r="D356" s="97"/>
    </row>
    <row r="357" spans="2:4">
      <c r="B357" s="97"/>
      <c r="C357" s="97"/>
      <c r="D357" s="97"/>
    </row>
    <row r="358" spans="2:4">
      <c r="B358" s="97"/>
      <c r="C358" s="97"/>
      <c r="D358" s="97"/>
    </row>
    <row r="359" spans="2:4">
      <c r="B359" s="97"/>
      <c r="C359" s="97"/>
      <c r="D359" s="97"/>
    </row>
    <row r="360" spans="2:4">
      <c r="B360" s="97"/>
      <c r="C360" s="97"/>
      <c r="D360" s="97"/>
    </row>
    <row r="361" spans="2:4">
      <c r="B361" s="97"/>
      <c r="C361" s="97"/>
      <c r="D361" s="97"/>
    </row>
    <row r="362" spans="2:4">
      <c r="B362" s="97"/>
      <c r="C362" s="97"/>
      <c r="D362" s="97"/>
    </row>
    <row r="363" spans="2:4">
      <c r="B363" s="97"/>
      <c r="C363" s="97"/>
      <c r="D363" s="97"/>
    </row>
    <row r="364" spans="2:4">
      <c r="B364" s="97"/>
      <c r="C364" s="97"/>
      <c r="D364" s="97"/>
    </row>
    <row r="365" spans="2:4">
      <c r="B365" s="97"/>
      <c r="C365" s="97"/>
      <c r="D365" s="97"/>
    </row>
    <row r="366" spans="2:4">
      <c r="B366" s="97"/>
      <c r="C366" s="97"/>
      <c r="D366" s="97"/>
    </row>
    <row r="367" spans="2:4">
      <c r="B367" s="97"/>
      <c r="C367" s="97"/>
      <c r="D367" s="97"/>
    </row>
    <row r="368" spans="2:4">
      <c r="B368" s="97"/>
      <c r="C368" s="97"/>
      <c r="D368" s="97"/>
    </row>
    <row r="369" spans="2:4">
      <c r="B369" s="97"/>
      <c r="C369" s="97"/>
      <c r="D369" s="97"/>
    </row>
    <row r="370" spans="2:4">
      <c r="B370" s="97"/>
      <c r="C370" s="97"/>
      <c r="D370" s="97"/>
    </row>
    <row r="371" spans="2:4">
      <c r="B371" s="97"/>
      <c r="C371" s="97"/>
      <c r="D371" s="97"/>
    </row>
    <row r="372" spans="2:4">
      <c r="B372" s="97"/>
      <c r="C372" s="97"/>
      <c r="D372" s="97"/>
    </row>
    <row r="373" spans="2:4">
      <c r="B373" s="97"/>
      <c r="C373" s="97"/>
      <c r="D373" s="97"/>
    </row>
    <row r="374" spans="2:4">
      <c r="B374" s="97"/>
      <c r="C374" s="97"/>
      <c r="D374" s="97"/>
    </row>
    <row r="375" spans="2:4">
      <c r="B375" s="97"/>
      <c r="C375" s="97"/>
      <c r="D375" s="97"/>
    </row>
    <row r="376" spans="2:4">
      <c r="B376" s="97"/>
      <c r="C376" s="97"/>
      <c r="D376" s="97"/>
    </row>
    <row r="377" spans="2:4">
      <c r="B377" s="97"/>
      <c r="C377" s="97"/>
      <c r="D377" s="97"/>
    </row>
    <row r="378" spans="2:4">
      <c r="B378" s="97"/>
      <c r="C378" s="97"/>
      <c r="D378" s="97"/>
    </row>
    <row r="379" spans="2:4">
      <c r="B379" s="97"/>
      <c r="C379" s="97"/>
      <c r="D379" s="97"/>
    </row>
    <row r="380" spans="2:4">
      <c r="B380" s="97"/>
      <c r="C380" s="97"/>
      <c r="D380" s="97"/>
    </row>
    <row r="381" spans="2:4">
      <c r="B381" s="97"/>
      <c r="C381" s="97"/>
      <c r="D381" s="97"/>
    </row>
    <row r="382" spans="2:4">
      <c r="B382" s="97"/>
      <c r="C382" s="97"/>
      <c r="D382" s="97"/>
    </row>
    <row r="383" spans="2:4">
      <c r="B383" s="97"/>
      <c r="C383" s="97"/>
      <c r="D383" s="97"/>
    </row>
    <row r="384" spans="2:4">
      <c r="B384" s="97"/>
      <c r="C384" s="97"/>
      <c r="D384" s="97"/>
    </row>
    <row r="385" spans="2:4">
      <c r="B385" s="97"/>
      <c r="C385" s="97"/>
      <c r="D385" s="97"/>
    </row>
    <row r="386" spans="2:4">
      <c r="B386" s="97"/>
      <c r="C386" s="97"/>
      <c r="D386" s="97"/>
    </row>
    <row r="387" spans="2:4">
      <c r="B387" s="97"/>
      <c r="C387" s="97"/>
      <c r="D387" s="97"/>
    </row>
    <row r="388" spans="2:4">
      <c r="B388" s="97"/>
      <c r="C388" s="97"/>
      <c r="D388" s="97"/>
    </row>
    <row r="389" spans="2:4">
      <c r="B389" s="97"/>
      <c r="C389" s="97"/>
      <c r="D389" s="97"/>
    </row>
    <row r="390" spans="2:4">
      <c r="B390" s="97"/>
      <c r="C390" s="97"/>
      <c r="D390" s="97"/>
    </row>
    <row r="391" spans="2:4">
      <c r="B391" s="97"/>
      <c r="C391" s="97"/>
      <c r="D391" s="97"/>
    </row>
    <row r="392" spans="2:4">
      <c r="B392" s="97"/>
      <c r="C392" s="97"/>
      <c r="D392" s="97"/>
    </row>
    <row r="393" spans="2:4">
      <c r="B393" s="97"/>
      <c r="C393" s="97"/>
      <c r="D393" s="97"/>
    </row>
    <row r="394" spans="2:4">
      <c r="B394" s="97"/>
      <c r="C394" s="97"/>
      <c r="D394" s="97"/>
    </row>
    <row r="395" spans="2:4">
      <c r="B395" s="97"/>
      <c r="C395" s="97"/>
      <c r="D395" s="97"/>
    </row>
    <row r="396" spans="2:4">
      <c r="B396" s="97"/>
      <c r="C396" s="97"/>
      <c r="D396" s="97"/>
    </row>
    <row r="397" spans="2:4">
      <c r="B397" s="97"/>
      <c r="C397" s="97"/>
      <c r="D397" s="97"/>
    </row>
    <row r="398" spans="2:4">
      <c r="B398" s="97"/>
      <c r="C398" s="97"/>
      <c r="D398" s="97"/>
    </row>
    <row r="399" spans="2:4">
      <c r="B399" s="97"/>
      <c r="C399" s="97"/>
      <c r="D399" s="97"/>
    </row>
    <row r="400" spans="2:4">
      <c r="B400" s="97"/>
      <c r="C400" s="97"/>
      <c r="D400" s="97"/>
    </row>
    <row r="401" spans="2:4">
      <c r="B401" s="97"/>
      <c r="C401" s="97"/>
      <c r="D401" s="97"/>
    </row>
    <row r="402" spans="2:4">
      <c r="B402" s="97"/>
      <c r="C402" s="97"/>
      <c r="D402" s="97"/>
    </row>
    <row r="403" spans="2:4">
      <c r="B403" s="97"/>
      <c r="C403" s="97"/>
      <c r="D403" s="97"/>
    </row>
    <row r="404" spans="2:4">
      <c r="B404" s="97"/>
      <c r="C404" s="97"/>
      <c r="D404" s="97"/>
    </row>
    <row r="405" spans="2:4">
      <c r="B405" s="97"/>
      <c r="C405" s="97"/>
      <c r="D405" s="97"/>
    </row>
    <row r="406" spans="2:4">
      <c r="B406" s="97"/>
      <c r="C406" s="97"/>
      <c r="D406" s="97"/>
    </row>
    <row r="407" spans="2:4">
      <c r="B407" s="97"/>
      <c r="C407" s="97"/>
      <c r="D407" s="97"/>
    </row>
    <row r="408" spans="2:4">
      <c r="B408" s="97"/>
      <c r="C408" s="97"/>
      <c r="D408" s="97"/>
    </row>
    <row r="409" spans="2:4">
      <c r="B409" s="97"/>
      <c r="C409" s="97"/>
      <c r="D409" s="97"/>
    </row>
    <row r="410" spans="2:4">
      <c r="B410" s="97"/>
      <c r="C410" s="97"/>
      <c r="D410" s="97"/>
    </row>
    <row r="411" spans="2:4">
      <c r="B411" s="97"/>
      <c r="C411" s="97"/>
      <c r="D411" s="97"/>
    </row>
    <row r="412" spans="2:4">
      <c r="B412" s="97"/>
      <c r="C412" s="97"/>
      <c r="D412" s="97"/>
    </row>
    <row r="413" spans="2:4">
      <c r="B413" s="97"/>
      <c r="C413" s="97"/>
      <c r="D413" s="97"/>
    </row>
    <row r="414" spans="2:4">
      <c r="B414" s="97"/>
      <c r="C414" s="97"/>
      <c r="D414" s="97"/>
    </row>
    <row r="415" spans="2:4">
      <c r="B415" s="97"/>
      <c r="C415" s="97"/>
      <c r="D415" s="97"/>
    </row>
    <row r="416" spans="2:4">
      <c r="B416" s="97"/>
      <c r="C416" s="97"/>
      <c r="D416" s="97"/>
    </row>
    <row r="417" spans="2:4">
      <c r="B417" s="97"/>
      <c r="C417" s="97"/>
      <c r="D417" s="97"/>
    </row>
    <row r="418" spans="2:4">
      <c r="B418" s="97"/>
      <c r="C418" s="97"/>
      <c r="D418" s="97"/>
    </row>
    <row r="419" spans="2:4">
      <c r="B419" s="97"/>
      <c r="C419" s="97"/>
      <c r="D419" s="97"/>
    </row>
    <row r="420" spans="2:4">
      <c r="B420" s="97"/>
      <c r="C420" s="97"/>
      <c r="D420" s="97"/>
    </row>
    <row r="421" spans="2:4">
      <c r="B421" s="97"/>
      <c r="C421" s="97"/>
      <c r="D421" s="97"/>
    </row>
    <row r="422" spans="2:4">
      <c r="B422" s="97"/>
      <c r="C422" s="97"/>
      <c r="D422" s="97"/>
    </row>
    <row r="423" spans="2:4">
      <c r="B423" s="97"/>
      <c r="C423" s="97"/>
      <c r="D423" s="97"/>
    </row>
    <row r="424" spans="2:4">
      <c r="B424" s="97"/>
      <c r="C424" s="97"/>
      <c r="D424" s="97"/>
    </row>
    <row r="425" spans="2:4">
      <c r="B425" s="97"/>
      <c r="C425" s="97"/>
      <c r="D425" s="97"/>
    </row>
    <row r="426" spans="2:4">
      <c r="B426" s="97"/>
      <c r="C426" s="97"/>
      <c r="D426" s="97"/>
    </row>
    <row r="427" spans="2:4">
      <c r="B427" s="97"/>
      <c r="C427" s="97"/>
      <c r="D427" s="97"/>
    </row>
    <row r="428" spans="2:4">
      <c r="B428" s="97"/>
      <c r="C428" s="97"/>
      <c r="D428" s="97"/>
    </row>
    <row r="429" spans="2:4">
      <c r="B429" s="97"/>
      <c r="C429" s="97"/>
      <c r="D429" s="97"/>
    </row>
    <row r="430" spans="2:4">
      <c r="B430" s="97"/>
      <c r="C430" s="97"/>
      <c r="D430" s="97"/>
    </row>
    <row r="431" spans="2:4">
      <c r="B431" s="97"/>
      <c r="C431" s="97"/>
      <c r="D431" s="97"/>
    </row>
    <row r="432" spans="2:4">
      <c r="B432" s="97"/>
      <c r="C432" s="97"/>
      <c r="D432" s="97"/>
    </row>
    <row r="433" spans="2:4">
      <c r="B433" s="97"/>
      <c r="C433" s="97"/>
      <c r="D433" s="97"/>
    </row>
    <row r="434" spans="2:4">
      <c r="B434" s="97"/>
      <c r="C434" s="97"/>
      <c r="D434" s="97"/>
    </row>
    <row r="435" spans="2:4">
      <c r="B435" s="97"/>
      <c r="C435" s="97"/>
      <c r="D435" s="97"/>
    </row>
    <row r="436" spans="2:4">
      <c r="B436" s="97"/>
      <c r="C436" s="97"/>
      <c r="D436" s="97"/>
    </row>
    <row r="437" spans="2:4">
      <c r="B437" s="97"/>
      <c r="C437" s="97"/>
      <c r="D437" s="97"/>
    </row>
    <row r="438" spans="2:4">
      <c r="B438" s="97"/>
      <c r="C438" s="97"/>
      <c r="D438" s="97"/>
    </row>
    <row r="439" spans="2:4">
      <c r="B439" s="97"/>
      <c r="C439" s="97"/>
      <c r="D439" s="97"/>
    </row>
    <row r="440" spans="2:4">
      <c r="B440" s="97"/>
      <c r="C440" s="97"/>
      <c r="D440" s="97"/>
    </row>
    <row r="441" spans="2:4">
      <c r="B441" s="97"/>
      <c r="C441" s="97"/>
      <c r="D441" s="97"/>
    </row>
    <row r="442" spans="2:4">
      <c r="B442" s="97"/>
      <c r="C442" s="97"/>
      <c r="D442" s="97"/>
    </row>
    <row r="443" spans="2:4">
      <c r="B443" s="97"/>
      <c r="C443" s="97"/>
      <c r="D443" s="97"/>
    </row>
    <row r="444" spans="2:4">
      <c r="B444" s="97"/>
      <c r="C444" s="97"/>
      <c r="D444" s="97"/>
    </row>
    <row r="445" spans="2:4">
      <c r="B445" s="97"/>
      <c r="C445" s="97"/>
      <c r="D445" s="97"/>
    </row>
    <row r="446" spans="2:4">
      <c r="B446" s="97"/>
      <c r="C446" s="97"/>
      <c r="D446" s="97"/>
    </row>
    <row r="447" spans="2:4">
      <c r="B447" s="97"/>
      <c r="C447" s="97"/>
      <c r="D447" s="97"/>
    </row>
    <row r="448" spans="2:4">
      <c r="B448" s="97"/>
      <c r="C448" s="97"/>
      <c r="D448" s="97"/>
    </row>
    <row r="449" spans="2:4">
      <c r="B449" s="97"/>
      <c r="C449" s="97"/>
      <c r="D449" s="97"/>
    </row>
    <row r="450" spans="2:4">
      <c r="B450" s="97"/>
      <c r="C450" s="97"/>
      <c r="D450" s="97"/>
    </row>
    <row r="451" spans="2:4">
      <c r="B451" s="97"/>
      <c r="C451" s="97"/>
      <c r="D451" s="97"/>
    </row>
    <row r="452" spans="2:4">
      <c r="B452" s="97"/>
      <c r="C452" s="97"/>
      <c r="D452" s="97"/>
    </row>
    <row r="453" spans="2:4">
      <c r="B453" s="97"/>
      <c r="C453" s="97"/>
      <c r="D453" s="97"/>
    </row>
    <row r="454" spans="2:4">
      <c r="B454" s="97"/>
      <c r="C454" s="97"/>
      <c r="D454" s="97"/>
    </row>
    <row r="455" spans="2:4">
      <c r="B455" s="97"/>
      <c r="C455" s="97"/>
      <c r="D455" s="97"/>
    </row>
    <row r="456" spans="2:4">
      <c r="B456" s="97"/>
      <c r="C456" s="97"/>
      <c r="D456" s="97"/>
    </row>
    <row r="457" spans="2:4">
      <c r="B457" s="97"/>
      <c r="C457" s="97"/>
      <c r="D457" s="97"/>
    </row>
    <row r="458" spans="2:4">
      <c r="B458" s="97"/>
      <c r="C458" s="97"/>
      <c r="D458" s="97"/>
    </row>
    <row r="459" spans="2:4">
      <c r="B459" s="97"/>
      <c r="C459" s="97"/>
      <c r="D459" s="97"/>
    </row>
    <row r="460" spans="2:4">
      <c r="B460" s="97"/>
      <c r="C460" s="97"/>
      <c r="D460" s="97"/>
    </row>
    <row r="461" spans="2:4">
      <c r="B461" s="97"/>
      <c r="C461" s="97"/>
      <c r="D461" s="97"/>
    </row>
    <row r="462" spans="2:4">
      <c r="B462" s="97"/>
      <c r="C462" s="97"/>
      <c r="D462" s="97"/>
    </row>
    <row r="463" spans="2:4">
      <c r="B463" s="97"/>
      <c r="C463" s="97"/>
      <c r="D463" s="97"/>
    </row>
    <row r="464" spans="2:4">
      <c r="B464" s="97"/>
      <c r="C464" s="97"/>
      <c r="D464" s="97"/>
    </row>
    <row r="465" spans="2:4">
      <c r="B465" s="97"/>
      <c r="C465" s="97"/>
      <c r="D465" s="97"/>
    </row>
    <row r="466" spans="2:4">
      <c r="B466" s="97"/>
      <c r="C466" s="97"/>
      <c r="D466" s="97"/>
    </row>
    <row r="467" spans="2:4">
      <c r="B467" s="97"/>
      <c r="C467" s="97"/>
      <c r="D467" s="97"/>
    </row>
    <row r="468" spans="2:4">
      <c r="B468" s="97"/>
      <c r="C468" s="97"/>
      <c r="D468" s="97"/>
    </row>
    <row r="469" spans="2:4">
      <c r="B469" s="97"/>
      <c r="C469" s="97"/>
      <c r="D469" s="97"/>
    </row>
    <row r="470" spans="2:4">
      <c r="B470" s="97"/>
      <c r="C470" s="97"/>
      <c r="D470" s="97"/>
    </row>
    <row r="471" spans="2:4">
      <c r="B471" s="97"/>
      <c r="C471" s="97"/>
      <c r="D471" s="97"/>
    </row>
    <row r="472" spans="2:4">
      <c r="B472" s="97"/>
      <c r="C472" s="97"/>
      <c r="D472" s="97"/>
    </row>
    <row r="473" spans="2:4">
      <c r="B473" s="97"/>
      <c r="C473" s="97"/>
      <c r="D473" s="97"/>
    </row>
    <row r="474" spans="2:4">
      <c r="B474" s="97"/>
      <c r="C474" s="97"/>
      <c r="D474" s="97"/>
    </row>
    <row r="475" spans="2:4">
      <c r="B475" s="97"/>
      <c r="C475" s="97"/>
      <c r="D475" s="97"/>
    </row>
    <row r="476" spans="2:4">
      <c r="B476" s="97"/>
      <c r="C476" s="97"/>
      <c r="D476" s="97"/>
    </row>
    <row r="477" spans="2:4">
      <c r="B477" s="97"/>
      <c r="C477" s="97"/>
      <c r="D477" s="97"/>
    </row>
    <row r="478" spans="2:4">
      <c r="B478" s="97"/>
      <c r="C478" s="97"/>
      <c r="D478" s="97"/>
    </row>
    <row r="479" spans="2:4">
      <c r="B479" s="97"/>
      <c r="C479" s="97"/>
      <c r="D479" s="97"/>
    </row>
    <row r="480" spans="2:4">
      <c r="B480" s="97"/>
      <c r="C480" s="97"/>
      <c r="D480" s="97"/>
    </row>
    <row r="481" spans="2:4">
      <c r="B481" s="97"/>
      <c r="C481" s="97"/>
      <c r="D481" s="97"/>
    </row>
    <row r="482" spans="2:4">
      <c r="B482" s="97"/>
      <c r="C482" s="97"/>
      <c r="D482" s="97"/>
    </row>
    <row r="483" spans="2:4">
      <c r="B483" s="97"/>
      <c r="C483" s="97"/>
      <c r="D483" s="97"/>
    </row>
    <row r="484" spans="2:4">
      <c r="B484" s="97"/>
      <c r="C484" s="97"/>
      <c r="D484" s="97"/>
    </row>
    <row r="485" spans="2:4">
      <c r="B485" s="97"/>
      <c r="C485" s="97"/>
      <c r="D485" s="97"/>
    </row>
    <row r="486" spans="2:4">
      <c r="B486" s="97"/>
      <c r="C486" s="97"/>
      <c r="D486" s="97"/>
    </row>
    <row r="487" spans="2:4">
      <c r="B487" s="97"/>
      <c r="C487" s="97"/>
      <c r="D487" s="97"/>
    </row>
    <row r="488" spans="2:4">
      <c r="B488" s="97"/>
      <c r="C488" s="97"/>
      <c r="D488" s="97"/>
    </row>
    <row r="489" spans="2:4">
      <c r="B489" s="97"/>
      <c r="C489" s="97"/>
      <c r="D489" s="97"/>
    </row>
    <row r="490" spans="2:4">
      <c r="B490" s="97"/>
      <c r="C490" s="97"/>
      <c r="D490" s="97"/>
    </row>
    <row r="491" spans="2:4">
      <c r="B491" s="97"/>
      <c r="C491" s="97"/>
      <c r="D491" s="97"/>
    </row>
    <row r="492" spans="2:4">
      <c r="B492" s="97"/>
      <c r="C492" s="97"/>
      <c r="D492" s="97"/>
    </row>
    <row r="493" spans="2:4">
      <c r="B493" s="97"/>
      <c r="C493" s="97"/>
      <c r="D493" s="97"/>
    </row>
    <row r="494" spans="2:4">
      <c r="B494" s="97"/>
      <c r="C494" s="97"/>
      <c r="D494" s="97"/>
    </row>
    <row r="495" spans="2:4">
      <c r="B495" s="97"/>
      <c r="C495" s="97"/>
      <c r="D495" s="97"/>
    </row>
    <row r="496" spans="2:4">
      <c r="B496" s="97"/>
      <c r="C496" s="97"/>
      <c r="D496" s="97"/>
    </row>
    <row r="497" spans="2:4">
      <c r="B497" s="97"/>
      <c r="C497" s="97"/>
      <c r="D497" s="97"/>
    </row>
    <row r="498" spans="2:4">
      <c r="B498" s="97"/>
      <c r="C498" s="97"/>
      <c r="D498" s="97"/>
    </row>
    <row r="499" spans="2:4">
      <c r="B499" s="97"/>
      <c r="C499" s="97"/>
      <c r="D499" s="97"/>
    </row>
    <row r="500" spans="2:4">
      <c r="B500" s="97"/>
      <c r="C500" s="97"/>
      <c r="D500" s="97"/>
    </row>
    <row r="501" spans="2:4">
      <c r="B501" s="97"/>
      <c r="C501" s="97"/>
      <c r="D501" s="97"/>
    </row>
    <row r="502" spans="2:4">
      <c r="B502" s="97"/>
      <c r="C502" s="97"/>
      <c r="D502" s="97"/>
    </row>
    <row r="503" spans="2:4">
      <c r="B503" s="97"/>
      <c r="C503" s="97"/>
      <c r="D503" s="97"/>
    </row>
    <row r="504" spans="2:4">
      <c r="B504" s="97"/>
      <c r="C504" s="97"/>
      <c r="D504" s="97"/>
    </row>
    <row r="505" spans="2:4">
      <c r="B505" s="97"/>
      <c r="C505" s="97"/>
      <c r="D505" s="97"/>
    </row>
    <row r="506" spans="2:4">
      <c r="B506" s="97"/>
      <c r="C506" s="97"/>
      <c r="D506" s="97"/>
    </row>
    <row r="507" spans="2:4">
      <c r="B507" s="97"/>
      <c r="C507" s="97"/>
      <c r="D507" s="97"/>
    </row>
    <row r="508" spans="2:4">
      <c r="B508" s="97"/>
      <c r="C508" s="97"/>
      <c r="D508" s="97"/>
    </row>
    <row r="509" spans="2:4">
      <c r="B509" s="97"/>
      <c r="C509" s="97"/>
      <c r="D509" s="97"/>
    </row>
    <row r="510" spans="2:4">
      <c r="B510" s="97"/>
      <c r="C510" s="97"/>
      <c r="D510" s="97"/>
    </row>
    <row r="511" spans="2:4">
      <c r="B511" s="97"/>
      <c r="C511" s="97"/>
      <c r="D511" s="97"/>
    </row>
    <row r="512" spans="2:4">
      <c r="B512" s="97"/>
      <c r="C512" s="97"/>
      <c r="D512" s="97"/>
    </row>
    <row r="513" spans="2:4">
      <c r="B513" s="97"/>
      <c r="C513" s="97"/>
      <c r="D513" s="97"/>
    </row>
    <row r="514" spans="2:4">
      <c r="B514" s="97"/>
      <c r="C514" s="97"/>
      <c r="D514" s="97"/>
    </row>
    <row r="515" spans="2:4">
      <c r="B515" s="97"/>
      <c r="C515" s="97"/>
      <c r="D515" s="97"/>
    </row>
    <row r="516" spans="2:4">
      <c r="B516" s="97"/>
      <c r="C516" s="97"/>
      <c r="D516" s="97"/>
    </row>
    <row r="517" spans="2:4">
      <c r="B517" s="97"/>
      <c r="C517" s="97"/>
      <c r="D517" s="97"/>
    </row>
    <row r="518" spans="2:4">
      <c r="B518" s="97"/>
      <c r="C518" s="97"/>
      <c r="D518" s="97"/>
    </row>
    <row r="519" spans="2:4">
      <c r="B519" s="97"/>
      <c r="C519" s="97"/>
      <c r="D519" s="97"/>
    </row>
    <row r="520" spans="2:4">
      <c r="B520" s="97"/>
      <c r="C520" s="97"/>
      <c r="D520" s="97"/>
    </row>
    <row r="521" spans="2:4">
      <c r="B521" s="97"/>
      <c r="C521" s="97"/>
      <c r="D521" s="97"/>
    </row>
    <row r="522" spans="2:4">
      <c r="B522" s="97"/>
      <c r="C522" s="97"/>
      <c r="D522" s="97"/>
    </row>
    <row r="523" spans="2:4">
      <c r="B523" s="97"/>
      <c r="C523" s="97"/>
      <c r="D523" s="97"/>
    </row>
    <row r="524" spans="2:4">
      <c r="B524" s="97"/>
      <c r="C524" s="97"/>
      <c r="D524" s="97"/>
    </row>
    <row r="525" spans="2:4">
      <c r="B525" s="97"/>
      <c r="C525" s="97"/>
      <c r="D525" s="97"/>
    </row>
    <row r="526" spans="2:4">
      <c r="B526" s="97"/>
      <c r="C526" s="97"/>
      <c r="D526" s="97"/>
    </row>
    <row r="527" spans="2:4">
      <c r="B527" s="97"/>
      <c r="C527" s="97"/>
      <c r="D527" s="97"/>
    </row>
    <row r="528" spans="2:4">
      <c r="B528" s="97"/>
      <c r="C528" s="97"/>
      <c r="D528" s="97"/>
    </row>
    <row r="529" spans="2:4">
      <c r="B529" s="97"/>
      <c r="C529" s="97"/>
      <c r="D529" s="97"/>
    </row>
    <row r="530" spans="2:4">
      <c r="B530" s="97"/>
      <c r="C530" s="97"/>
      <c r="D530" s="97"/>
    </row>
    <row r="531" spans="2:4">
      <c r="B531" s="97"/>
      <c r="C531" s="97"/>
      <c r="D531" s="97"/>
    </row>
    <row r="532" spans="2:4">
      <c r="B532" s="97"/>
      <c r="C532" s="97"/>
      <c r="D532" s="97"/>
    </row>
    <row r="533" spans="2:4">
      <c r="B533" s="97"/>
      <c r="C533" s="97"/>
      <c r="D533" s="97"/>
    </row>
    <row r="534" spans="2:4">
      <c r="B534" s="97"/>
      <c r="C534" s="97"/>
      <c r="D534" s="97"/>
    </row>
    <row r="535" spans="2:4">
      <c r="B535" s="97"/>
      <c r="C535" s="97"/>
      <c r="D535" s="97"/>
    </row>
    <row r="536" spans="2:4">
      <c r="B536" s="97"/>
      <c r="C536" s="97"/>
      <c r="D536" s="97"/>
    </row>
    <row r="537" spans="2:4">
      <c r="B537" s="97"/>
      <c r="C537" s="97"/>
      <c r="D537" s="97"/>
    </row>
    <row r="538" spans="2:4">
      <c r="B538" s="97"/>
      <c r="C538" s="97"/>
      <c r="D538" s="97"/>
    </row>
    <row r="539" spans="2:4">
      <c r="B539" s="97"/>
      <c r="C539" s="97"/>
      <c r="D539" s="97"/>
    </row>
    <row r="540" spans="2:4">
      <c r="B540" s="97"/>
      <c r="C540" s="97"/>
      <c r="D540" s="97"/>
    </row>
    <row r="541" spans="2:4">
      <c r="B541" s="97"/>
      <c r="C541" s="97"/>
      <c r="D541" s="97"/>
    </row>
    <row r="542" spans="2:4">
      <c r="B542" s="97"/>
      <c r="C542" s="97"/>
      <c r="D542" s="97"/>
    </row>
    <row r="543" spans="2:4">
      <c r="B543" s="97"/>
      <c r="C543" s="97"/>
      <c r="D543" s="97"/>
    </row>
    <row r="544" spans="2:4">
      <c r="B544" s="97"/>
      <c r="C544" s="97"/>
      <c r="D544" s="97"/>
    </row>
    <row r="545" spans="2:4">
      <c r="B545" s="97"/>
      <c r="C545" s="97"/>
      <c r="D545" s="97"/>
    </row>
    <row r="546" spans="2:4">
      <c r="B546" s="97"/>
      <c r="C546" s="97"/>
      <c r="D546" s="97"/>
    </row>
    <row r="547" spans="2:4">
      <c r="B547" s="97"/>
      <c r="C547" s="97"/>
      <c r="D547" s="97"/>
    </row>
    <row r="548" spans="2:4">
      <c r="B548" s="97"/>
      <c r="C548" s="97"/>
      <c r="D548" s="97"/>
    </row>
    <row r="549" spans="2:4">
      <c r="B549" s="97"/>
      <c r="C549" s="97"/>
      <c r="D549" s="97"/>
    </row>
    <row r="550" spans="2:4">
      <c r="B550" s="97"/>
      <c r="C550" s="97"/>
      <c r="D550" s="97"/>
    </row>
    <row r="551" spans="2:4">
      <c r="B551" s="97"/>
      <c r="C551" s="97"/>
      <c r="D551" s="97"/>
    </row>
    <row r="552" spans="2:4">
      <c r="B552" s="97"/>
      <c r="C552" s="97"/>
      <c r="D552" s="97"/>
    </row>
    <row r="553" spans="2:4">
      <c r="B553" s="97"/>
      <c r="C553" s="97"/>
      <c r="D553" s="97"/>
    </row>
    <row r="554" spans="2:4">
      <c r="B554" s="97"/>
      <c r="C554" s="97"/>
      <c r="D554" s="97"/>
    </row>
    <row r="555" spans="2:4">
      <c r="B555" s="97"/>
      <c r="C555" s="97"/>
      <c r="D555" s="97"/>
    </row>
    <row r="556" spans="2:4">
      <c r="B556" s="97"/>
      <c r="C556" s="97"/>
      <c r="D556" s="97"/>
    </row>
    <row r="557" spans="2:4">
      <c r="B557" s="97"/>
      <c r="C557" s="97"/>
      <c r="D557" s="97"/>
    </row>
    <row r="558" spans="2:4">
      <c r="B558" s="97"/>
      <c r="C558" s="97"/>
      <c r="D558" s="97"/>
    </row>
    <row r="559" spans="2:4">
      <c r="B559" s="97"/>
      <c r="C559" s="97"/>
      <c r="D559" s="97"/>
    </row>
    <row r="560" spans="2:4">
      <c r="B560" s="97"/>
      <c r="C560" s="97"/>
      <c r="D560" s="97"/>
    </row>
    <row r="561" spans="2:4">
      <c r="B561" s="97"/>
      <c r="C561" s="97"/>
      <c r="D561" s="97"/>
    </row>
    <row r="562" spans="2:4">
      <c r="B562" s="97"/>
      <c r="C562" s="97"/>
      <c r="D562" s="97"/>
    </row>
    <row r="563" spans="2:4">
      <c r="B563" s="97"/>
      <c r="C563" s="97"/>
      <c r="D563" s="97"/>
    </row>
    <row r="564" spans="2:4">
      <c r="B564" s="97"/>
      <c r="C564" s="97"/>
      <c r="D564" s="97"/>
    </row>
    <row r="565" spans="2:4">
      <c r="B565" s="97"/>
      <c r="C565" s="97"/>
      <c r="D565" s="97"/>
    </row>
    <row r="566" spans="2:4">
      <c r="B566" s="97"/>
      <c r="C566" s="97"/>
      <c r="D566" s="97"/>
    </row>
    <row r="567" spans="2:4">
      <c r="B567" s="97"/>
      <c r="C567" s="97"/>
      <c r="D567" s="97"/>
    </row>
    <row r="568" spans="2:4">
      <c r="B568" s="97"/>
      <c r="C568" s="97"/>
      <c r="D568" s="97"/>
    </row>
    <row r="569" spans="2:4">
      <c r="B569" s="97"/>
      <c r="C569" s="97"/>
      <c r="D569" s="97"/>
    </row>
    <row r="570" spans="2:4">
      <c r="B570" s="97"/>
      <c r="C570" s="97"/>
      <c r="D570" s="97"/>
    </row>
    <row r="571" spans="2:4">
      <c r="B571" s="97"/>
      <c r="C571" s="97"/>
      <c r="D571" s="97"/>
    </row>
    <row r="572" spans="2:4">
      <c r="B572" s="97"/>
      <c r="C572" s="97"/>
      <c r="D572" s="97"/>
    </row>
    <row r="573" spans="2:4">
      <c r="B573" s="97"/>
      <c r="C573" s="97"/>
      <c r="D573" s="97"/>
    </row>
    <row r="574" spans="2:4">
      <c r="B574" s="97"/>
      <c r="C574" s="97"/>
      <c r="D574" s="97"/>
    </row>
    <row r="575" spans="2:4">
      <c r="B575" s="97"/>
      <c r="C575" s="97"/>
      <c r="D575" s="97"/>
    </row>
    <row r="576" spans="2:4">
      <c r="B576" s="97"/>
      <c r="C576" s="97"/>
      <c r="D576" s="97"/>
    </row>
    <row r="577" spans="2:4">
      <c r="B577" s="97"/>
      <c r="C577" s="97"/>
      <c r="D577" s="97"/>
    </row>
    <row r="578" spans="2:4">
      <c r="B578" s="97"/>
      <c r="C578" s="97"/>
      <c r="D578" s="97"/>
    </row>
    <row r="579" spans="2:4">
      <c r="B579" s="97"/>
      <c r="C579" s="97"/>
      <c r="D579" s="97"/>
    </row>
    <row r="580" spans="2:4">
      <c r="B580" s="97"/>
      <c r="C580" s="97"/>
      <c r="D580" s="97"/>
    </row>
    <row r="581" spans="2:4">
      <c r="B581" s="97"/>
      <c r="C581" s="97"/>
      <c r="D581" s="97"/>
    </row>
    <row r="582" spans="2:4">
      <c r="B582" s="97"/>
      <c r="C582" s="97"/>
      <c r="D582" s="97"/>
    </row>
    <row r="583" spans="2:4">
      <c r="B583" s="97"/>
      <c r="C583" s="97"/>
      <c r="D583" s="97"/>
    </row>
    <row r="584" spans="2:4">
      <c r="B584" s="97"/>
      <c r="C584" s="97"/>
      <c r="D584" s="97"/>
    </row>
    <row r="585" spans="2:4">
      <c r="B585" s="97"/>
      <c r="C585" s="97"/>
      <c r="D585" s="97"/>
    </row>
    <row r="586" spans="2:4">
      <c r="B586" s="97"/>
      <c r="C586" s="97"/>
      <c r="D586" s="97"/>
    </row>
    <row r="587" spans="2:4">
      <c r="B587" s="97"/>
      <c r="C587" s="97"/>
      <c r="D587" s="97"/>
    </row>
    <row r="588" spans="2:4">
      <c r="B588" s="97"/>
      <c r="C588" s="97"/>
      <c r="D588" s="97"/>
    </row>
    <row r="589" spans="2:4">
      <c r="B589" s="97"/>
      <c r="C589" s="97"/>
      <c r="D589" s="97"/>
    </row>
    <row r="590" spans="2:4">
      <c r="B590" s="97"/>
      <c r="C590" s="97"/>
      <c r="D590" s="97"/>
    </row>
    <row r="591" spans="2:4">
      <c r="B591" s="97"/>
      <c r="C591" s="97"/>
      <c r="D591" s="97"/>
    </row>
    <row r="592" spans="2:4">
      <c r="B592" s="97"/>
      <c r="C592" s="97"/>
      <c r="D592" s="97"/>
    </row>
    <row r="593" spans="2:4">
      <c r="B593" s="97"/>
      <c r="C593" s="97"/>
      <c r="D593" s="97"/>
    </row>
    <row r="594" spans="2:4">
      <c r="B594" s="97"/>
      <c r="C594" s="97"/>
      <c r="D594" s="97"/>
    </row>
    <row r="595" spans="2:4">
      <c r="B595" s="97"/>
      <c r="C595" s="97"/>
      <c r="D595" s="97"/>
    </row>
    <row r="596" spans="2:4">
      <c r="B596" s="97"/>
      <c r="C596" s="97"/>
      <c r="D596" s="97"/>
    </row>
    <row r="597" spans="2:4">
      <c r="B597" s="97"/>
      <c r="C597" s="97"/>
      <c r="D597" s="97"/>
    </row>
    <row r="598" spans="2:4">
      <c r="B598" s="97"/>
      <c r="C598" s="97"/>
      <c r="D598" s="97"/>
    </row>
    <row r="599" spans="2:4">
      <c r="B599" s="97"/>
      <c r="C599" s="97"/>
      <c r="D599" s="97"/>
    </row>
    <row r="600" spans="2:4">
      <c r="B600" s="97"/>
      <c r="C600" s="97"/>
      <c r="D600" s="97"/>
    </row>
    <row r="601" spans="2:4">
      <c r="B601" s="97"/>
      <c r="C601" s="97"/>
      <c r="D601" s="97"/>
    </row>
    <row r="602" spans="2:4">
      <c r="B602" s="97"/>
      <c r="C602" s="97"/>
      <c r="D602" s="97"/>
    </row>
    <row r="603" spans="2:4">
      <c r="B603" s="97"/>
      <c r="C603" s="97"/>
      <c r="D603" s="97"/>
    </row>
    <row r="604" spans="2:4">
      <c r="B604" s="97"/>
      <c r="C604" s="97"/>
      <c r="D604" s="97"/>
    </row>
    <row r="605" spans="2:4">
      <c r="B605" s="97"/>
      <c r="C605" s="97"/>
      <c r="D605" s="97"/>
    </row>
    <row r="606" spans="2:4">
      <c r="B606" s="97"/>
      <c r="C606" s="97"/>
      <c r="D606" s="97"/>
    </row>
    <row r="607" spans="2:4">
      <c r="B607" s="97"/>
      <c r="C607" s="97"/>
      <c r="D607" s="97"/>
    </row>
    <row r="608" spans="2:4">
      <c r="B608" s="97"/>
      <c r="C608" s="97"/>
      <c r="D608" s="97"/>
    </row>
    <row r="609" spans="2:4">
      <c r="B609" s="97"/>
      <c r="C609" s="97"/>
      <c r="D609" s="97"/>
    </row>
    <row r="610" spans="2:4">
      <c r="B610" s="97"/>
      <c r="C610" s="97"/>
      <c r="D610" s="97"/>
    </row>
    <row r="611" spans="2:4">
      <c r="B611" s="97"/>
      <c r="C611" s="97"/>
      <c r="D611" s="97"/>
    </row>
    <row r="612" spans="2:4">
      <c r="B612" s="97"/>
      <c r="C612" s="97"/>
      <c r="D612" s="97"/>
    </row>
    <row r="613" spans="2:4">
      <c r="B613" s="97"/>
      <c r="C613" s="97"/>
      <c r="D613" s="97"/>
    </row>
    <row r="614" spans="2:4">
      <c r="B614" s="97"/>
      <c r="C614" s="97"/>
      <c r="D614" s="97"/>
    </row>
    <row r="615" spans="2:4">
      <c r="B615" s="97"/>
      <c r="C615" s="97"/>
      <c r="D615" s="97"/>
    </row>
    <row r="616" spans="2:4">
      <c r="B616" s="97"/>
      <c r="C616" s="97"/>
      <c r="D616" s="97"/>
    </row>
    <row r="617" spans="2:4">
      <c r="B617" s="97"/>
      <c r="C617" s="97"/>
      <c r="D617" s="97"/>
    </row>
    <row r="618" spans="2:4">
      <c r="B618" s="97"/>
      <c r="C618" s="97"/>
      <c r="D618" s="97"/>
    </row>
    <row r="619" spans="2:4">
      <c r="B619" s="97"/>
      <c r="C619" s="97"/>
      <c r="D619" s="97"/>
    </row>
    <row r="620" spans="2:4">
      <c r="B620" s="97"/>
      <c r="C620" s="97"/>
      <c r="D620" s="97"/>
    </row>
    <row r="621" spans="2:4">
      <c r="B621" s="97"/>
      <c r="C621" s="97"/>
      <c r="D621" s="97"/>
    </row>
    <row r="622" spans="2:4">
      <c r="B622" s="97"/>
      <c r="C622" s="97"/>
      <c r="D622" s="97"/>
    </row>
    <row r="623" spans="2:4">
      <c r="B623" s="97"/>
      <c r="C623" s="97"/>
      <c r="D623" s="97"/>
    </row>
    <row r="624" spans="2:4">
      <c r="B624" s="97"/>
      <c r="C624" s="97"/>
      <c r="D624" s="97"/>
    </row>
    <row r="625" spans="2:4">
      <c r="B625" s="97"/>
      <c r="C625" s="97"/>
      <c r="D625" s="97"/>
    </row>
    <row r="626" spans="2:4">
      <c r="B626" s="97"/>
      <c r="C626" s="97"/>
      <c r="D626" s="97"/>
    </row>
    <row r="627" spans="2:4">
      <c r="B627" s="97"/>
      <c r="C627" s="97"/>
      <c r="D627" s="97"/>
    </row>
    <row r="628" spans="2:4">
      <c r="B628" s="97"/>
      <c r="C628" s="97"/>
      <c r="D628" s="97"/>
    </row>
    <row r="629" spans="2:4">
      <c r="B629" s="97"/>
      <c r="C629" s="97"/>
      <c r="D629" s="97"/>
    </row>
    <row r="630" spans="2:4">
      <c r="B630" s="97"/>
      <c r="C630" s="97"/>
      <c r="D630" s="97"/>
    </row>
    <row r="631" spans="2:4">
      <c r="B631" s="97"/>
      <c r="C631" s="97"/>
      <c r="D631" s="97"/>
    </row>
    <row r="632" spans="2:4">
      <c r="B632" s="97"/>
      <c r="C632" s="97"/>
      <c r="D632" s="97"/>
    </row>
    <row r="633" spans="2:4">
      <c r="B633" s="97"/>
      <c r="C633" s="97"/>
      <c r="D633" s="97"/>
    </row>
    <row r="634" spans="2:4">
      <c r="B634" s="97"/>
      <c r="C634" s="97"/>
      <c r="D634" s="97"/>
    </row>
    <row r="635" spans="2:4">
      <c r="B635" s="97"/>
      <c r="C635" s="97"/>
      <c r="D635" s="97"/>
    </row>
    <row r="636" spans="2:4">
      <c r="B636" s="97"/>
      <c r="C636" s="97"/>
      <c r="D636" s="97"/>
    </row>
    <row r="637" spans="2:4">
      <c r="B637" s="97"/>
      <c r="C637" s="97"/>
      <c r="D637" s="97"/>
    </row>
    <row r="638" spans="2:4">
      <c r="B638" s="97"/>
      <c r="C638" s="97"/>
      <c r="D638" s="97"/>
    </row>
    <row r="639" spans="2:4">
      <c r="B639" s="97"/>
      <c r="C639" s="97"/>
      <c r="D639" s="97"/>
    </row>
    <row r="640" spans="2:4">
      <c r="B640" s="97"/>
      <c r="C640" s="97"/>
      <c r="D640" s="97"/>
    </row>
    <row r="641" spans="2:4">
      <c r="B641" s="97"/>
      <c r="C641" s="97"/>
      <c r="D641" s="97"/>
    </row>
    <row r="642" spans="2:4">
      <c r="B642" s="97"/>
      <c r="C642" s="97"/>
      <c r="D642" s="97"/>
    </row>
    <row r="643" spans="2:4">
      <c r="B643" s="97"/>
      <c r="C643" s="97"/>
      <c r="D643" s="97"/>
    </row>
    <row r="644" spans="2:4">
      <c r="B644" s="97"/>
      <c r="C644" s="97"/>
      <c r="D644" s="97"/>
    </row>
    <row r="645" spans="2:4">
      <c r="B645" s="97"/>
      <c r="C645" s="97"/>
      <c r="D645" s="97"/>
    </row>
    <row r="646" spans="2:4">
      <c r="B646" s="97"/>
      <c r="C646" s="97"/>
      <c r="D646" s="97"/>
    </row>
    <row r="647" spans="2:4">
      <c r="B647" s="97"/>
      <c r="C647" s="97"/>
      <c r="D647" s="97"/>
    </row>
    <row r="648" spans="2:4">
      <c r="B648" s="97"/>
      <c r="C648" s="97"/>
      <c r="D648" s="97"/>
    </row>
    <row r="649" spans="2:4">
      <c r="B649" s="97"/>
      <c r="C649" s="97"/>
      <c r="D649" s="97"/>
    </row>
    <row r="650" spans="2:4">
      <c r="B650" s="97"/>
      <c r="C650" s="97"/>
      <c r="D650" s="97"/>
    </row>
    <row r="651" spans="2:4">
      <c r="B651" s="97"/>
      <c r="C651" s="97"/>
      <c r="D651" s="97"/>
    </row>
    <row r="652" spans="2:4">
      <c r="B652" s="97"/>
      <c r="C652" s="97"/>
      <c r="D652" s="97"/>
    </row>
    <row r="653" spans="2:4">
      <c r="B653" s="97"/>
      <c r="C653" s="97"/>
      <c r="D653" s="97"/>
    </row>
    <row r="654" spans="2:4">
      <c r="B654" s="97"/>
      <c r="C654" s="97"/>
      <c r="D654" s="97"/>
    </row>
    <row r="655" spans="2:4">
      <c r="B655" s="97"/>
      <c r="C655" s="97"/>
      <c r="D655" s="97"/>
    </row>
    <row r="656" spans="2:4">
      <c r="B656" s="97"/>
      <c r="C656" s="97"/>
      <c r="D656" s="97"/>
    </row>
    <row r="657" spans="2:4">
      <c r="B657" s="97"/>
      <c r="C657" s="97"/>
      <c r="D657" s="97"/>
    </row>
    <row r="658" spans="2:4">
      <c r="B658" s="97"/>
      <c r="C658" s="97"/>
      <c r="D658" s="97"/>
    </row>
    <row r="659" spans="2:4">
      <c r="B659" s="97"/>
      <c r="C659" s="97"/>
      <c r="D659" s="97"/>
    </row>
    <row r="660" spans="2:4">
      <c r="B660" s="97"/>
      <c r="C660" s="97"/>
      <c r="D660" s="97"/>
    </row>
    <row r="661" spans="2:4">
      <c r="B661" s="97"/>
      <c r="C661" s="97"/>
      <c r="D661" s="97"/>
    </row>
    <row r="662" spans="2:4">
      <c r="B662" s="97"/>
      <c r="C662" s="97"/>
      <c r="D662" s="97"/>
    </row>
    <row r="663" spans="2:4">
      <c r="B663" s="97"/>
      <c r="C663" s="97"/>
      <c r="D663" s="97"/>
    </row>
    <row r="664" spans="2:4">
      <c r="B664" s="97"/>
      <c r="C664" s="97"/>
      <c r="D664" s="97"/>
    </row>
    <row r="665" spans="2:4">
      <c r="B665" s="97"/>
      <c r="C665" s="97"/>
      <c r="D665" s="97"/>
    </row>
    <row r="666" spans="2:4">
      <c r="B666" s="97"/>
      <c r="C666" s="97"/>
      <c r="D666" s="97"/>
    </row>
    <row r="667" spans="2:4">
      <c r="B667" s="97"/>
      <c r="C667" s="97"/>
      <c r="D667" s="97"/>
    </row>
    <row r="668" spans="2:4">
      <c r="B668" s="97"/>
      <c r="C668" s="97"/>
      <c r="D668" s="97"/>
    </row>
    <row r="669" spans="2:4">
      <c r="B669" s="97"/>
      <c r="C669" s="97"/>
      <c r="D669" s="97"/>
    </row>
    <row r="670" spans="2:4">
      <c r="B670" s="97"/>
      <c r="C670" s="97"/>
      <c r="D670" s="97"/>
    </row>
    <row r="671" spans="2:4">
      <c r="B671" s="97"/>
      <c r="C671" s="97"/>
      <c r="D671" s="97"/>
    </row>
    <row r="672" spans="2:4">
      <c r="B672" s="97"/>
      <c r="C672" s="97"/>
      <c r="D672" s="97"/>
    </row>
    <row r="673" spans="2:4">
      <c r="B673" s="97"/>
      <c r="C673" s="97"/>
      <c r="D673" s="97"/>
    </row>
    <row r="674" spans="2:4">
      <c r="B674" s="97"/>
      <c r="C674" s="97"/>
      <c r="D674" s="97"/>
    </row>
    <row r="675" spans="2:4">
      <c r="B675" s="97"/>
      <c r="C675" s="97"/>
      <c r="D675" s="97"/>
    </row>
    <row r="676" spans="2:4">
      <c r="B676" s="97"/>
      <c r="C676" s="97"/>
      <c r="D676" s="97"/>
    </row>
    <row r="677" spans="2:4">
      <c r="B677" s="97"/>
      <c r="C677" s="97"/>
      <c r="D677" s="97"/>
    </row>
    <row r="678" spans="2:4">
      <c r="B678" s="97"/>
      <c r="C678" s="97"/>
      <c r="D678" s="97"/>
    </row>
    <row r="679" spans="2:4">
      <c r="B679" s="97"/>
      <c r="C679" s="97"/>
      <c r="D679" s="97"/>
    </row>
    <row r="680" spans="2:4">
      <c r="B680" s="97"/>
      <c r="C680" s="97"/>
      <c r="D680" s="97"/>
    </row>
    <row r="681" spans="2:4">
      <c r="B681" s="97"/>
      <c r="C681" s="97"/>
      <c r="D681" s="97"/>
    </row>
    <row r="682" spans="2:4">
      <c r="B682" s="97"/>
      <c r="C682" s="97"/>
      <c r="D682" s="97"/>
    </row>
    <row r="683" spans="2:4">
      <c r="B683" s="97"/>
      <c r="C683" s="97"/>
      <c r="D683" s="97"/>
    </row>
    <row r="684" spans="2:4">
      <c r="B684" s="97"/>
      <c r="C684" s="97"/>
      <c r="D684" s="97"/>
    </row>
    <row r="685" spans="2:4">
      <c r="B685" s="97"/>
      <c r="C685" s="97"/>
      <c r="D685" s="97"/>
    </row>
    <row r="686" spans="2:4">
      <c r="B686" s="97"/>
      <c r="C686" s="97"/>
      <c r="D686" s="97"/>
    </row>
    <row r="687" spans="2:4">
      <c r="B687" s="97"/>
      <c r="C687" s="97"/>
      <c r="D687" s="97"/>
    </row>
    <row r="688" spans="2:4">
      <c r="B688" s="97"/>
      <c r="C688" s="97"/>
      <c r="D688" s="97"/>
    </row>
    <row r="689" spans="2:4">
      <c r="B689" s="97"/>
      <c r="C689" s="97"/>
      <c r="D689" s="97"/>
    </row>
    <row r="690" spans="2:4">
      <c r="B690" s="97"/>
      <c r="C690" s="97"/>
      <c r="D690" s="97"/>
    </row>
    <row r="691" spans="2:4">
      <c r="B691" s="97"/>
      <c r="C691" s="97"/>
      <c r="D691" s="97"/>
    </row>
    <row r="692" spans="2:4">
      <c r="B692" s="97"/>
      <c r="C692" s="97"/>
      <c r="D692" s="97"/>
    </row>
    <row r="693" spans="2:4">
      <c r="B693" s="97"/>
      <c r="C693" s="97"/>
      <c r="D693" s="97"/>
    </row>
    <row r="694" spans="2:4">
      <c r="B694" s="97"/>
      <c r="C694" s="97"/>
      <c r="D694" s="97"/>
    </row>
    <row r="695" spans="2:4">
      <c r="B695" s="97"/>
      <c r="C695" s="97"/>
      <c r="D695" s="97"/>
    </row>
    <row r="696" spans="2:4">
      <c r="B696" s="97"/>
      <c r="C696" s="97"/>
      <c r="D696" s="97"/>
    </row>
    <row r="697" spans="2:4">
      <c r="B697" s="97"/>
      <c r="C697" s="97"/>
      <c r="D697" s="97"/>
    </row>
    <row r="698" spans="2:4">
      <c r="B698" s="97"/>
      <c r="C698" s="97"/>
      <c r="D698" s="97"/>
    </row>
    <row r="699" spans="2:4">
      <c r="B699" s="97"/>
      <c r="C699" s="97"/>
      <c r="D699" s="97"/>
    </row>
    <row r="700" spans="2:4">
      <c r="B700" s="97"/>
      <c r="C700" s="97"/>
      <c r="D700" s="97"/>
    </row>
    <row r="701" spans="2:4">
      <c r="B701" s="97"/>
      <c r="C701" s="97"/>
      <c r="D701" s="97"/>
    </row>
    <row r="702" spans="2:4">
      <c r="B702" s="97"/>
      <c r="C702" s="97"/>
      <c r="D702" s="97"/>
    </row>
    <row r="703" spans="2:4">
      <c r="B703" s="97"/>
      <c r="C703" s="97"/>
      <c r="D703" s="97"/>
    </row>
    <row r="704" spans="2:4">
      <c r="B704" s="97"/>
      <c r="C704" s="97"/>
      <c r="D704" s="97"/>
    </row>
    <row r="705" spans="2:4">
      <c r="B705" s="97"/>
      <c r="C705" s="97"/>
      <c r="D705" s="97"/>
    </row>
    <row r="706" spans="2:4">
      <c r="B706" s="97"/>
      <c r="C706" s="97"/>
      <c r="D706" s="97"/>
    </row>
    <row r="707" spans="2:4">
      <c r="B707" s="97"/>
      <c r="C707" s="97"/>
      <c r="D707" s="97"/>
    </row>
    <row r="708" spans="2:4">
      <c r="B708" s="97"/>
      <c r="C708" s="97"/>
      <c r="D708" s="97"/>
    </row>
    <row r="709" spans="2:4">
      <c r="B709" s="97"/>
      <c r="C709" s="97"/>
      <c r="D709" s="97"/>
    </row>
    <row r="710" spans="2:4">
      <c r="B710" s="97"/>
      <c r="C710" s="97"/>
      <c r="D710" s="97"/>
    </row>
    <row r="711" spans="2:4">
      <c r="B711" s="97"/>
      <c r="C711" s="97"/>
      <c r="D711" s="97"/>
    </row>
    <row r="712" spans="2:4">
      <c r="B712" s="97"/>
      <c r="C712" s="97"/>
      <c r="D712" s="97"/>
    </row>
    <row r="713" spans="2:4">
      <c r="B713" s="97"/>
      <c r="C713" s="97"/>
      <c r="D713" s="97"/>
    </row>
    <row r="714" spans="2:4">
      <c r="B714" s="97"/>
      <c r="C714" s="97"/>
      <c r="D714" s="97"/>
    </row>
    <row r="715" spans="2:4">
      <c r="B715" s="97"/>
      <c r="C715" s="97"/>
      <c r="D715" s="97"/>
    </row>
    <row r="716" spans="2:4">
      <c r="B716" s="97"/>
      <c r="C716" s="97"/>
      <c r="D716" s="97"/>
    </row>
    <row r="717" spans="2:4">
      <c r="B717" s="97"/>
      <c r="C717" s="97"/>
      <c r="D717" s="97"/>
    </row>
    <row r="718" spans="2:4">
      <c r="B718" s="97"/>
      <c r="C718" s="97"/>
      <c r="D718" s="97"/>
    </row>
    <row r="719" spans="2:4">
      <c r="B719" s="97"/>
      <c r="C719" s="97"/>
      <c r="D719" s="97"/>
    </row>
    <row r="720" spans="2:4">
      <c r="B720" s="97"/>
      <c r="C720" s="97"/>
      <c r="D720" s="97"/>
    </row>
    <row r="721" spans="2:4">
      <c r="B721" s="97"/>
      <c r="C721" s="97"/>
      <c r="D721" s="97"/>
    </row>
    <row r="722" spans="2:4">
      <c r="B722" s="97"/>
      <c r="C722" s="97"/>
      <c r="D722" s="97"/>
    </row>
    <row r="723" spans="2:4">
      <c r="B723" s="97"/>
      <c r="C723" s="97"/>
      <c r="D723" s="97"/>
    </row>
    <row r="724" spans="2:4">
      <c r="B724" s="97"/>
      <c r="C724" s="97"/>
      <c r="D724" s="97"/>
    </row>
    <row r="725" spans="2:4">
      <c r="B725" s="97"/>
      <c r="C725" s="97"/>
      <c r="D725" s="97"/>
    </row>
    <row r="726" spans="2:4">
      <c r="B726" s="97"/>
      <c r="C726" s="97"/>
      <c r="D726" s="97"/>
    </row>
    <row r="727" spans="2:4">
      <c r="B727" s="97"/>
      <c r="C727" s="97"/>
      <c r="D727" s="97"/>
    </row>
    <row r="728" spans="2:4">
      <c r="B728" s="97"/>
      <c r="C728" s="97"/>
      <c r="D728" s="97"/>
    </row>
    <row r="729" spans="2:4">
      <c r="B729" s="97"/>
      <c r="C729" s="97"/>
      <c r="D729" s="97"/>
    </row>
    <row r="730" spans="2:4">
      <c r="B730" s="97"/>
      <c r="C730" s="97"/>
      <c r="D730" s="97"/>
    </row>
    <row r="731" spans="2:4">
      <c r="B731" s="97"/>
      <c r="C731" s="97"/>
      <c r="D731" s="97"/>
    </row>
    <row r="732" spans="2:4">
      <c r="B732" s="97"/>
      <c r="C732" s="97"/>
      <c r="D732" s="97"/>
    </row>
    <row r="733" spans="2:4">
      <c r="B733" s="97"/>
      <c r="C733" s="97"/>
      <c r="D733" s="97"/>
    </row>
    <row r="734" spans="2:4">
      <c r="B734" s="97"/>
      <c r="C734" s="97"/>
      <c r="D734" s="97"/>
    </row>
    <row r="735" spans="2:4">
      <c r="B735" s="97"/>
      <c r="C735" s="97"/>
      <c r="D735" s="97"/>
    </row>
    <row r="736" spans="2:4">
      <c r="B736" s="97"/>
      <c r="C736" s="97"/>
      <c r="D736" s="97"/>
    </row>
    <row r="737" spans="2:4">
      <c r="B737" s="97"/>
      <c r="C737" s="97"/>
      <c r="D737" s="97"/>
    </row>
    <row r="738" spans="2:4">
      <c r="B738" s="97"/>
      <c r="C738" s="97"/>
      <c r="D738" s="97"/>
    </row>
    <row r="739" spans="2:4">
      <c r="B739" s="97"/>
      <c r="C739" s="97"/>
      <c r="D739" s="97"/>
    </row>
    <row r="740" spans="2:4">
      <c r="B740" s="97"/>
      <c r="C740" s="97"/>
      <c r="D740" s="97"/>
    </row>
    <row r="741" spans="2:4">
      <c r="B741" s="97"/>
      <c r="C741" s="97"/>
      <c r="D741" s="97"/>
    </row>
    <row r="742" spans="2:4">
      <c r="B742" s="97"/>
      <c r="C742" s="97"/>
      <c r="D742" s="97"/>
    </row>
    <row r="743" spans="2:4">
      <c r="B743" s="97"/>
      <c r="C743" s="97"/>
      <c r="D743" s="97"/>
    </row>
    <row r="744" spans="2:4">
      <c r="B744" s="97"/>
      <c r="C744" s="97"/>
      <c r="D744" s="97"/>
    </row>
    <row r="745" spans="2:4">
      <c r="B745" s="97"/>
      <c r="C745" s="97"/>
      <c r="D745" s="97"/>
    </row>
    <row r="746" spans="2:4">
      <c r="B746" s="97"/>
      <c r="C746" s="97"/>
      <c r="D746" s="97"/>
    </row>
    <row r="747" spans="2:4">
      <c r="B747" s="97"/>
      <c r="C747" s="97"/>
      <c r="D747" s="97"/>
    </row>
    <row r="748" spans="2:4">
      <c r="B748" s="97"/>
      <c r="C748" s="97"/>
      <c r="D748" s="97"/>
    </row>
    <row r="749" spans="2:4">
      <c r="B749" s="97"/>
      <c r="C749" s="97"/>
      <c r="D749" s="97"/>
    </row>
    <row r="750" spans="2:4">
      <c r="B750" s="97"/>
      <c r="C750" s="97"/>
      <c r="D750" s="97"/>
    </row>
    <row r="751" spans="2:4">
      <c r="B751" s="97"/>
      <c r="C751" s="97"/>
      <c r="D751" s="97"/>
    </row>
    <row r="752" spans="2:4">
      <c r="B752" s="97"/>
      <c r="C752" s="97"/>
      <c r="D752" s="97"/>
    </row>
    <row r="753" spans="2:4">
      <c r="B753" s="97"/>
      <c r="C753" s="97"/>
      <c r="D753" s="97"/>
    </row>
    <row r="754" spans="2:4">
      <c r="B754" s="97"/>
      <c r="C754" s="97"/>
      <c r="D754" s="97"/>
    </row>
    <row r="755" spans="2:4">
      <c r="B755" s="97"/>
      <c r="C755" s="97"/>
      <c r="D755" s="97"/>
    </row>
    <row r="756" spans="2:4">
      <c r="B756" s="97"/>
      <c r="C756" s="97"/>
      <c r="D756" s="97"/>
    </row>
    <row r="757" spans="2:4">
      <c r="B757" s="97"/>
      <c r="C757" s="97"/>
      <c r="D757" s="97"/>
    </row>
    <row r="758" spans="2:4">
      <c r="B758" s="97"/>
      <c r="C758" s="97"/>
      <c r="D758" s="97"/>
    </row>
    <row r="759" spans="2:4">
      <c r="B759" s="97"/>
      <c r="C759" s="97"/>
      <c r="D759" s="97"/>
    </row>
    <row r="760" spans="2:4">
      <c r="B760" s="97"/>
      <c r="C760" s="97"/>
      <c r="D760" s="97"/>
    </row>
    <row r="761" spans="2:4">
      <c r="B761" s="97"/>
      <c r="C761" s="97"/>
      <c r="D761" s="97"/>
    </row>
    <row r="762" spans="2:4">
      <c r="B762" s="97"/>
      <c r="C762" s="97"/>
      <c r="D762" s="97"/>
    </row>
    <row r="763" spans="2:4">
      <c r="B763" s="97"/>
      <c r="C763" s="97"/>
      <c r="D763" s="97"/>
    </row>
    <row r="764" spans="2:4">
      <c r="B764" s="97"/>
      <c r="C764" s="97"/>
      <c r="D764" s="97"/>
    </row>
    <row r="765" spans="2:4">
      <c r="B765" s="97"/>
      <c r="C765" s="97"/>
      <c r="D765" s="97"/>
    </row>
    <row r="766" spans="2:4">
      <c r="B766" s="97"/>
      <c r="C766" s="97"/>
      <c r="D766" s="97"/>
    </row>
    <row r="767" spans="2:4">
      <c r="B767" s="97"/>
      <c r="C767" s="97"/>
      <c r="D767" s="97"/>
    </row>
    <row r="768" spans="2:4">
      <c r="B768" s="97"/>
      <c r="C768" s="97"/>
      <c r="D768" s="97"/>
    </row>
    <row r="769" spans="2:4">
      <c r="B769" s="97"/>
      <c r="C769" s="97"/>
      <c r="D769" s="97"/>
    </row>
    <row r="770" spans="2:4">
      <c r="B770" s="97"/>
      <c r="C770" s="97"/>
      <c r="D770" s="97"/>
    </row>
    <row r="771" spans="2:4">
      <c r="B771" s="97"/>
      <c r="C771" s="97"/>
      <c r="D771" s="97"/>
    </row>
    <row r="772" spans="2:4">
      <c r="B772" s="97"/>
      <c r="C772" s="97"/>
      <c r="D772" s="97"/>
    </row>
    <row r="773" spans="2:4">
      <c r="B773" s="97"/>
      <c r="C773" s="97"/>
      <c r="D773" s="97"/>
    </row>
    <row r="774" spans="2:4">
      <c r="B774" s="97"/>
      <c r="C774" s="97"/>
      <c r="D774" s="97"/>
    </row>
    <row r="775" spans="2:4">
      <c r="B775" s="97"/>
      <c r="C775" s="97"/>
      <c r="D775" s="97"/>
    </row>
    <row r="776" spans="2:4">
      <c r="B776" s="97"/>
      <c r="C776" s="97"/>
      <c r="D776" s="97"/>
    </row>
    <row r="777" spans="2:4">
      <c r="B777" s="97"/>
      <c r="C777" s="97"/>
      <c r="D777" s="97"/>
    </row>
    <row r="778" spans="2:4">
      <c r="B778" s="97"/>
      <c r="C778" s="97"/>
      <c r="D778" s="97"/>
    </row>
    <row r="779" spans="2:4">
      <c r="B779" s="97"/>
      <c r="C779" s="97"/>
      <c r="D779" s="97"/>
    </row>
    <row r="780" spans="2:4">
      <c r="B780" s="97"/>
      <c r="C780" s="97"/>
      <c r="D780" s="97"/>
    </row>
    <row r="781" spans="2:4">
      <c r="B781" s="97"/>
      <c r="C781" s="97"/>
      <c r="D781" s="97"/>
    </row>
    <row r="782" spans="2:4">
      <c r="B782" s="97"/>
      <c r="C782" s="97"/>
      <c r="D782" s="97"/>
    </row>
    <row r="783" spans="2:4">
      <c r="B783" s="97"/>
      <c r="C783" s="97"/>
      <c r="D783" s="97"/>
    </row>
    <row r="784" spans="2:4">
      <c r="B784" s="97"/>
      <c r="C784" s="97"/>
      <c r="D784" s="97"/>
    </row>
    <row r="785" spans="2:4">
      <c r="B785" s="97"/>
      <c r="C785" s="97"/>
      <c r="D785" s="97"/>
    </row>
    <row r="786" spans="2:4">
      <c r="B786" s="97"/>
      <c r="C786" s="97"/>
      <c r="D786" s="97"/>
    </row>
    <row r="787" spans="2:4">
      <c r="B787" s="97"/>
      <c r="C787" s="97"/>
      <c r="D787" s="97"/>
    </row>
    <row r="788" spans="2:4">
      <c r="B788" s="97"/>
      <c r="C788" s="97"/>
      <c r="D788" s="97"/>
    </row>
    <row r="789" spans="2:4">
      <c r="B789" s="97"/>
      <c r="C789" s="97"/>
      <c r="D789" s="97"/>
    </row>
    <row r="790" spans="2:4">
      <c r="B790" s="97"/>
      <c r="C790" s="97"/>
      <c r="D790" s="97"/>
    </row>
    <row r="791" spans="2:4">
      <c r="B791" s="97"/>
      <c r="C791" s="97"/>
      <c r="D791" s="97"/>
    </row>
    <row r="792" spans="2:4">
      <c r="B792" s="97"/>
      <c r="C792" s="97"/>
      <c r="D792" s="97"/>
    </row>
    <row r="793" spans="2:4">
      <c r="B793" s="97"/>
      <c r="C793" s="97"/>
      <c r="D793" s="97"/>
    </row>
    <row r="794" spans="2:4">
      <c r="B794" s="97"/>
      <c r="C794" s="97"/>
      <c r="D794" s="97"/>
    </row>
    <row r="795" spans="2:4">
      <c r="B795" s="97"/>
      <c r="C795" s="97"/>
      <c r="D795" s="97"/>
    </row>
    <row r="796" spans="2:4">
      <c r="B796" s="97"/>
      <c r="C796" s="97"/>
      <c r="D796" s="97"/>
    </row>
    <row r="797" spans="2:4">
      <c r="B797" s="97"/>
      <c r="C797" s="97"/>
      <c r="D797" s="97"/>
    </row>
    <row r="798" spans="2:4">
      <c r="B798" s="97"/>
      <c r="C798" s="97"/>
      <c r="D798" s="97"/>
    </row>
    <row r="799" spans="2:4">
      <c r="B799" s="97"/>
      <c r="C799" s="97"/>
      <c r="D799" s="97"/>
    </row>
    <row r="800" spans="2:4">
      <c r="B800" s="97"/>
      <c r="C800" s="97"/>
      <c r="D800" s="97"/>
    </row>
    <row r="801" spans="2:4">
      <c r="B801" s="97"/>
      <c r="C801" s="97"/>
      <c r="D801" s="97"/>
    </row>
    <row r="802" spans="2:4">
      <c r="B802" s="97"/>
      <c r="C802" s="97"/>
      <c r="D802" s="97"/>
    </row>
    <row r="803" spans="2:4">
      <c r="B803" s="97"/>
      <c r="C803" s="97"/>
      <c r="D803" s="97"/>
    </row>
    <row r="804" spans="2:4">
      <c r="B804" s="97"/>
      <c r="C804" s="97"/>
      <c r="D804" s="97"/>
    </row>
    <row r="805" spans="2:4">
      <c r="B805" s="97"/>
      <c r="C805" s="97"/>
      <c r="D805" s="97"/>
    </row>
    <row r="806" spans="2:4">
      <c r="B806" s="97"/>
      <c r="C806" s="97"/>
      <c r="D806" s="97"/>
    </row>
    <row r="807" spans="2:4">
      <c r="B807" s="97"/>
      <c r="C807" s="97"/>
      <c r="D807" s="97"/>
    </row>
    <row r="808" spans="2:4">
      <c r="B808" s="97"/>
      <c r="C808" s="97"/>
      <c r="D808" s="97"/>
    </row>
    <row r="809" spans="2:4">
      <c r="B809" s="97"/>
      <c r="C809" s="97"/>
      <c r="D809" s="97"/>
    </row>
    <row r="810" spans="2:4">
      <c r="B810" s="97"/>
      <c r="C810" s="97"/>
      <c r="D810" s="97"/>
    </row>
    <row r="811" spans="2:4">
      <c r="B811" s="97"/>
      <c r="C811" s="97"/>
      <c r="D811" s="97"/>
    </row>
    <row r="812" spans="2:4">
      <c r="B812" s="97"/>
      <c r="C812" s="97"/>
      <c r="D812" s="97"/>
    </row>
    <row r="813" spans="2:4">
      <c r="B813" s="97"/>
      <c r="C813" s="97"/>
      <c r="D813" s="97"/>
    </row>
    <row r="814" spans="2:4">
      <c r="B814" s="97"/>
      <c r="C814" s="97"/>
      <c r="D814" s="97"/>
    </row>
    <row r="815" spans="2:4">
      <c r="B815" s="97"/>
      <c r="C815" s="97"/>
      <c r="D815" s="97"/>
    </row>
    <row r="816" spans="2:4">
      <c r="B816" s="97"/>
      <c r="C816" s="97"/>
      <c r="D816" s="97"/>
    </row>
    <row r="817" spans="2:4">
      <c r="B817" s="97"/>
      <c r="C817" s="97"/>
      <c r="D817" s="97"/>
    </row>
    <row r="818" spans="2:4">
      <c r="B818" s="97"/>
      <c r="C818" s="97"/>
      <c r="D818" s="97"/>
    </row>
    <row r="819" spans="2:4">
      <c r="B819" s="97"/>
      <c r="C819" s="97"/>
      <c r="D819" s="97"/>
    </row>
    <row r="820" spans="2:4">
      <c r="B820" s="97"/>
      <c r="C820" s="97"/>
      <c r="D820" s="97"/>
    </row>
    <row r="821" spans="2:4">
      <c r="B821" s="97"/>
      <c r="C821" s="97"/>
      <c r="D821" s="97"/>
    </row>
    <row r="822" spans="2:4">
      <c r="B822" s="97"/>
      <c r="C822" s="97"/>
      <c r="D822" s="97"/>
    </row>
    <row r="823" spans="2:4">
      <c r="B823" s="97"/>
      <c r="C823" s="97"/>
      <c r="D823" s="97"/>
    </row>
    <row r="824" spans="2:4">
      <c r="B824" s="97"/>
      <c r="C824" s="97"/>
      <c r="D824" s="97"/>
    </row>
    <row r="825" spans="2:4">
      <c r="B825" s="97"/>
      <c r="C825" s="97"/>
      <c r="D825" s="97"/>
    </row>
    <row r="826" spans="2:4">
      <c r="B826" s="97"/>
      <c r="C826" s="97"/>
      <c r="D826" s="97"/>
    </row>
    <row r="827" spans="2:4">
      <c r="B827" s="97"/>
      <c r="C827" s="97"/>
      <c r="D827" s="97"/>
    </row>
    <row r="828" spans="2:4">
      <c r="B828" s="97"/>
      <c r="C828" s="97"/>
      <c r="D828" s="97"/>
    </row>
    <row r="829" spans="2:4">
      <c r="B829" s="97"/>
      <c r="C829" s="97"/>
      <c r="D829" s="97"/>
    </row>
    <row r="830" spans="2:4">
      <c r="B830" s="97"/>
      <c r="C830" s="97"/>
      <c r="D830" s="97"/>
    </row>
    <row r="831" spans="2:4">
      <c r="B831" s="97"/>
      <c r="C831" s="97"/>
      <c r="D831" s="97"/>
    </row>
    <row r="832" spans="2:4">
      <c r="B832" s="97"/>
      <c r="C832" s="97"/>
      <c r="D832" s="97"/>
    </row>
    <row r="833" spans="2:4">
      <c r="B833" s="97"/>
      <c r="C833" s="97"/>
      <c r="D833" s="97"/>
    </row>
    <row r="834" spans="2:4">
      <c r="B834" s="97"/>
      <c r="C834" s="97"/>
      <c r="D834" s="97"/>
    </row>
    <row r="835" spans="2:4">
      <c r="B835" s="97"/>
      <c r="C835" s="97"/>
      <c r="D835" s="97"/>
    </row>
    <row r="836" spans="2:4">
      <c r="B836" s="97"/>
      <c r="C836" s="97"/>
      <c r="D836" s="97"/>
    </row>
    <row r="837" spans="2:4">
      <c r="B837" s="97"/>
      <c r="C837" s="97"/>
      <c r="D837" s="97"/>
    </row>
    <row r="838" spans="2:4">
      <c r="B838" s="97"/>
      <c r="C838" s="97"/>
      <c r="D838" s="97"/>
    </row>
    <row r="839" spans="2:4">
      <c r="B839" s="97"/>
      <c r="C839" s="97"/>
      <c r="D839" s="97"/>
    </row>
    <row r="840" spans="2:4">
      <c r="B840" s="97"/>
      <c r="C840" s="97"/>
      <c r="D840" s="97"/>
    </row>
    <row r="841" spans="2:4">
      <c r="B841" s="97"/>
      <c r="C841" s="97"/>
      <c r="D841" s="97"/>
    </row>
    <row r="842" spans="2:4">
      <c r="B842" s="97"/>
      <c r="C842" s="97"/>
      <c r="D842" s="97"/>
    </row>
    <row r="843" spans="2:4">
      <c r="B843" s="97"/>
      <c r="C843" s="97"/>
      <c r="D843" s="97"/>
    </row>
    <row r="844" spans="2:4">
      <c r="B844" s="97"/>
      <c r="C844" s="97"/>
      <c r="D844" s="97"/>
    </row>
    <row r="845" spans="2:4">
      <c r="B845" s="97"/>
      <c r="C845" s="97"/>
      <c r="D845" s="97"/>
    </row>
    <row r="846" spans="2:4">
      <c r="B846" s="97"/>
      <c r="C846" s="97"/>
      <c r="D846" s="97"/>
    </row>
    <row r="847" spans="2:4">
      <c r="B847" s="97"/>
      <c r="C847" s="97"/>
      <c r="D847" s="97"/>
    </row>
    <row r="848" spans="2:4">
      <c r="B848" s="97"/>
      <c r="C848" s="97"/>
      <c r="D848" s="97"/>
    </row>
    <row r="849" spans="2:4">
      <c r="B849" s="97"/>
      <c r="C849" s="97"/>
      <c r="D849" s="97"/>
    </row>
    <row r="850" spans="2:4">
      <c r="B850" s="97"/>
      <c r="C850" s="97"/>
      <c r="D850" s="97"/>
    </row>
    <row r="851" spans="2:4">
      <c r="B851" s="97"/>
      <c r="C851" s="97"/>
      <c r="D851" s="97"/>
    </row>
    <row r="852" spans="2:4">
      <c r="B852" s="97"/>
      <c r="C852" s="97"/>
      <c r="D852" s="97"/>
    </row>
    <row r="853" spans="2:4">
      <c r="B853" s="97"/>
      <c r="C853" s="97"/>
      <c r="D853" s="97"/>
    </row>
    <row r="854" spans="2:4">
      <c r="B854" s="97"/>
      <c r="C854" s="97"/>
      <c r="D854" s="97"/>
    </row>
    <row r="855" spans="2:4">
      <c r="B855" s="97"/>
      <c r="C855" s="97"/>
      <c r="D855" s="97"/>
    </row>
    <row r="856" spans="2:4">
      <c r="B856" s="97"/>
      <c r="C856" s="97"/>
      <c r="D856" s="97"/>
    </row>
    <row r="857" spans="2:4">
      <c r="B857" s="97"/>
      <c r="C857" s="97"/>
      <c r="D857" s="97"/>
    </row>
    <row r="858" spans="2:4">
      <c r="B858" s="97"/>
      <c r="C858" s="97"/>
      <c r="D858" s="97"/>
    </row>
    <row r="859" spans="2:4">
      <c r="B859" s="97"/>
      <c r="C859" s="97"/>
      <c r="D859" s="97"/>
    </row>
    <row r="860" spans="2:4">
      <c r="B860" s="97"/>
      <c r="C860" s="97"/>
      <c r="D860" s="97"/>
    </row>
    <row r="861" spans="2:4">
      <c r="B861" s="97"/>
      <c r="C861" s="97"/>
      <c r="D861" s="97"/>
    </row>
    <row r="862" spans="2:4">
      <c r="B862" s="97"/>
      <c r="C862" s="97"/>
      <c r="D862" s="97"/>
    </row>
    <row r="863" spans="2:4">
      <c r="B863" s="97"/>
      <c r="C863" s="97"/>
      <c r="D863" s="97"/>
    </row>
    <row r="864" spans="2:4">
      <c r="B864" s="97"/>
      <c r="C864" s="97"/>
      <c r="D864" s="97"/>
    </row>
    <row r="865" spans="2:4">
      <c r="B865" s="97"/>
      <c r="C865" s="97"/>
      <c r="D865" s="97"/>
    </row>
    <row r="866" spans="2:4">
      <c r="B866" s="97"/>
      <c r="C866" s="97"/>
      <c r="D866" s="97"/>
    </row>
    <row r="867" spans="2:4">
      <c r="B867" s="97"/>
      <c r="C867" s="97"/>
      <c r="D867" s="97"/>
    </row>
    <row r="868" spans="2:4">
      <c r="B868" s="97"/>
      <c r="C868" s="97"/>
      <c r="D868" s="97"/>
    </row>
    <row r="869" spans="2:4">
      <c r="B869" s="97"/>
      <c r="C869" s="97"/>
      <c r="D869" s="97"/>
    </row>
    <row r="870" spans="2:4">
      <c r="B870" s="97"/>
      <c r="C870" s="97"/>
      <c r="D870" s="97"/>
    </row>
    <row r="871" spans="2:4">
      <c r="B871" s="97"/>
      <c r="C871" s="97"/>
      <c r="D871" s="97"/>
    </row>
    <row r="872" spans="2:4">
      <c r="B872" s="97"/>
      <c r="C872" s="97"/>
      <c r="D872" s="97"/>
    </row>
    <row r="873" spans="2:4">
      <c r="B873" s="97"/>
      <c r="C873" s="97"/>
      <c r="D873" s="97"/>
    </row>
    <row r="874" spans="2:4">
      <c r="B874" s="97"/>
      <c r="C874" s="97"/>
      <c r="D874" s="97"/>
    </row>
    <row r="875" spans="2:4">
      <c r="B875" s="97"/>
      <c r="C875" s="97"/>
      <c r="D875" s="97"/>
    </row>
    <row r="876" spans="2:4">
      <c r="B876" s="97"/>
      <c r="C876" s="97"/>
      <c r="D876" s="97"/>
    </row>
    <row r="877" spans="2:4">
      <c r="B877" s="97"/>
      <c r="C877" s="97"/>
      <c r="D877" s="97"/>
    </row>
    <row r="878" spans="2:4">
      <c r="B878" s="97"/>
      <c r="C878" s="97"/>
      <c r="D878" s="97"/>
    </row>
    <row r="879" spans="2:4">
      <c r="B879" s="97"/>
      <c r="C879" s="97"/>
      <c r="D879" s="97"/>
    </row>
    <row r="880" spans="2:4">
      <c r="B880" s="97"/>
      <c r="C880" s="97"/>
      <c r="D880" s="97"/>
    </row>
    <row r="881" spans="2:4">
      <c r="B881" s="97"/>
      <c r="C881" s="97"/>
      <c r="D881" s="97"/>
    </row>
    <row r="882" spans="2:4">
      <c r="B882" s="97"/>
      <c r="C882" s="97"/>
      <c r="D882" s="97"/>
    </row>
    <row r="883" spans="2:4">
      <c r="B883" s="97"/>
      <c r="C883" s="97"/>
      <c r="D883" s="97"/>
    </row>
    <row r="884" spans="2:4">
      <c r="B884" s="97"/>
      <c r="C884" s="97"/>
      <c r="D884" s="97"/>
    </row>
    <row r="885" spans="2:4">
      <c r="B885" s="97"/>
      <c r="C885" s="97"/>
      <c r="D885" s="97"/>
    </row>
    <row r="886" spans="2:4">
      <c r="B886" s="97"/>
      <c r="C886" s="97"/>
      <c r="D886" s="97"/>
    </row>
    <row r="887" spans="2:4">
      <c r="B887" s="97"/>
      <c r="C887" s="97"/>
      <c r="D887" s="97"/>
    </row>
    <row r="888" spans="2:4">
      <c r="B888" s="97"/>
      <c r="C888" s="97"/>
      <c r="D888" s="97"/>
    </row>
    <row r="889" spans="2:4">
      <c r="B889" s="97"/>
      <c r="C889" s="97"/>
      <c r="D889" s="97"/>
    </row>
    <row r="890" spans="2:4">
      <c r="B890" s="97"/>
      <c r="C890" s="97"/>
      <c r="D890" s="97"/>
    </row>
    <row r="891" spans="2:4">
      <c r="B891" s="97"/>
      <c r="C891" s="97"/>
      <c r="D891" s="97"/>
    </row>
    <row r="892" spans="2:4">
      <c r="B892" s="97"/>
      <c r="C892" s="97"/>
      <c r="D892" s="97"/>
    </row>
    <row r="893" spans="2:4">
      <c r="B893" s="97"/>
      <c r="C893" s="97"/>
      <c r="D893" s="97"/>
    </row>
    <row r="894" spans="2:4">
      <c r="B894" s="97"/>
      <c r="C894" s="97"/>
      <c r="D894" s="97"/>
    </row>
    <row r="895" spans="2:4">
      <c r="B895" s="97"/>
      <c r="C895" s="97"/>
      <c r="D895" s="97"/>
    </row>
    <row r="896" spans="2:4">
      <c r="B896" s="97"/>
      <c r="C896" s="97"/>
      <c r="D896" s="97"/>
    </row>
    <row r="897" spans="2:4">
      <c r="B897" s="97"/>
      <c r="C897" s="97"/>
      <c r="D897" s="97"/>
    </row>
    <row r="898" spans="2:4">
      <c r="B898" s="97"/>
      <c r="C898" s="97"/>
      <c r="D898" s="97"/>
    </row>
    <row r="899" spans="2:4">
      <c r="B899" s="97"/>
      <c r="C899" s="97"/>
      <c r="D899" s="97"/>
    </row>
    <row r="900" spans="2:4">
      <c r="B900" s="97"/>
      <c r="C900" s="97"/>
      <c r="D900" s="97"/>
    </row>
    <row r="901" spans="2:4">
      <c r="B901" s="97"/>
      <c r="C901" s="97"/>
      <c r="D901" s="97"/>
    </row>
    <row r="902" spans="2:4">
      <c r="B902" s="97"/>
      <c r="C902" s="97"/>
      <c r="D902" s="97"/>
    </row>
    <row r="903" spans="2:4">
      <c r="B903" s="97"/>
      <c r="C903" s="97"/>
      <c r="D903" s="97"/>
    </row>
    <row r="904" spans="2:4">
      <c r="B904" s="97"/>
      <c r="C904" s="97"/>
      <c r="D904" s="97"/>
    </row>
    <row r="905" spans="2:4">
      <c r="B905" s="97"/>
      <c r="C905" s="97"/>
      <c r="D905" s="97"/>
    </row>
    <row r="906" spans="2:4">
      <c r="B906" s="97"/>
      <c r="C906" s="97"/>
      <c r="D906" s="97"/>
    </row>
    <row r="907" spans="2:4">
      <c r="B907" s="97"/>
      <c r="C907" s="97"/>
      <c r="D907" s="97"/>
    </row>
    <row r="908" spans="2:4">
      <c r="B908" s="97"/>
      <c r="C908" s="97"/>
      <c r="D908" s="97"/>
    </row>
    <row r="909" spans="2:4">
      <c r="B909" s="97"/>
      <c r="C909" s="97"/>
      <c r="D909" s="97"/>
    </row>
    <row r="910" spans="2:4">
      <c r="B910" s="97"/>
      <c r="C910" s="97"/>
      <c r="D910" s="97"/>
    </row>
    <row r="911" spans="2:4">
      <c r="B911" s="97"/>
      <c r="C911" s="97"/>
      <c r="D911" s="97"/>
    </row>
    <row r="912" spans="2:4">
      <c r="B912" s="97"/>
      <c r="C912" s="97"/>
      <c r="D912" s="97"/>
    </row>
    <row r="913" spans="2:4">
      <c r="B913" s="97"/>
      <c r="C913" s="97"/>
      <c r="D913" s="97"/>
    </row>
    <row r="914" spans="2:4">
      <c r="B914" s="97"/>
      <c r="C914" s="97"/>
      <c r="D914" s="97"/>
    </row>
    <row r="915" spans="2:4">
      <c r="B915" s="97"/>
      <c r="C915" s="97"/>
      <c r="D915" s="97"/>
    </row>
    <row r="916" spans="2:4">
      <c r="B916" s="97"/>
      <c r="C916" s="97"/>
      <c r="D916" s="97"/>
    </row>
    <row r="917" spans="2:4">
      <c r="B917" s="97"/>
      <c r="C917" s="97"/>
      <c r="D917" s="97"/>
    </row>
    <row r="918" spans="2:4">
      <c r="B918" s="97"/>
      <c r="C918" s="97"/>
      <c r="D918" s="97"/>
    </row>
    <row r="919" spans="2:4">
      <c r="B919" s="97"/>
      <c r="C919" s="97"/>
      <c r="D919" s="97"/>
    </row>
    <row r="920" spans="2:4">
      <c r="B920" s="97"/>
      <c r="C920" s="97"/>
      <c r="D920" s="97"/>
    </row>
    <row r="921" spans="2:4">
      <c r="B921" s="97"/>
      <c r="C921" s="97"/>
      <c r="D921" s="97"/>
    </row>
    <row r="922" spans="2:4">
      <c r="B922" s="97"/>
      <c r="C922" s="97"/>
      <c r="D922" s="97"/>
    </row>
    <row r="923" spans="2:4">
      <c r="B923" s="97"/>
      <c r="C923" s="97"/>
      <c r="D923" s="97"/>
    </row>
    <row r="924" spans="2:4">
      <c r="B924" s="97"/>
      <c r="C924" s="97"/>
      <c r="D924" s="97"/>
    </row>
    <row r="925" spans="2:4">
      <c r="B925" s="97"/>
      <c r="C925" s="97"/>
      <c r="D925" s="97"/>
    </row>
    <row r="926" spans="2:4">
      <c r="B926" s="97"/>
      <c r="C926" s="97"/>
      <c r="D926" s="97"/>
    </row>
    <row r="927" spans="2:4">
      <c r="B927" s="97"/>
      <c r="C927" s="97"/>
      <c r="D927" s="97"/>
    </row>
    <row r="928" spans="2:4">
      <c r="B928" s="97"/>
      <c r="C928" s="97"/>
      <c r="D928" s="97"/>
    </row>
    <row r="929" spans="2:4">
      <c r="B929" s="97"/>
      <c r="C929" s="97"/>
      <c r="D929" s="97"/>
    </row>
    <row r="930" spans="2:4">
      <c r="B930" s="97"/>
      <c r="C930" s="97"/>
      <c r="D930" s="97"/>
    </row>
    <row r="931" spans="2:4">
      <c r="B931" s="97"/>
      <c r="C931" s="97"/>
      <c r="D931" s="97"/>
    </row>
    <row r="932" spans="2:4">
      <c r="B932" s="97"/>
      <c r="C932" s="97"/>
      <c r="D932" s="97"/>
    </row>
    <row r="933" spans="2:4">
      <c r="B933" s="97"/>
      <c r="C933" s="97"/>
      <c r="D933" s="97"/>
    </row>
    <row r="934" spans="2:4">
      <c r="B934" s="97"/>
      <c r="C934" s="97"/>
      <c r="D934" s="97"/>
    </row>
    <row r="935" spans="2:4">
      <c r="B935" s="97"/>
      <c r="C935" s="97"/>
      <c r="D935" s="97"/>
    </row>
    <row r="936" spans="2:4">
      <c r="B936" s="97"/>
      <c r="C936" s="97"/>
      <c r="D936" s="97"/>
    </row>
    <row r="937" spans="2:4">
      <c r="B937" s="97"/>
      <c r="C937" s="97"/>
      <c r="D937" s="97"/>
    </row>
    <row r="938" spans="2:4">
      <c r="B938" s="97"/>
      <c r="C938" s="97"/>
      <c r="D938" s="97"/>
    </row>
    <row r="939" spans="2:4">
      <c r="B939" s="97"/>
      <c r="C939" s="97"/>
      <c r="D939" s="97"/>
    </row>
    <row r="940" spans="2:4">
      <c r="B940" s="97"/>
      <c r="C940" s="97"/>
      <c r="D940" s="97"/>
    </row>
    <row r="941" spans="2:4">
      <c r="B941" s="97"/>
      <c r="C941" s="97"/>
      <c r="D941" s="97"/>
    </row>
    <row r="942" spans="2:4">
      <c r="B942" s="97"/>
      <c r="C942" s="97"/>
      <c r="D942" s="97"/>
    </row>
    <row r="943" spans="2:4">
      <c r="B943" s="97"/>
      <c r="C943" s="97"/>
      <c r="D943" s="97"/>
    </row>
    <row r="944" spans="2:4">
      <c r="B944" s="97"/>
      <c r="C944" s="97"/>
      <c r="D944" s="97"/>
    </row>
    <row r="945" spans="2:4">
      <c r="B945" s="97"/>
      <c r="C945" s="97"/>
      <c r="D945" s="97"/>
    </row>
    <row r="946" spans="2:4">
      <c r="B946" s="97"/>
      <c r="C946" s="97"/>
      <c r="D946" s="97"/>
    </row>
    <row r="947" spans="2:4">
      <c r="B947" s="97"/>
      <c r="C947" s="97"/>
      <c r="D947" s="97"/>
    </row>
    <row r="948" spans="2:4">
      <c r="B948" s="97"/>
      <c r="C948" s="97"/>
      <c r="D948" s="97"/>
    </row>
    <row r="949" spans="2:4">
      <c r="B949" s="97"/>
      <c r="C949" s="97"/>
      <c r="D949" s="97"/>
    </row>
    <row r="950" spans="2:4">
      <c r="B950" s="97"/>
      <c r="C950" s="97"/>
      <c r="D950" s="97"/>
    </row>
    <row r="951" spans="2:4">
      <c r="B951" s="97"/>
      <c r="C951" s="97"/>
      <c r="D951" s="97"/>
    </row>
    <row r="952" spans="2:4">
      <c r="B952" s="97"/>
      <c r="C952" s="97"/>
      <c r="D952" s="97"/>
    </row>
    <row r="953" spans="2:4">
      <c r="B953" s="97"/>
      <c r="C953" s="97"/>
      <c r="D953" s="97"/>
    </row>
    <row r="954" spans="2:4">
      <c r="B954" s="97"/>
      <c r="C954" s="97"/>
      <c r="D954" s="97"/>
    </row>
    <row r="955" spans="2:4">
      <c r="B955" s="97"/>
      <c r="C955" s="97"/>
      <c r="D955" s="97"/>
    </row>
    <row r="956" spans="2:4">
      <c r="B956" s="97"/>
      <c r="C956" s="97"/>
      <c r="D956" s="97"/>
    </row>
    <row r="957" spans="2:4">
      <c r="B957" s="97"/>
      <c r="C957" s="97"/>
      <c r="D957" s="97"/>
    </row>
    <row r="958" spans="2:4">
      <c r="B958" s="97"/>
      <c r="C958" s="97"/>
      <c r="D958" s="97"/>
    </row>
    <row r="959" spans="2:4">
      <c r="B959" s="97"/>
      <c r="C959" s="97"/>
      <c r="D959" s="97"/>
    </row>
    <row r="960" spans="2:4">
      <c r="B960" s="97"/>
      <c r="C960" s="97"/>
      <c r="D960" s="97"/>
    </row>
    <row r="961" spans="2:4">
      <c r="B961" s="97"/>
      <c r="C961" s="97"/>
      <c r="D961" s="97"/>
    </row>
    <row r="962" spans="2:4">
      <c r="B962" s="97"/>
      <c r="C962" s="97"/>
      <c r="D962" s="97"/>
    </row>
    <row r="963" spans="2:4">
      <c r="B963" s="97"/>
      <c r="C963" s="97"/>
      <c r="D963" s="97"/>
    </row>
    <row r="964" spans="2:4">
      <c r="B964" s="97"/>
      <c r="C964" s="97"/>
      <c r="D964" s="97"/>
    </row>
    <row r="965" spans="2:4">
      <c r="B965" s="97"/>
      <c r="C965" s="97"/>
      <c r="D965" s="97"/>
    </row>
    <row r="966" spans="2:4">
      <c r="B966" s="97"/>
      <c r="C966" s="97"/>
      <c r="D966" s="97"/>
    </row>
    <row r="967" spans="2:4">
      <c r="B967" s="97"/>
      <c r="C967" s="97"/>
      <c r="D967" s="9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9453</v>
      </c>
    </row>
    <row r="6" spans="2:16" ht="26.25" customHeight="1"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211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2933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0">
        <v>0</v>
      </c>
      <c r="N10" s="87"/>
      <c r="O10" s="111">
        <v>0</v>
      </c>
      <c r="P10" s="111">
        <v>0</v>
      </c>
    </row>
    <row r="11" spans="2:16" ht="20.25" customHeight="1">
      <c r="B11" s="112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6"/>
      <c r="C110" s="96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2:16">
      <c r="B111" s="96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2:16">
      <c r="B112" s="96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2:16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2:16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2:16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2:16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2:16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2:16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2:16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2:16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2:16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2:16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2:16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2:16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2:16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2:16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2:16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2:16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2:16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2:16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2:16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2:16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2:16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2:16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2:16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2:16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2:16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2:16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2:16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2:16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2:16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2:16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2:16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2:16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2:16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2:16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2:16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2:16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2:16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2:16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2:16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2:16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2:16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2:16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2:16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2:16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2:16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2:16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2:16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2:16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2:16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2:16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2:16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2:16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2:16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2:16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2:16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2:16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2:16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  <row r="170" spans="2:16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</row>
    <row r="171" spans="2:16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2:16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</row>
    <row r="173" spans="2:16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2:16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2:16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</row>
    <row r="176" spans="2:16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</row>
    <row r="177" spans="2:16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</row>
    <row r="178" spans="2:16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</row>
    <row r="179" spans="2:16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</row>
    <row r="180" spans="2:16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</row>
    <row r="181" spans="2:16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</row>
    <row r="182" spans="2:16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</row>
    <row r="183" spans="2:16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2:16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2:16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2:16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2:16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</row>
    <row r="188" spans="2:16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89" spans="2:16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2:16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</row>
    <row r="191" spans="2:16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</row>
    <row r="192" spans="2:16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2:16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spans="2:16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2:16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2:16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</row>
    <row r="197" spans="2:16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2:16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</row>
    <row r="199" spans="2:16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</row>
    <row r="200" spans="2:16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1" spans="2:16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2:16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</row>
    <row r="203" spans="2:16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</row>
    <row r="204" spans="2:16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2:16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2:16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2:16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</row>
    <row r="208" spans="2:16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</row>
    <row r="209" spans="2:16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</row>
    <row r="210" spans="2:16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</row>
    <row r="211" spans="2:16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2:16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2:16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spans="2:16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</row>
    <row r="215" spans="2:16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</row>
    <row r="216" spans="2:16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</row>
    <row r="217" spans="2:16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2:16">
      <c r="B218" s="1"/>
      <c r="C218" s="1"/>
      <c r="D218" s="1"/>
    </row>
    <row r="219" spans="2:16">
      <c r="B219" s="1"/>
      <c r="C219" s="1"/>
      <c r="D219" s="1"/>
    </row>
    <row r="220" spans="2:16">
      <c r="B220" s="1"/>
      <c r="C220" s="1"/>
      <c r="D220" s="1"/>
    </row>
    <row r="221" spans="2:16">
      <c r="B221" s="1"/>
      <c r="C221" s="1"/>
      <c r="D221" s="1"/>
    </row>
    <row r="222" spans="2:16">
      <c r="B222" s="1"/>
      <c r="C222" s="1"/>
      <c r="D222" s="1"/>
    </row>
    <row r="223" spans="2:16">
      <c r="B223" s="1"/>
      <c r="C223" s="1"/>
      <c r="D223" s="1"/>
    </row>
    <row r="224" spans="2:16">
      <c r="B224" s="1"/>
      <c r="C224" s="1"/>
      <c r="D224" s="1"/>
    </row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9453</v>
      </c>
    </row>
    <row r="6" spans="2:16" ht="26.25" customHeight="1">
      <c r="B6" s="137" t="s">
        <v>184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206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2934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0">
        <v>0</v>
      </c>
      <c r="N10" s="87"/>
      <c r="O10" s="111">
        <v>0</v>
      </c>
      <c r="P10" s="111">
        <v>0</v>
      </c>
    </row>
    <row r="11" spans="2:16" ht="20.25" customHeight="1">
      <c r="B11" s="112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6"/>
      <c r="C110" s="96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2:16">
      <c r="B111" s="96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2:16">
      <c r="B112" s="96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2:16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2:16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2:16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2:16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2:16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2:16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2:16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2:16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2:16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2:16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2:16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2:16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2:16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2:16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2:16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2:16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2:16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2:16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2:16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2:16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2:16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2:16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2:16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2:16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2:16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2:16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2:16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2:16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2:16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2:16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2:16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2:16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2:16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2:16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2:16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2:16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2:16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2:16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2:16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2:16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2:16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2:16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2:16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2:16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2:16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2:16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2:16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2:16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2:16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2:16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2:16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2:16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2:16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2:16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2:16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2:16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2:16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  <row r="170" spans="2:16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</row>
    <row r="171" spans="2:16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2:16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</row>
    <row r="173" spans="2:16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2:16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2:16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</row>
    <row r="176" spans="2:16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</row>
    <row r="177" spans="2:16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</row>
    <row r="178" spans="2:16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</row>
    <row r="179" spans="2:16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</row>
    <row r="180" spans="2:16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</row>
    <row r="181" spans="2:16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</row>
    <row r="182" spans="2:16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</row>
    <row r="183" spans="2:16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2:16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2:16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2:16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2:16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</row>
    <row r="188" spans="2:16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89" spans="2:16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2:16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</row>
    <row r="191" spans="2:16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</row>
    <row r="192" spans="2:16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2:16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spans="2:16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2:16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2:16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</row>
    <row r="197" spans="2:16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2:16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</row>
    <row r="199" spans="2:16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</row>
    <row r="200" spans="2:16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1" spans="2:16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2:16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</row>
    <row r="203" spans="2:16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</row>
    <row r="204" spans="2:16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2:16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2:16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2:16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</row>
    <row r="208" spans="2:16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</row>
    <row r="209" spans="2:16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</row>
    <row r="210" spans="2:16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</row>
    <row r="211" spans="2:16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2:16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2:16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spans="2:16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</row>
    <row r="215" spans="2:16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</row>
    <row r="216" spans="2:16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</row>
    <row r="217" spans="2:16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2:16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</row>
    <row r="219" spans="2:16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  <row r="220" spans="2:16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</row>
    <row r="221" spans="2:16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</row>
    <row r="222" spans="2:16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</row>
    <row r="223" spans="2:16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</row>
    <row r="224" spans="2:16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</row>
    <row r="225" spans="2:16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2:16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</row>
    <row r="227" spans="2:16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2:16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</row>
    <row r="229" spans="2:16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</row>
    <row r="230" spans="2:16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</row>
    <row r="231" spans="2:16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</row>
    <row r="232" spans="2:16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</row>
    <row r="233" spans="2:16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2:16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2:16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2:16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2:16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2:16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2:16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2:16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2:16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</row>
    <row r="242" spans="2:16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</row>
    <row r="243" spans="2:16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</row>
    <row r="244" spans="2:16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</row>
    <row r="245" spans="2:16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2:16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2:16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2:16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2:16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</row>
    <row r="250" spans="2:16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</row>
    <row r="251" spans="2:16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2:16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</row>
    <row r="253" spans="2:16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</row>
    <row r="254" spans="2:16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2:16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</row>
    <row r="256" spans="2:16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</row>
    <row r="257" spans="2:16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</row>
    <row r="258" spans="2:16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</row>
    <row r="259" spans="2:16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</row>
    <row r="260" spans="2:16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</row>
    <row r="261" spans="2:16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</row>
    <row r="262" spans="2:16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2:16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</row>
    <row r="264" spans="2:16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</row>
    <row r="265" spans="2:16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</row>
    <row r="266" spans="2:16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</row>
    <row r="267" spans="2:16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</row>
    <row r="268" spans="2:16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</row>
    <row r="269" spans="2:16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</row>
    <row r="270" spans="2:16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</row>
    <row r="271" spans="2:16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</row>
    <row r="272" spans="2:16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</row>
    <row r="273" spans="2:16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</row>
    <row r="274" spans="2:16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</row>
    <row r="275" spans="2:16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</row>
    <row r="276" spans="2:16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</row>
    <row r="277" spans="2:16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</row>
    <row r="278" spans="2:16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</row>
    <row r="279" spans="2:16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</row>
    <row r="280" spans="2:16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</row>
    <row r="281" spans="2:16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</row>
    <row r="282" spans="2:16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</row>
    <row r="283" spans="2:16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</row>
    <row r="284" spans="2:16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</row>
    <row r="285" spans="2:16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</row>
    <row r="286" spans="2:16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</row>
    <row r="287" spans="2:16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</row>
    <row r="288" spans="2:16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</row>
    <row r="289" spans="2:16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</row>
    <row r="290" spans="2:16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</row>
    <row r="291" spans="2:16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</row>
    <row r="292" spans="2:16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</row>
    <row r="293" spans="2:16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</row>
    <row r="294" spans="2:16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</row>
    <row r="295" spans="2:16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</row>
    <row r="296" spans="2:16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</row>
    <row r="297" spans="2:16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</row>
    <row r="298" spans="2:16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</row>
    <row r="299" spans="2:16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</row>
    <row r="300" spans="2:16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</row>
    <row r="301" spans="2:16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</row>
    <row r="302" spans="2:16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</row>
    <row r="303" spans="2:16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</row>
    <row r="304" spans="2:16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</row>
    <row r="305" spans="2:16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</row>
    <row r="306" spans="2:16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</row>
    <row r="307" spans="2:16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</row>
    <row r="308" spans="2:16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</row>
    <row r="309" spans="2:16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</row>
    <row r="310" spans="2:16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</row>
    <row r="311" spans="2:16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</row>
    <row r="312" spans="2:16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</row>
    <row r="313" spans="2:16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</row>
    <row r="314" spans="2:16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</row>
    <row r="315" spans="2:16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</row>
    <row r="316" spans="2:16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</row>
    <row r="317" spans="2:16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</row>
    <row r="318" spans="2:16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</row>
    <row r="319" spans="2:16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</row>
    <row r="320" spans="2:16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</row>
    <row r="321" spans="2:16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</row>
    <row r="322" spans="2:16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</row>
    <row r="323" spans="2:16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</row>
    <row r="324" spans="2:16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</row>
    <row r="325" spans="2:16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</row>
    <row r="326" spans="2:16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</row>
    <row r="327" spans="2:16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</row>
    <row r="328" spans="2:16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</row>
    <row r="329" spans="2:16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</row>
    <row r="330" spans="2:16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</row>
    <row r="331" spans="2:16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</row>
    <row r="332" spans="2:16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</row>
    <row r="333" spans="2:16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</row>
    <row r="334" spans="2:16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</row>
    <row r="335" spans="2:16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</row>
    <row r="336" spans="2:16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</row>
    <row r="337" spans="2:16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</row>
    <row r="338" spans="2:16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</row>
    <row r="339" spans="2:16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</row>
    <row r="340" spans="2:16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</row>
    <row r="341" spans="2:16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</row>
    <row r="342" spans="2:16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</row>
    <row r="343" spans="2:16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</row>
    <row r="344" spans="2:16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</row>
    <row r="345" spans="2:16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</row>
    <row r="346" spans="2:16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</row>
    <row r="347" spans="2:16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</row>
    <row r="348" spans="2:16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</row>
    <row r="349" spans="2:16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</row>
    <row r="350" spans="2:16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</row>
    <row r="351" spans="2:16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</row>
    <row r="352" spans="2:16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</row>
    <row r="353" spans="2:16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</row>
    <row r="354" spans="2:16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</row>
    <row r="355" spans="2:16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</row>
    <row r="356" spans="2:16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</row>
    <row r="357" spans="2:16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</row>
    <row r="358" spans="2:16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</row>
    <row r="359" spans="2:16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</row>
    <row r="360" spans="2:16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</row>
    <row r="361" spans="2:16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</row>
    <row r="362" spans="2:16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</row>
    <row r="363" spans="2:16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</row>
    <row r="364" spans="2:16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</row>
    <row r="365" spans="2:16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</row>
    <row r="366" spans="2:16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</row>
    <row r="367" spans="2:16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</row>
    <row r="368" spans="2:16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</row>
    <row r="369" spans="2:16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</row>
    <row r="370" spans="2:16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</row>
    <row r="371" spans="2:16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</row>
    <row r="372" spans="2:16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</row>
    <row r="373" spans="2:16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</row>
    <row r="374" spans="2:16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</row>
    <row r="375" spans="2:16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</row>
    <row r="376" spans="2:16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</row>
    <row r="377" spans="2:16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</row>
    <row r="378" spans="2:16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</row>
    <row r="379" spans="2:16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</row>
    <row r="380" spans="2:16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</row>
    <row r="381" spans="2:16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</row>
    <row r="382" spans="2:16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</row>
    <row r="383" spans="2:16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</row>
    <row r="384" spans="2:16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</row>
    <row r="385" spans="2:16">
      <c r="B385" s="96"/>
      <c r="C385" s="96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</row>
    <row r="386" spans="2:16">
      <c r="B386" s="96"/>
      <c r="C386" s="96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</row>
    <row r="387" spans="2:16">
      <c r="B387" s="96"/>
      <c r="C387" s="96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</row>
    <row r="388" spans="2:16">
      <c r="B388" s="96"/>
      <c r="C388" s="96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</row>
    <row r="389" spans="2:16">
      <c r="B389" s="96"/>
      <c r="C389" s="96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</row>
    <row r="390" spans="2:16">
      <c r="B390" s="96"/>
      <c r="C390" s="96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</row>
    <row r="391" spans="2:16">
      <c r="B391" s="96"/>
      <c r="C391" s="96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</row>
    <row r="392" spans="2:16">
      <c r="B392" s="96"/>
      <c r="C392" s="96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</row>
    <row r="393" spans="2:16">
      <c r="B393" s="96"/>
      <c r="C393" s="96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</row>
    <row r="394" spans="2:16">
      <c r="B394" s="96"/>
      <c r="C394" s="96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2:16">
      <c r="B395" s="96"/>
      <c r="C395" s="96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</row>
    <row r="396" spans="2:16">
      <c r="B396" s="96"/>
      <c r="C396" s="96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</row>
    <row r="397" spans="2:16">
      <c r="B397" s="113"/>
      <c r="C397" s="96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</row>
    <row r="398" spans="2:16">
      <c r="B398" s="113"/>
      <c r="C398" s="96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</row>
    <row r="399" spans="2:16">
      <c r="B399" s="114"/>
      <c r="C399" s="96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</row>
    <row r="400" spans="2:16">
      <c r="B400" s="96"/>
      <c r="C400" s="96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</row>
    <row r="401" spans="2:16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</row>
    <row r="402" spans="2:16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</row>
    <row r="403" spans="2:16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</row>
    <row r="404" spans="2:16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</row>
    <row r="405" spans="2:16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</row>
    <row r="406" spans="2:16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</row>
    <row r="407" spans="2:16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</row>
    <row r="408" spans="2:16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</row>
    <row r="409" spans="2:16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</row>
    <row r="410" spans="2:16">
      <c r="B410" s="97"/>
      <c r="C410" s="97"/>
      <c r="D410" s="96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</row>
    <row r="411" spans="2:16">
      <c r="B411" s="97"/>
      <c r="C411" s="97"/>
      <c r="D411" s="96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3.8554687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145</v>
      </c>
      <c r="C1" s="46" t="s" vm="1">
        <v>230</v>
      </c>
    </row>
    <row r="2" spans="2:18">
      <c r="B2" s="46" t="s">
        <v>144</v>
      </c>
      <c r="C2" s="46" t="s">
        <v>231</v>
      </c>
    </row>
    <row r="3" spans="2:18">
      <c r="B3" s="46" t="s">
        <v>146</v>
      </c>
      <c r="C3" s="46" t="s">
        <v>232</v>
      </c>
    </row>
    <row r="4" spans="2:18">
      <c r="B4" s="46" t="s">
        <v>147</v>
      </c>
      <c r="C4" s="46">
        <v>9453</v>
      </c>
    </row>
    <row r="6" spans="2:18" ht="21.75" customHeight="1">
      <c r="B6" s="140" t="s">
        <v>173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27.7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s="3" customFormat="1" ht="66" customHeight="1">
      <c r="B8" s="21" t="s">
        <v>114</v>
      </c>
      <c r="C8" s="29" t="s">
        <v>46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62</v>
      </c>
      <c r="P8" s="29" t="s">
        <v>208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9"/>
      <c r="H11" s="100">
        <v>6.9729979092412089</v>
      </c>
      <c r="I11" s="75"/>
      <c r="J11" s="76"/>
      <c r="K11" s="78">
        <v>3.3219675968550265E-2</v>
      </c>
      <c r="L11" s="100"/>
      <c r="M11" s="101"/>
      <c r="N11" s="100"/>
      <c r="O11" s="100">
        <v>49377.063028238015</v>
      </c>
      <c r="P11" s="78"/>
      <c r="Q11" s="78">
        <f>IFERROR(O11/$O$11,0)</f>
        <v>1</v>
      </c>
      <c r="R11" s="78">
        <f>O11/'סכום נכסי הקרן'!$C$42</f>
        <v>7.2079273997809057E-2</v>
      </c>
    </row>
    <row r="12" spans="2:18" ht="22.5" customHeight="1">
      <c r="B12" s="79" t="s">
        <v>198</v>
      </c>
      <c r="C12" s="80"/>
      <c r="D12" s="81"/>
      <c r="E12" s="80"/>
      <c r="F12" s="80"/>
      <c r="G12" s="102"/>
      <c r="H12" s="77">
        <v>6.9548390633106791</v>
      </c>
      <c r="I12" s="81"/>
      <c r="J12" s="82"/>
      <c r="K12" s="83">
        <v>3.3183798971444814E-2</v>
      </c>
      <c r="L12" s="77"/>
      <c r="M12" s="103"/>
      <c r="N12" s="77"/>
      <c r="O12" s="77">
        <v>49297.681204016</v>
      </c>
      <c r="P12" s="83"/>
      <c r="Q12" s="83">
        <f t="shared" ref="Q12:Q62" si="0">IFERROR(O12/$O$11,0)</f>
        <v>0.99839233402406669</v>
      </c>
      <c r="R12" s="83">
        <f>O12/'סכום נכסי הקרן'!$C$42</f>
        <v>7.1963394601432806E-2</v>
      </c>
    </row>
    <row r="13" spans="2:18">
      <c r="B13" s="92" t="s">
        <v>25</v>
      </c>
      <c r="C13" s="87"/>
      <c r="D13" s="88"/>
      <c r="E13" s="87"/>
      <c r="F13" s="87"/>
      <c r="G13" s="104"/>
      <c r="H13" s="90">
        <v>5.0895752666123943</v>
      </c>
      <c r="I13" s="88"/>
      <c r="J13" s="89"/>
      <c r="K13" s="91">
        <v>1.2153735606696092E-2</v>
      </c>
      <c r="L13" s="90"/>
      <c r="M13" s="105"/>
      <c r="N13" s="90"/>
      <c r="O13" s="90">
        <v>12654.859726738003</v>
      </c>
      <c r="P13" s="91"/>
      <c r="Q13" s="91">
        <f t="shared" si="0"/>
        <v>0.25629024795380956</v>
      </c>
      <c r="R13" s="91">
        <f>O13/'סכום נכסי הקרן'!$C$42</f>
        <v>1.8473215005229061E-2</v>
      </c>
    </row>
    <row r="14" spans="2:18">
      <c r="B14" s="106" t="s">
        <v>24</v>
      </c>
      <c r="C14" s="80"/>
      <c r="D14" s="81"/>
      <c r="E14" s="80"/>
      <c r="F14" s="80"/>
      <c r="G14" s="102"/>
      <c r="H14" s="77">
        <v>5.0895752666123943</v>
      </c>
      <c r="I14" s="81"/>
      <c r="J14" s="82"/>
      <c r="K14" s="83">
        <v>1.2153735606696092E-2</v>
      </c>
      <c r="L14" s="77"/>
      <c r="M14" s="103"/>
      <c r="N14" s="77"/>
      <c r="O14" s="77">
        <v>12654.859726738003</v>
      </c>
      <c r="P14" s="83"/>
      <c r="Q14" s="83">
        <f t="shared" si="0"/>
        <v>0.25629024795380956</v>
      </c>
      <c r="R14" s="83">
        <f>O14/'סכום נכסי הקרן'!$C$42</f>
        <v>1.8473215005229061E-2</v>
      </c>
    </row>
    <row r="15" spans="2:18">
      <c r="B15" s="107" t="s">
        <v>233</v>
      </c>
      <c r="C15" s="87" t="s">
        <v>234</v>
      </c>
      <c r="D15" s="88" t="s">
        <v>119</v>
      </c>
      <c r="E15" s="87" t="s">
        <v>235</v>
      </c>
      <c r="F15" s="87"/>
      <c r="G15" s="104"/>
      <c r="H15" s="90">
        <v>1.05</v>
      </c>
      <c r="I15" s="88" t="s">
        <v>132</v>
      </c>
      <c r="J15" s="89">
        <v>0.04</v>
      </c>
      <c r="K15" s="91">
        <v>1.7299999999991787E-2</v>
      </c>
      <c r="L15" s="90">
        <v>840687.88196400006</v>
      </c>
      <c r="M15" s="105">
        <v>144.80000000000001</v>
      </c>
      <c r="N15" s="90"/>
      <c r="O15" s="90">
        <v>1217.3160929000003</v>
      </c>
      <c r="P15" s="91">
        <v>5.9617127428819553E-5</v>
      </c>
      <c r="Q15" s="91">
        <f t="shared" si="0"/>
        <v>2.4653473054965524E-2</v>
      </c>
      <c r="R15" s="91">
        <f>O15/'סכום נכסי הקרן'!$C$42</f>
        <v>1.7770044393264628E-3</v>
      </c>
    </row>
    <row r="16" spans="2:18">
      <c r="B16" s="107" t="s">
        <v>236</v>
      </c>
      <c r="C16" s="87" t="s">
        <v>237</v>
      </c>
      <c r="D16" s="88" t="s">
        <v>119</v>
      </c>
      <c r="E16" s="87" t="s">
        <v>235</v>
      </c>
      <c r="F16" s="87"/>
      <c r="G16" s="104"/>
      <c r="H16" s="90">
        <v>3.880000000001318</v>
      </c>
      <c r="I16" s="88" t="s">
        <v>132</v>
      </c>
      <c r="J16" s="89">
        <v>7.4999999999999997E-3</v>
      </c>
      <c r="K16" s="91">
        <v>1.1300000000002884E-2</v>
      </c>
      <c r="L16" s="90">
        <v>881293.29326300009</v>
      </c>
      <c r="M16" s="105">
        <v>110.14</v>
      </c>
      <c r="N16" s="90"/>
      <c r="O16" s="90">
        <v>970.65638994400024</v>
      </c>
      <c r="P16" s="91">
        <v>4.248354683240807E-5</v>
      </c>
      <c r="Q16" s="91">
        <f t="shared" si="0"/>
        <v>1.9658042224765294E-2</v>
      </c>
      <c r="R16" s="91">
        <f>O16/'סכום נכסי הקרן'!$C$42</f>
        <v>1.4169374117793576E-3</v>
      </c>
    </row>
    <row r="17" spans="2:18">
      <c r="B17" s="107" t="s">
        <v>238</v>
      </c>
      <c r="C17" s="87" t="s">
        <v>239</v>
      </c>
      <c r="D17" s="88" t="s">
        <v>119</v>
      </c>
      <c r="E17" s="87" t="s">
        <v>235</v>
      </c>
      <c r="F17" s="87"/>
      <c r="G17" s="104"/>
      <c r="H17" s="90">
        <v>5.8500000000014216</v>
      </c>
      <c r="I17" s="88" t="s">
        <v>132</v>
      </c>
      <c r="J17" s="89">
        <v>5.0000000000000001E-3</v>
      </c>
      <c r="K17" s="91">
        <v>1.0499999999999995E-2</v>
      </c>
      <c r="L17" s="90">
        <v>1967607.7390080001</v>
      </c>
      <c r="M17" s="105">
        <v>107.14</v>
      </c>
      <c r="N17" s="90"/>
      <c r="O17" s="90">
        <v>2108.0949023000007</v>
      </c>
      <c r="P17" s="91">
        <v>9.5294300100505169E-5</v>
      </c>
      <c r="Q17" s="91">
        <f t="shared" si="0"/>
        <v>4.2693809088936947E-2</v>
      </c>
      <c r="R17" s="91">
        <f>O17/'סכום נכסי הקרן'!$C$42</f>
        <v>3.0773387633316368E-3</v>
      </c>
    </row>
    <row r="18" spans="2:18">
      <c r="B18" s="107" t="s">
        <v>240</v>
      </c>
      <c r="C18" s="87" t="s">
        <v>241</v>
      </c>
      <c r="D18" s="88" t="s">
        <v>119</v>
      </c>
      <c r="E18" s="87" t="s">
        <v>235</v>
      </c>
      <c r="F18" s="87"/>
      <c r="G18" s="104"/>
      <c r="H18" s="90">
        <v>10.739999999996728</v>
      </c>
      <c r="I18" s="88" t="s">
        <v>132</v>
      </c>
      <c r="J18" s="89">
        <v>0.04</v>
      </c>
      <c r="K18" s="91">
        <v>1.0300000000005805E-2</v>
      </c>
      <c r="L18" s="90">
        <v>105977.060273</v>
      </c>
      <c r="M18" s="105">
        <v>178.82</v>
      </c>
      <c r="N18" s="90"/>
      <c r="O18" s="90">
        <v>189.50817076300004</v>
      </c>
      <c r="P18" s="91">
        <v>6.6517100680924781E-6</v>
      </c>
      <c r="Q18" s="91">
        <f t="shared" si="0"/>
        <v>3.8379798056158809E-3</v>
      </c>
      <c r="R18" s="91">
        <f>O18/'סכום נכסי הקרן'!$C$42</f>
        <v>2.76638798007045E-4</v>
      </c>
    </row>
    <row r="19" spans="2:18">
      <c r="B19" s="107" t="s">
        <v>242</v>
      </c>
      <c r="C19" s="87" t="s">
        <v>243</v>
      </c>
      <c r="D19" s="88" t="s">
        <v>119</v>
      </c>
      <c r="E19" s="87" t="s">
        <v>235</v>
      </c>
      <c r="F19" s="87"/>
      <c r="G19" s="104"/>
      <c r="H19" s="90">
        <v>19.739999999945059</v>
      </c>
      <c r="I19" s="88" t="s">
        <v>132</v>
      </c>
      <c r="J19" s="89">
        <v>0.01</v>
      </c>
      <c r="K19" s="91">
        <v>1.2E-2</v>
      </c>
      <c r="L19" s="90">
        <v>88174.518129000018</v>
      </c>
      <c r="M19" s="105">
        <v>107.34</v>
      </c>
      <c r="N19" s="90"/>
      <c r="O19" s="90">
        <v>94.64653168000001</v>
      </c>
      <c r="P19" s="91">
        <v>4.8701470109754696E-6</v>
      </c>
      <c r="Q19" s="91">
        <f t="shared" si="0"/>
        <v>1.9168116910046483E-3</v>
      </c>
      <c r="R19" s="91">
        <f>O19/'סכום נכסי הקרן'!$C$42</f>
        <v>1.3816239507812776E-4</v>
      </c>
    </row>
    <row r="20" spans="2:18">
      <c r="B20" s="107" t="s">
        <v>244</v>
      </c>
      <c r="C20" s="87" t="s">
        <v>245</v>
      </c>
      <c r="D20" s="88" t="s">
        <v>119</v>
      </c>
      <c r="E20" s="87" t="s">
        <v>235</v>
      </c>
      <c r="F20" s="87"/>
      <c r="G20" s="104"/>
      <c r="H20" s="90">
        <v>3.0800000000000241</v>
      </c>
      <c r="I20" s="88" t="s">
        <v>132</v>
      </c>
      <c r="J20" s="89">
        <v>1E-3</v>
      </c>
      <c r="K20" s="91">
        <v>1.2000000000000588E-2</v>
      </c>
      <c r="L20" s="90">
        <v>3185879.7480790005</v>
      </c>
      <c r="M20" s="105">
        <v>107</v>
      </c>
      <c r="N20" s="90"/>
      <c r="O20" s="90">
        <v>3408.8912340740003</v>
      </c>
      <c r="P20" s="91">
        <v>1.7046986382384332E-4</v>
      </c>
      <c r="Q20" s="91">
        <f t="shared" si="0"/>
        <v>6.9037950518128333E-2</v>
      </c>
      <c r="R20" s="91">
        <f>O20/'סכום נכסי הקרן'!$C$42</f>
        <v>4.976205351643356E-3</v>
      </c>
    </row>
    <row r="21" spans="2:18">
      <c r="B21" s="107" t="s">
        <v>246</v>
      </c>
      <c r="C21" s="87" t="s">
        <v>247</v>
      </c>
      <c r="D21" s="88" t="s">
        <v>119</v>
      </c>
      <c r="E21" s="87" t="s">
        <v>235</v>
      </c>
      <c r="F21" s="87"/>
      <c r="G21" s="104"/>
      <c r="H21" s="90">
        <v>14.75999999997514</v>
      </c>
      <c r="I21" s="88" t="s">
        <v>132</v>
      </c>
      <c r="J21" s="89">
        <v>2.75E-2</v>
      </c>
      <c r="K21" s="91">
        <v>1.1099999999989641E-2</v>
      </c>
      <c r="L21" s="90">
        <v>157858.88723900003</v>
      </c>
      <c r="M21" s="105">
        <v>152.87</v>
      </c>
      <c r="N21" s="90"/>
      <c r="O21" s="90">
        <v>241.31887567500002</v>
      </c>
      <c r="P21" s="91">
        <v>8.6614453961042559E-6</v>
      </c>
      <c r="Q21" s="91">
        <f t="shared" si="0"/>
        <v>4.8872666958136675E-3</v>
      </c>
      <c r="R21" s="91">
        <f>O21/'סכום נכסי הקרן'!$C$42</f>
        <v>3.5227063526792026E-4</v>
      </c>
    </row>
    <row r="22" spans="2:18">
      <c r="B22" s="107" t="s">
        <v>248</v>
      </c>
      <c r="C22" s="87" t="s">
        <v>249</v>
      </c>
      <c r="D22" s="88" t="s">
        <v>119</v>
      </c>
      <c r="E22" s="87" t="s">
        <v>235</v>
      </c>
      <c r="F22" s="87"/>
      <c r="G22" s="104"/>
      <c r="H22" s="90">
        <v>0.24999999997516761</v>
      </c>
      <c r="I22" s="88" t="s">
        <v>132</v>
      </c>
      <c r="J22" s="89">
        <v>1.7500000000000002E-2</v>
      </c>
      <c r="K22" s="91">
        <v>5.2999999998510064E-3</v>
      </c>
      <c r="L22" s="90">
        <v>17625.176093000002</v>
      </c>
      <c r="M22" s="105">
        <v>114.24</v>
      </c>
      <c r="N22" s="90"/>
      <c r="O22" s="90">
        <v>20.135000910000002</v>
      </c>
      <c r="P22" s="91">
        <v>1.6310706672925827E-6</v>
      </c>
      <c r="Q22" s="91">
        <f t="shared" si="0"/>
        <v>4.0778044855533616E-4</v>
      </c>
      <c r="R22" s="91">
        <f>O22/'סכום נכסי הקרן'!$C$42</f>
        <v>2.9392518682369555E-5</v>
      </c>
    </row>
    <row r="23" spans="2:18">
      <c r="B23" s="107" t="s">
        <v>250</v>
      </c>
      <c r="C23" s="87" t="s">
        <v>251</v>
      </c>
      <c r="D23" s="88" t="s">
        <v>119</v>
      </c>
      <c r="E23" s="87" t="s">
        <v>235</v>
      </c>
      <c r="F23" s="87"/>
      <c r="G23" s="104"/>
      <c r="H23" s="90">
        <v>2.319999999999582</v>
      </c>
      <c r="I23" s="88" t="s">
        <v>132</v>
      </c>
      <c r="J23" s="89">
        <v>7.4999999999999997E-3</v>
      </c>
      <c r="K23" s="91">
        <v>1.3299999999996578E-2</v>
      </c>
      <c r="L23" s="90">
        <v>1912235.3135380002</v>
      </c>
      <c r="M23" s="105">
        <v>110.07</v>
      </c>
      <c r="N23" s="90"/>
      <c r="O23" s="90">
        <v>2104.7973782840004</v>
      </c>
      <c r="P23" s="91">
        <v>8.7267967366512147E-5</v>
      </c>
      <c r="Q23" s="91">
        <f t="shared" si="0"/>
        <v>4.2627026582773821E-2</v>
      </c>
      <c r="R23" s="91">
        <f>O23/'סכום נכסי הקרן'!$C$42</f>
        <v>3.0725251287716448E-3</v>
      </c>
    </row>
    <row r="24" spans="2:18">
      <c r="B24" s="107" t="s">
        <v>252</v>
      </c>
      <c r="C24" s="87" t="s">
        <v>253</v>
      </c>
      <c r="D24" s="88" t="s">
        <v>119</v>
      </c>
      <c r="E24" s="87" t="s">
        <v>235</v>
      </c>
      <c r="F24" s="87"/>
      <c r="G24" s="104"/>
      <c r="H24" s="90">
        <v>8.3900000000004695</v>
      </c>
      <c r="I24" s="88" t="s">
        <v>132</v>
      </c>
      <c r="J24" s="89">
        <v>1E-3</v>
      </c>
      <c r="K24" s="91">
        <v>1.0600000000001482E-2</v>
      </c>
      <c r="L24" s="90">
        <v>1983167.5526060003</v>
      </c>
      <c r="M24" s="105">
        <v>102.15</v>
      </c>
      <c r="N24" s="90"/>
      <c r="O24" s="90">
        <v>2025.8056641950002</v>
      </c>
      <c r="P24" s="91">
        <v>1.0570235211334345E-4</v>
      </c>
      <c r="Q24" s="91">
        <f t="shared" si="0"/>
        <v>4.1027261241448724E-2</v>
      </c>
      <c r="R24" s="91">
        <f>O24/'סכום נכסי הקרן'!$C$42</f>
        <v>2.9572152044020743E-3</v>
      </c>
    </row>
    <row r="25" spans="2:18">
      <c r="B25" s="107" t="s">
        <v>254</v>
      </c>
      <c r="C25" s="87" t="s">
        <v>255</v>
      </c>
      <c r="D25" s="88" t="s">
        <v>119</v>
      </c>
      <c r="E25" s="87" t="s">
        <v>235</v>
      </c>
      <c r="F25" s="87"/>
      <c r="G25" s="104"/>
      <c r="H25" s="90">
        <v>26.23999999995571</v>
      </c>
      <c r="I25" s="88" t="s">
        <v>132</v>
      </c>
      <c r="J25" s="89">
        <v>5.0000000000000001E-3</v>
      </c>
      <c r="K25" s="91">
        <v>1.2399999999995614E-2</v>
      </c>
      <c r="L25" s="90">
        <v>299572.53856300004</v>
      </c>
      <c r="M25" s="105">
        <v>91.36</v>
      </c>
      <c r="N25" s="90"/>
      <c r="O25" s="90">
        <v>273.68948601300008</v>
      </c>
      <c r="P25" s="91">
        <v>2.4063955145286597E-5</v>
      </c>
      <c r="Q25" s="91">
        <f t="shared" si="0"/>
        <v>5.542846601801348E-3</v>
      </c>
      <c r="R25" s="91">
        <f>O25/'סכום נכסי הקרן'!$C$42</f>
        <v>3.9952435893906424E-4</v>
      </c>
    </row>
    <row r="26" spans="2:18">
      <c r="B26" s="85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5"/>
      <c r="N26" s="87"/>
      <c r="O26" s="87"/>
      <c r="P26" s="87"/>
      <c r="Q26" s="91"/>
      <c r="R26" s="87"/>
    </row>
    <row r="27" spans="2:18">
      <c r="B27" s="92" t="s">
        <v>47</v>
      </c>
      <c r="C27" s="87"/>
      <c r="D27" s="88"/>
      <c r="E27" s="87"/>
      <c r="F27" s="87"/>
      <c r="G27" s="104"/>
      <c r="H27" s="90">
        <v>7.5990212182033261</v>
      </c>
      <c r="I27" s="88"/>
      <c r="J27" s="89"/>
      <c r="K27" s="91">
        <v>4.0446681336830735E-2</v>
      </c>
      <c r="L27" s="90"/>
      <c r="M27" s="105"/>
      <c r="N27" s="90"/>
      <c r="O27" s="90">
        <v>36642.821477278005</v>
      </c>
      <c r="P27" s="91"/>
      <c r="Q27" s="91">
        <f t="shared" si="0"/>
        <v>0.74210208607025729</v>
      </c>
      <c r="R27" s="91">
        <f>O27/'סכום נכסי הקרן'!$C$42</f>
        <v>5.3490179596203752E-2</v>
      </c>
    </row>
    <row r="28" spans="2:18">
      <c r="B28" s="106" t="s">
        <v>22</v>
      </c>
      <c r="C28" s="80"/>
      <c r="D28" s="81"/>
      <c r="E28" s="80"/>
      <c r="F28" s="80"/>
      <c r="G28" s="102"/>
      <c r="H28" s="77">
        <v>0.66582881845331232</v>
      </c>
      <c r="I28" s="81"/>
      <c r="J28" s="82"/>
      <c r="K28" s="83">
        <v>4.8124623949256568E-2</v>
      </c>
      <c r="L28" s="77"/>
      <c r="M28" s="103"/>
      <c r="N28" s="77"/>
      <c r="O28" s="77">
        <v>7243.7829202600005</v>
      </c>
      <c r="P28" s="83"/>
      <c r="Q28" s="83">
        <f t="shared" si="0"/>
        <v>0.14670339781281416</v>
      </c>
      <c r="R28" s="83">
        <f>O28/'סכום נכסי הקרן'!$C$42</f>
        <v>1.0574274407359415E-2</v>
      </c>
    </row>
    <row r="29" spans="2:18">
      <c r="B29" s="107" t="s">
        <v>256</v>
      </c>
      <c r="C29" s="87" t="s">
        <v>257</v>
      </c>
      <c r="D29" s="88" t="s">
        <v>119</v>
      </c>
      <c r="E29" s="87" t="s">
        <v>235</v>
      </c>
      <c r="F29" s="87"/>
      <c r="G29" s="104"/>
      <c r="H29" s="90">
        <v>0.35999999999084875</v>
      </c>
      <c r="I29" s="88" t="s">
        <v>132</v>
      </c>
      <c r="J29" s="89">
        <v>0</v>
      </c>
      <c r="K29" s="91">
        <v>4.7999999998398532E-2</v>
      </c>
      <c r="L29" s="90">
        <v>17780.835000000003</v>
      </c>
      <c r="M29" s="105">
        <v>98.33</v>
      </c>
      <c r="N29" s="90"/>
      <c r="O29" s="90">
        <v>17.483895056000001</v>
      </c>
      <c r="P29" s="91">
        <v>8.0821977272727285E-7</v>
      </c>
      <c r="Q29" s="91">
        <f t="shared" si="0"/>
        <v>3.5408940880103011E-4</v>
      </c>
      <c r="R29" s="91">
        <f>O29/'סכום נכסי הקרן'!$C$42</f>
        <v>2.5522507516691674E-5</v>
      </c>
    </row>
    <row r="30" spans="2:18">
      <c r="B30" s="107" t="s">
        <v>258</v>
      </c>
      <c r="C30" s="87" t="s">
        <v>259</v>
      </c>
      <c r="D30" s="88" t="s">
        <v>119</v>
      </c>
      <c r="E30" s="87" t="s">
        <v>235</v>
      </c>
      <c r="F30" s="87"/>
      <c r="G30" s="104"/>
      <c r="H30" s="90">
        <v>8.9999999854099705E-2</v>
      </c>
      <c r="I30" s="88" t="s">
        <v>132</v>
      </c>
      <c r="J30" s="89">
        <v>0</v>
      </c>
      <c r="K30" s="91">
        <v>4.770000000268268E-2</v>
      </c>
      <c r="L30" s="90">
        <v>2133.7002000000007</v>
      </c>
      <c r="M30" s="105">
        <v>99.58</v>
      </c>
      <c r="N30" s="90"/>
      <c r="O30" s="90">
        <v>2.1247386590000006</v>
      </c>
      <c r="P30" s="91">
        <v>1.0668501000000003E-7</v>
      </c>
      <c r="Q30" s="91">
        <f t="shared" si="0"/>
        <v>4.3030883748288023E-5</v>
      </c>
      <c r="R30" s="91">
        <f>O30/'סכום נכסי הקרן'!$C$42</f>
        <v>3.1016348600607212E-6</v>
      </c>
    </row>
    <row r="31" spans="2:18">
      <c r="B31" s="107" t="s">
        <v>260</v>
      </c>
      <c r="C31" s="87" t="s">
        <v>261</v>
      </c>
      <c r="D31" s="88" t="s">
        <v>119</v>
      </c>
      <c r="E31" s="87" t="s">
        <v>235</v>
      </c>
      <c r="F31" s="87"/>
      <c r="G31" s="104"/>
      <c r="H31" s="90">
        <v>0.28000000000797576</v>
      </c>
      <c r="I31" s="88" t="s">
        <v>132</v>
      </c>
      <c r="J31" s="89">
        <v>0</v>
      </c>
      <c r="K31" s="91">
        <v>4.6699999999977218E-2</v>
      </c>
      <c r="L31" s="90">
        <v>35561.670000000006</v>
      </c>
      <c r="M31" s="105">
        <v>98.72</v>
      </c>
      <c r="N31" s="90"/>
      <c r="O31" s="90">
        <v>35.106480624000007</v>
      </c>
      <c r="P31" s="91">
        <v>2.3707780000000005E-6</v>
      </c>
      <c r="Q31" s="91">
        <f t="shared" si="0"/>
        <v>7.109876220042316E-4</v>
      </c>
      <c r="R31" s="91">
        <f>O31/'סכום נכסי הקרן'!$C$42</f>
        <v>5.12474716154937E-5</v>
      </c>
    </row>
    <row r="32" spans="2:18">
      <c r="B32" s="107" t="s">
        <v>262</v>
      </c>
      <c r="C32" s="87" t="s">
        <v>263</v>
      </c>
      <c r="D32" s="88" t="s">
        <v>119</v>
      </c>
      <c r="E32" s="87" t="s">
        <v>235</v>
      </c>
      <c r="F32" s="87"/>
      <c r="G32" s="104"/>
      <c r="H32" s="90">
        <v>0.76000000000051826</v>
      </c>
      <c r="I32" s="88" t="s">
        <v>132</v>
      </c>
      <c r="J32" s="89">
        <v>0</v>
      </c>
      <c r="K32" s="91">
        <v>4.8199999999997412E-2</v>
      </c>
      <c r="L32" s="90">
        <v>800137.57499999995</v>
      </c>
      <c r="M32" s="105">
        <v>96.48</v>
      </c>
      <c r="N32" s="90"/>
      <c r="O32" s="90">
        <v>771.97273236000012</v>
      </c>
      <c r="P32" s="91">
        <v>4.0006878749999995E-5</v>
      </c>
      <c r="Q32" s="91">
        <f t="shared" si="0"/>
        <v>1.563423753896663E-2</v>
      </c>
      <c r="R32" s="91">
        <f>O32/'סכום נכסי הקרן'!$C$42</f>
        <v>1.1269044913180077E-3</v>
      </c>
    </row>
    <row r="33" spans="2:18">
      <c r="B33" s="107" t="s">
        <v>264</v>
      </c>
      <c r="C33" s="87" t="s">
        <v>265</v>
      </c>
      <c r="D33" s="88" t="s">
        <v>119</v>
      </c>
      <c r="E33" s="87" t="s">
        <v>235</v>
      </c>
      <c r="F33" s="87"/>
      <c r="G33" s="104"/>
      <c r="H33" s="90">
        <v>0.19000000122568983</v>
      </c>
      <c r="I33" s="88" t="s">
        <v>132</v>
      </c>
      <c r="J33" s="89">
        <v>0</v>
      </c>
      <c r="K33" s="91">
        <v>4.6299999718091345E-2</v>
      </c>
      <c r="L33" s="90">
        <v>49.366710000000005</v>
      </c>
      <c r="M33" s="105">
        <v>99.16</v>
      </c>
      <c r="N33" s="90"/>
      <c r="O33" s="90">
        <v>4.8952026000000003E-2</v>
      </c>
      <c r="P33" s="91">
        <v>2.1463786956521743E-9</v>
      </c>
      <c r="Q33" s="91">
        <f t="shared" si="0"/>
        <v>9.9139201479045156E-7</v>
      </c>
      <c r="R33" s="91">
        <f>O33/'סכום נכסי הקרן'!$C$42</f>
        <v>7.1458816673320928E-8</v>
      </c>
    </row>
    <row r="34" spans="2:18">
      <c r="B34" s="107" t="s">
        <v>266</v>
      </c>
      <c r="C34" s="87" t="s">
        <v>267</v>
      </c>
      <c r="D34" s="88" t="s">
        <v>119</v>
      </c>
      <c r="E34" s="87" t="s">
        <v>235</v>
      </c>
      <c r="F34" s="87"/>
      <c r="G34" s="104"/>
      <c r="H34" s="90">
        <v>0.51000000000012347</v>
      </c>
      <c r="I34" s="88" t="s">
        <v>132</v>
      </c>
      <c r="J34" s="89">
        <v>0</v>
      </c>
      <c r="K34" s="91">
        <v>4.7900000000004939E-2</v>
      </c>
      <c r="L34" s="90">
        <v>995726.76000000013</v>
      </c>
      <c r="M34" s="105">
        <v>97.63</v>
      </c>
      <c r="N34" s="90"/>
      <c r="O34" s="90">
        <v>972.12803578800015</v>
      </c>
      <c r="P34" s="91">
        <v>2.9286081176470592E-5</v>
      </c>
      <c r="Q34" s="91">
        <f t="shared" si="0"/>
        <v>1.9687846464907288E-2</v>
      </c>
      <c r="R34" s="91">
        <f>O34/'סכום נכסי הקרן'!$C$42</f>
        <v>1.4190856797708488E-3</v>
      </c>
    </row>
    <row r="35" spans="2:18">
      <c r="B35" s="107" t="s">
        <v>268</v>
      </c>
      <c r="C35" s="87" t="s">
        <v>269</v>
      </c>
      <c r="D35" s="88" t="s">
        <v>119</v>
      </c>
      <c r="E35" s="87" t="s">
        <v>235</v>
      </c>
      <c r="F35" s="87"/>
      <c r="G35" s="104"/>
      <c r="H35" s="90">
        <v>0.44000000000027006</v>
      </c>
      <c r="I35" s="88" t="s">
        <v>132</v>
      </c>
      <c r="J35" s="89">
        <v>0</v>
      </c>
      <c r="K35" s="91">
        <v>4.7700000000000499E-2</v>
      </c>
      <c r="L35" s="90">
        <v>1209096.7800000003</v>
      </c>
      <c r="M35" s="105">
        <v>97.99</v>
      </c>
      <c r="N35" s="90"/>
      <c r="O35" s="90">
        <v>1184.7939347220004</v>
      </c>
      <c r="P35" s="91">
        <v>3.5561670000000007E-5</v>
      </c>
      <c r="Q35" s="91">
        <f t="shared" si="0"/>
        <v>2.3994823953875793E-2</v>
      </c>
      <c r="R35" s="91">
        <f>O35/'סכום נכסי הקרן'!$C$42</f>
        <v>1.7295294903006053E-3</v>
      </c>
    </row>
    <row r="36" spans="2:18">
      <c r="B36" s="107" t="s">
        <v>270</v>
      </c>
      <c r="C36" s="87" t="s">
        <v>271</v>
      </c>
      <c r="D36" s="88" t="s">
        <v>119</v>
      </c>
      <c r="E36" s="87" t="s">
        <v>235</v>
      </c>
      <c r="F36" s="87"/>
      <c r="G36" s="104"/>
      <c r="H36" s="90">
        <v>0.61000000000025612</v>
      </c>
      <c r="I36" s="88" t="s">
        <v>132</v>
      </c>
      <c r="J36" s="89">
        <v>0</v>
      </c>
      <c r="K36" s="91">
        <v>4.8000000000021956E-2</v>
      </c>
      <c r="L36" s="90">
        <v>1124899.5476410002</v>
      </c>
      <c r="M36" s="105">
        <v>97.19</v>
      </c>
      <c r="N36" s="90"/>
      <c r="O36" s="90">
        <v>1093.2898703520002</v>
      </c>
      <c r="P36" s="91">
        <v>3.5153110863781256E-5</v>
      </c>
      <c r="Q36" s="91">
        <f t="shared" si="0"/>
        <v>2.2141654511260902E-2</v>
      </c>
      <c r="R36" s="91">
        <f>O36/'סכום נכסי הקרן'!$C$42</f>
        <v>1.5959543822819996E-3</v>
      </c>
    </row>
    <row r="37" spans="2:18">
      <c r="B37" s="107" t="s">
        <v>272</v>
      </c>
      <c r="C37" s="87" t="s">
        <v>273</v>
      </c>
      <c r="D37" s="88" t="s">
        <v>119</v>
      </c>
      <c r="E37" s="87" t="s">
        <v>235</v>
      </c>
      <c r="F37" s="87"/>
      <c r="G37" s="104"/>
      <c r="H37" s="90">
        <v>0.68000000000017002</v>
      </c>
      <c r="I37" s="88" t="s">
        <v>132</v>
      </c>
      <c r="J37" s="89">
        <v>0</v>
      </c>
      <c r="K37" s="91">
        <v>4.8500000000000362E-2</v>
      </c>
      <c r="L37" s="90">
        <v>1458028.4700000002</v>
      </c>
      <c r="M37" s="105">
        <v>96.81</v>
      </c>
      <c r="N37" s="90"/>
      <c r="O37" s="90">
        <v>1411.517361807</v>
      </c>
      <c r="P37" s="91">
        <v>4.7033176451612912E-5</v>
      </c>
      <c r="Q37" s="91">
        <f t="shared" si="0"/>
        <v>2.8586498978276087E-2</v>
      </c>
      <c r="R37" s="91">
        <f>O37/'סכום נכסי הקרן'!$C$42</f>
        <v>2.0604940924932509E-3</v>
      </c>
    </row>
    <row r="38" spans="2:18">
      <c r="B38" s="107" t="s">
        <v>274</v>
      </c>
      <c r="C38" s="87" t="s">
        <v>275</v>
      </c>
      <c r="D38" s="88" t="s">
        <v>119</v>
      </c>
      <c r="E38" s="87" t="s">
        <v>235</v>
      </c>
      <c r="F38" s="87"/>
      <c r="G38" s="104"/>
      <c r="H38" s="90">
        <v>0.85999999999965104</v>
      </c>
      <c r="I38" s="88" t="s">
        <v>132</v>
      </c>
      <c r="J38" s="89">
        <v>0</v>
      </c>
      <c r="K38" s="91">
        <v>4.8199999999995517E-2</v>
      </c>
      <c r="L38" s="90">
        <v>835699.24500000011</v>
      </c>
      <c r="M38" s="105">
        <v>96.04</v>
      </c>
      <c r="N38" s="90"/>
      <c r="O38" s="90">
        <v>802.60555489800004</v>
      </c>
      <c r="P38" s="91">
        <v>4.642773583333334E-5</v>
      </c>
      <c r="Q38" s="91">
        <f t="shared" si="0"/>
        <v>1.6254623213191148E-2</v>
      </c>
      <c r="R38" s="91">
        <f>O38/'סכום נכסי הקרן'!$C$42</f>
        <v>1.1716214403147522E-3</v>
      </c>
    </row>
    <row r="39" spans="2:18">
      <c r="B39" s="107" t="s">
        <v>276</v>
      </c>
      <c r="C39" s="87" t="s">
        <v>277</v>
      </c>
      <c r="D39" s="88" t="s">
        <v>119</v>
      </c>
      <c r="E39" s="87" t="s">
        <v>235</v>
      </c>
      <c r="F39" s="87"/>
      <c r="G39" s="104"/>
      <c r="H39" s="90">
        <v>0.92999999999974803</v>
      </c>
      <c r="I39" s="88" t="s">
        <v>132</v>
      </c>
      <c r="J39" s="89">
        <v>0</v>
      </c>
      <c r="K39" s="91">
        <v>4.839999999999875E-2</v>
      </c>
      <c r="L39" s="90">
        <v>995726.76000000013</v>
      </c>
      <c r="M39" s="105">
        <v>95.68</v>
      </c>
      <c r="N39" s="90"/>
      <c r="O39" s="90">
        <v>952.71136396800011</v>
      </c>
      <c r="P39" s="91">
        <v>5.5318153333333343E-5</v>
      </c>
      <c r="Q39" s="91">
        <f t="shared" si="0"/>
        <v>1.9294613845767992E-2</v>
      </c>
      <c r="R39" s="91">
        <f>O39/'סכום נכסי הקרן'!$C$42</f>
        <v>1.3907417580710315E-3</v>
      </c>
    </row>
    <row r="40" spans="2:18">
      <c r="B40" s="85"/>
      <c r="C40" s="87"/>
      <c r="D40" s="87"/>
      <c r="E40" s="87"/>
      <c r="F40" s="87"/>
      <c r="G40" s="87"/>
      <c r="H40" s="87"/>
      <c r="I40" s="87"/>
      <c r="J40" s="87"/>
      <c r="K40" s="91"/>
      <c r="L40" s="90"/>
      <c r="M40" s="105"/>
      <c r="N40" s="87"/>
      <c r="O40" s="87"/>
      <c r="P40" s="87"/>
      <c r="Q40" s="91"/>
      <c r="R40" s="87"/>
    </row>
    <row r="41" spans="2:18">
      <c r="B41" s="106" t="s">
        <v>23</v>
      </c>
      <c r="C41" s="80"/>
      <c r="D41" s="81"/>
      <c r="E41" s="80"/>
      <c r="F41" s="80"/>
      <c r="G41" s="102"/>
      <c r="H41" s="77">
        <v>9.3073267667259927</v>
      </c>
      <c r="I41" s="81"/>
      <c r="J41" s="82"/>
      <c r="K41" s="83">
        <v>3.8554872887014952E-2</v>
      </c>
      <c r="L41" s="77"/>
      <c r="M41" s="103"/>
      <c r="N41" s="77"/>
      <c r="O41" s="77">
        <v>29399.038557017997</v>
      </c>
      <c r="P41" s="83"/>
      <c r="Q41" s="83">
        <f t="shared" si="0"/>
        <v>0.59539868825744291</v>
      </c>
      <c r="R41" s="83">
        <f>O41/'סכום נכסי הקרן'!$C$42</f>
        <v>4.2915905188844326E-2</v>
      </c>
    </row>
    <row r="42" spans="2:18">
      <c r="B42" s="107" t="s">
        <v>278</v>
      </c>
      <c r="C42" s="87" t="s">
        <v>279</v>
      </c>
      <c r="D42" s="88" t="s">
        <v>119</v>
      </c>
      <c r="E42" s="87" t="s">
        <v>235</v>
      </c>
      <c r="F42" s="87"/>
      <c r="G42" s="104"/>
      <c r="H42" s="90">
        <v>12.460000000014487</v>
      </c>
      <c r="I42" s="88" t="s">
        <v>132</v>
      </c>
      <c r="J42" s="89">
        <v>5.5E-2</v>
      </c>
      <c r="K42" s="91">
        <v>3.9900000000047543E-2</v>
      </c>
      <c r="L42" s="90">
        <v>362712.52745900006</v>
      </c>
      <c r="M42" s="105">
        <v>121.8</v>
      </c>
      <c r="N42" s="90"/>
      <c r="O42" s="90">
        <v>441.78386741000008</v>
      </c>
      <c r="P42" s="91">
        <v>1.9123303803690944E-5</v>
      </c>
      <c r="Q42" s="91">
        <f t="shared" si="0"/>
        <v>8.9471475279392452E-3</v>
      </c>
      <c r="R42" s="91">
        <f>O42/'סכום נכסי הקרן'!$C$42</f>
        <v>6.4490389816515288E-4</v>
      </c>
    </row>
    <row r="43" spans="2:18">
      <c r="B43" s="107" t="s">
        <v>280</v>
      </c>
      <c r="C43" s="87" t="s">
        <v>281</v>
      </c>
      <c r="D43" s="88" t="s">
        <v>119</v>
      </c>
      <c r="E43" s="87" t="s">
        <v>235</v>
      </c>
      <c r="F43" s="87"/>
      <c r="G43" s="104"/>
      <c r="H43" s="90">
        <v>2.6500000094450145</v>
      </c>
      <c r="I43" s="88" t="s">
        <v>132</v>
      </c>
      <c r="J43" s="89">
        <v>5.0000000000000001E-3</v>
      </c>
      <c r="K43" s="91">
        <v>4.080000008635442E-2</v>
      </c>
      <c r="L43" s="90">
        <v>121.76315800000002</v>
      </c>
      <c r="M43" s="105">
        <v>91.3</v>
      </c>
      <c r="N43" s="90"/>
      <c r="O43" s="90">
        <v>0.11116976300000002</v>
      </c>
      <c r="P43" s="91">
        <v>6.7769075517648316E-9</v>
      </c>
      <c r="Q43" s="91">
        <f t="shared" si="0"/>
        <v>2.2514454319898223E-6</v>
      </c>
      <c r="R43" s="91">
        <f>O43/'סכום נכסי הקרן'!$C$42</f>
        <v>1.6228255218350997E-7</v>
      </c>
    </row>
    <row r="44" spans="2:18">
      <c r="B44" s="107" t="s">
        <v>282</v>
      </c>
      <c r="C44" s="87" t="s">
        <v>283</v>
      </c>
      <c r="D44" s="88" t="s">
        <v>119</v>
      </c>
      <c r="E44" s="87" t="s">
        <v>235</v>
      </c>
      <c r="F44" s="87"/>
      <c r="G44" s="104"/>
      <c r="H44" s="90">
        <v>0.7499999982009975</v>
      </c>
      <c r="I44" s="88" t="s">
        <v>132</v>
      </c>
      <c r="J44" s="89">
        <v>3.7499999999999999E-2</v>
      </c>
      <c r="K44" s="91">
        <v>4.4899999917245893E-2</v>
      </c>
      <c r="L44" s="90">
        <v>276.87960600000008</v>
      </c>
      <c r="M44" s="105">
        <v>100.38</v>
      </c>
      <c r="N44" s="90"/>
      <c r="O44" s="90">
        <v>0.27793176999999997</v>
      </c>
      <c r="P44" s="91">
        <v>1.2821601799509375E-8</v>
      </c>
      <c r="Q44" s="91">
        <f t="shared" si="0"/>
        <v>5.6287626876684598E-6</v>
      </c>
      <c r="R44" s="91">
        <f>O44/'סכום נכסי הקרן'!$C$42</f>
        <v>4.0571712803309905E-7</v>
      </c>
    </row>
    <row r="45" spans="2:18">
      <c r="B45" s="107" t="s">
        <v>284</v>
      </c>
      <c r="C45" s="87" t="s">
        <v>285</v>
      </c>
      <c r="D45" s="88" t="s">
        <v>119</v>
      </c>
      <c r="E45" s="87" t="s">
        <v>235</v>
      </c>
      <c r="F45" s="87"/>
      <c r="G45" s="104"/>
      <c r="H45" s="90">
        <v>3.6300000000004879</v>
      </c>
      <c r="I45" s="88" t="s">
        <v>132</v>
      </c>
      <c r="J45" s="89">
        <v>0.02</v>
      </c>
      <c r="K45" s="91">
        <v>3.8800000000004872E-2</v>
      </c>
      <c r="L45" s="90">
        <v>1483708.6768050003</v>
      </c>
      <c r="M45" s="105">
        <v>94.05</v>
      </c>
      <c r="N45" s="90"/>
      <c r="O45" s="90">
        <v>1395.4280125640003</v>
      </c>
      <c r="P45" s="91">
        <v>6.8305762153432966E-5</v>
      </c>
      <c r="Q45" s="91">
        <f t="shared" si="0"/>
        <v>2.826065235524388E-2</v>
      </c>
      <c r="R45" s="91">
        <f>O45/'סכום נכסי הקרן'!$C$42</f>
        <v>2.0370073044704514E-3</v>
      </c>
    </row>
    <row r="46" spans="2:18">
      <c r="B46" s="107" t="s">
        <v>286</v>
      </c>
      <c r="C46" s="87" t="s">
        <v>287</v>
      </c>
      <c r="D46" s="88" t="s">
        <v>119</v>
      </c>
      <c r="E46" s="87" t="s">
        <v>235</v>
      </c>
      <c r="F46" s="87"/>
      <c r="G46" s="104"/>
      <c r="H46" s="90">
        <v>6.5299999999993723</v>
      </c>
      <c r="I46" s="88" t="s">
        <v>132</v>
      </c>
      <c r="J46" s="89">
        <v>0.01</v>
      </c>
      <c r="K46" s="91">
        <v>3.7499999999995814E-2</v>
      </c>
      <c r="L46" s="90">
        <v>5680510.8836740004</v>
      </c>
      <c r="M46" s="105">
        <v>84.11</v>
      </c>
      <c r="N46" s="90"/>
      <c r="O46" s="90">
        <v>4777.8779866000004</v>
      </c>
      <c r="P46" s="91">
        <v>2.4055160323088986E-4</v>
      </c>
      <c r="Q46" s="91">
        <f t="shared" si="0"/>
        <v>9.6763106057312531E-2</v>
      </c>
      <c r="R46" s="91">
        <f>O46/'סכום נכסי הקרן'!$C$42</f>
        <v>6.9746144343840874E-3</v>
      </c>
    </row>
    <row r="47" spans="2:18">
      <c r="B47" s="107" t="s">
        <v>288</v>
      </c>
      <c r="C47" s="87" t="s">
        <v>289</v>
      </c>
      <c r="D47" s="88" t="s">
        <v>119</v>
      </c>
      <c r="E47" s="87" t="s">
        <v>235</v>
      </c>
      <c r="F47" s="87"/>
      <c r="G47" s="104"/>
      <c r="H47" s="90">
        <v>15.779999999996523</v>
      </c>
      <c r="I47" s="88" t="s">
        <v>132</v>
      </c>
      <c r="J47" s="89">
        <v>3.7499999999999999E-2</v>
      </c>
      <c r="K47" s="91">
        <v>4.0599999999988985E-2</v>
      </c>
      <c r="L47" s="90">
        <v>2488585.2262300006</v>
      </c>
      <c r="M47" s="105">
        <v>96.3</v>
      </c>
      <c r="N47" s="90"/>
      <c r="O47" s="90">
        <v>2396.5076103440006</v>
      </c>
      <c r="P47" s="91">
        <v>9.8672351592479435E-5</v>
      </c>
      <c r="Q47" s="91">
        <f t="shared" si="0"/>
        <v>4.8534835070556406E-2</v>
      </c>
      <c r="R47" s="91">
        <f>O47/'סכום נכסי הקרן'!$C$42</f>
        <v>3.4983556754891077E-3</v>
      </c>
    </row>
    <row r="48" spans="2:18">
      <c r="B48" s="107" t="s">
        <v>290</v>
      </c>
      <c r="C48" s="87" t="s">
        <v>291</v>
      </c>
      <c r="D48" s="88" t="s">
        <v>119</v>
      </c>
      <c r="E48" s="87" t="s">
        <v>235</v>
      </c>
      <c r="F48" s="87"/>
      <c r="G48" s="104"/>
      <c r="H48" s="90">
        <v>1.8299999997153868</v>
      </c>
      <c r="I48" s="88" t="s">
        <v>132</v>
      </c>
      <c r="J48" s="89">
        <v>5.0000000000000001E-3</v>
      </c>
      <c r="K48" s="91">
        <v>4.3099999994985393E-2</v>
      </c>
      <c r="L48" s="90">
        <v>3945.6881960000005</v>
      </c>
      <c r="M48" s="105">
        <v>93.5</v>
      </c>
      <c r="N48" s="90"/>
      <c r="O48" s="90">
        <v>3.6892185350000006</v>
      </c>
      <c r="P48" s="91">
        <v>1.6811787502665133E-7</v>
      </c>
      <c r="Q48" s="91">
        <f t="shared" si="0"/>
        <v>7.4715228260745096E-5</v>
      </c>
      <c r="R48" s="91">
        <f>O48/'סכום נכסי הקרן'!$C$42</f>
        <v>5.3854194096150922E-6</v>
      </c>
    </row>
    <row r="49" spans="2:18">
      <c r="B49" s="107" t="s">
        <v>292</v>
      </c>
      <c r="C49" s="87" t="s">
        <v>293</v>
      </c>
      <c r="D49" s="88" t="s">
        <v>119</v>
      </c>
      <c r="E49" s="87" t="s">
        <v>235</v>
      </c>
      <c r="F49" s="87"/>
      <c r="G49" s="104"/>
      <c r="H49" s="90">
        <v>8.3299999999997212</v>
      </c>
      <c r="I49" s="88" t="s">
        <v>132</v>
      </c>
      <c r="J49" s="89">
        <v>1.3000000000000001E-2</v>
      </c>
      <c r="K49" s="91">
        <v>3.7699999999998818E-2</v>
      </c>
      <c r="L49" s="90">
        <v>10687104.671297001</v>
      </c>
      <c r="M49" s="105">
        <v>81.93</v>
      </c>
      <c r="N49" s="90"/>
      <c r="O49" s="90">
        <v>8755.9450621649994</v>
      </c>
      <c r="P49" s="91">
        <v>7.5545719495750876E-4</v>
      </c>
      <c r="Q49" s="91">
        <f t="shared" si="0"/>
        <v>0.17732818691864283</v>
      </c>
      <c r="R49" s="91">
        <f>O49/'סכום נכסי הקרן'!$C$42</f>
        <v>1.2781686972443557E-2</v>
      </c>
    </row>
    <row r="50" spans="2:18">
      <c r="B50" s="107" t="s">
        <v>294</v>
      </c>
      <c r="C50" s="87" t="s">
        <v>295</v>
      </c>
      <c r="D50" s="88" t="s">
        <v>119</v>
      </c>
      <c r="E50" s="87" t="s">
        <v>235</v>
      </c>
      <c r="F50" s="87"/>
      <c r="G50" s="104"/>
      <c r="H50" s="90">
        <v>12.40000000000151</v>
      </c>
      <c r="I50" s="88" t="s">
        <v>132</v>
      </c>
      <c r="J50" s="89">
        <v>1.4999999999999999E-2</v>
      </c>
      <c r="K50" s="91">
        <v>3.9100000000004936E-2</v>
      </c>
      <c r="L50" s="90">
        <v>6025779.7486439999</v>
      </c>
      <c r="M50" s="105">
        <v>74.599999999999994</v>
      </c>
      <c r="N50" s="90"/>
      <c r="O50" s="90">
        <v>4495.2315273580007</v>
      </c>
      <c r="P50" s="91">
        <v>3.052356075286435E-4</v>
      </c>
      <c r="Q50" s="91">
        <f t="shared" si="0"/>
        <v>9.1038859982159007E-2</v>
      </c>
      <c r="R50" s="91">
        <f>O50/'סכום נכסי הקרן'!$C$42</f>
        <v>6.5620149331022132E-3</v>
      </c>
    </row>
    <row r="51" spans="2:18">
      <c r="B51" s="107" t="s">
        <v>296</v>
      </c>
      <c r="C51" s="87" t="s">
        <v>297</v>
      </c>
      <c r="D51" s="88" t="s">
        <v>119</v>
      </c>
      <c r="E51" s="87" t="s">
        <v>235</v>
      </c>
      <c r="F51" s="87"/>
      <c r="G51" s="104"/>
      <c r="H51" s="90">
        <v>7.9999999996266086E-2</v>
      </c>
      <c r="I51" s="88" t="s">
        <v>132</v>
      </c>
      <c r="J51" s="89">
        <v>1.5E-3</v>
      </c>
      <c r="K51" s="91">
        <v>4.7000000000217812E-2</v>
      </c>
      <c r="L51" s="90">
        <v>96645.779863000003</v>
      </c>
      <c r="M51" s="105">
        <v>99.76</v>
      </c>
      <c r="N51" s="90"/>
      <c r="O51" s="90">
        <v>96.413831217000009</v>
      </c>
      <c r="P51" s="91">
        <v>6.1862199192274962E-6</v>
      </c>
      <c r="Q51" s="91">
        <f t="shared" si="0"/>
        <v>1.9526036038608121E-3</v>
      </c>
      <c r="R51" s="91">
        <f>O51/'סכום נכסי הקרן'!$C$42</f>
        <v>1.4074225017179288E-4</v>
      </c>
    </row>
    <row r="52" spans="2:18">
      <c r="B52" s="107" t="s">
        <v>298</v>
      </c>
      <c r="C52" s="87" t="s">
        <v>299</v>
      </c>
      <c r="D52" s="88" t="s">
        <v>119</v>
      </c>
      <c r="E52" s="87" t="s">
        <v>235</v>
      </c>
      <c r="F52" s="87"/>
      <c r="G52" s="104"/>
      <c r="H52" s="90">
        <v>2.1199999994330283</v>
      </c>
      <c r="I52" s="88" t="s">
        <v>132</v>
      </c>
      <c r="J52" s="89">
        <v>1.7500000000000002E-2</v>
      </c>
      <c r="K52" s="91">
        <v>4.1999999993329734E-2</v>
      </c>
      <c r="L52" s="90">
        <v>1243.4980020000003</v>
      </c>
      <c r="M52" s="105">
        <v>96.45</v>
      </c>
      <c r="N52" s="90"/>
      <c r="O52" s="90">
        <v>1.1993539140000002</v>
      </c>
      <c r="P52" s="91">
        <v>5.2300639295273442E-8</v>
      </c>
      <c r="Q52" s="91">
        <f t="shared" si="0"/>
        <v>2.4289697289490617E-5</v>
      </c>
      <c r="R52" s="91">
        <f>O52/'סכום נכסי הקרן'!$C$42</f>
        <v>1.7507837462530341E-6</v>
      </c>
    </row>
    <row r="53" spans="2:18">
      <c r="B53" s="107" t="s">
        <v>300</v>
      </c>
      <c r="C53" s="87" t="s">
        <v>301</v>
      </c>
      <c r="D53" s="88" t="s">
        <v>119</v>
      </c>
      <c r="E53" s="87" t="s">
        <v>235</v>
      </c>
      <c r="F53" s="87"/>
      <c r="G53" s="104"/>
      <c r="H53" s="90">
        <v>4.9199999999993613</v>
      </c>
      <c r="I53" s="88" t="s">
        <v>132</v>
      </c>
      <c r="J53" s="89">
        <v>2.2499999999999999E-2</v>
      </c>
      <c r="K53" s="91">
        <v>3.7799999999993318E-2</v>
      </c>
      <c r="L53" s="90">
        <v>3640707.8442970007</v>
      </c>
      <c r="M53" s="105">
        <v>94.52</v>
      </c>
      <c r="N53" s="90"/>
      <c r="O53" s="90">
        <v>3441.196934735</v>
      </c>
      <c r="P53" s="91">
        <v>1.5100941278490214E-4</v>
      </c>
      <c r="Q53" s="91">
        <f t="shared" si="0"/>
        <v>6.9692215852672934E-2</v>
      </c>
      <c r="R53" s="91">
        <f>O53/'סכום נכסי הקרן'!$C$42</f>
        <v>5.0233643219592646E-3</v>
      </c>
    </row>
    <row r="54" spans="2:18">
      <c r="B54" s="107" t="s">
        <v>302</v>
      </c>
      <c r="C54" s="87" t="s">
        <v>303</v>
      </c>
      <c r="D54" s="88" t="s">
        <v>119</v>
      </c>
      <c r="E54" s="87" t="s">
        <v>235</v>
      </c>
      <c r="F54" s="87"/>
      <c r="G54" s="104"/>
      <c r="H54" s="90">
        <v>1.3399999999932735</v>
      </c>
      <c r="I54" s="88" t="s">
        <v>132</v>
      </c>
      <c r="J54" s="89">
        <v>4.0000000000000001E-3</v>
      </c>
      <c r="K54" s="91">
        <v>4.3899999999626071E-2</v>
      </c>
      <c r="L54" s="90">
        <v>53103.669268000005</v>
      </c>
      <c r="M54" s="105">
        <v>95.18</v>
      </c>
      <c r="N54" s="90"/>
      <c r="O54" s="90">
        <v>50.544070951000002</v>
      </c>
      <c r="P54" s="91">
        <v>3.1177225446842691E-6</v>
      </c>
      <c r="Q54" s="91">
        <f t="shared" si="0"/>
        <v>1.0236346159773536E-3</v>
      </c>
      <c r="R54" s="91">
        <f>O54/'סכום נכסי הקרן'!$C$42</f>
        <v>7.378283995867372E-5</v>
      </c>
    </row>
    <row r="55" spans="2:18">
      <c r="B55" s="107" t="s">
        <v>304</v>
      </c>
      <c r="C55" s="87" t="s">
        <v>305</v>
      </c>
      <c r="D55" s="88" t="s">
        <v>119</v>
      </c>
      <c r="E55" s="87" t="s">
        <v>235</v>
      </c>
      <c r="F55" s="87"/>
      <c r="G55" s="104"/>
      <c r="H55" s="90">
        <v>3.0099999996683691</v>
      </c>
      <c r="I55" s="88" t="s">
        <v>132</v>
      </c>
      <c r="J55" s="89">
        <v>6.25E-2</v>
      </c>
      <c r="K55" s="91">
        <v>3.9499999999574834E-2</v>
      </c>
      <c r="L55" s="90">
        <v>2115.6940480000003</v>
      </c>
      <c r="M55" s="105">
        <v>111.17</v>
      </c>
      <c r="N55" s="90"/>
      <c r="O55" s="90">
        <v>2.3520171780000005</v>
      </c>
      <c r="P55" s="91">
        <v>1.4202921348968543E-7</v>
      </c>
      <c r="Q55" s="91">
        <f t="shared" si="0"/>
        <v>4.763380067086851E-5</v>
      </c>
      <c r="R55" s="91">
        <f>O55/'סכום נכסי הקרן'!$C$42</f>
        <v>3.4334097701125521E-6</v>
      </c>
    </row>
    <row r="56" spans="2:18">
      <c r="B56" s="107" t="s">
        <v>306</v>
      </c>
      <c r="C56" s="87" t="s">
        <v>307</v>
      </c>
      <c r="D56" s="88" t="s">
        <v>119</v>
      </c>
      <c r="E56" s="87" t="s">
        <v>235</v>
      </c>
      <c r="F56" s="87"/>
      <c r="G56" s="104"/>
      <c r="H56" s="90">
        <v>0.42000000000455251</v>
      </c>
      <c r="I56" s="88" t="s">
        <v>132</v>
      </c>
      <c r="J56" s="89">
        <v>1.4999999999999999E-2</v>
      </c>
      <c r="K56" s="91">
        <v>4.6099999999795124E-2</v>
      </c>
      <c r="L56" s="90">
        <v>52929.043688000005</v>
      </c>
      <c r="M56" s="105">
        <v>99.6</v>
      </c>
      <c r="N56" s="90"/>
      <c r="O56" s="90">
        <v>52.717329028000016</v>
      </c>
      <c r="P56" s="91">
        <v>3.8495988932039576E-6</v>
      </c>
      <c r="Q56" s="91">
        <f t="shared" si="0"/>
        <v>1.0676481304254923E-3</v>
      </c>
      <c r="R56" s="91">
        <f>O56/'סכום נכסי הקרן'!$C$42</f>
        <v>7.6955302126187645E-5</v>
      </c>
    </row>
    <row r="57" spans="2:18">
      <c r="B57" s="107" t="s">
        <v>308</v>
      </c>
      <c r="C57" s="87" t="s">
        <v>309</v>
      </c>
      <c r="D57" s="88" t="s">
        <v>119</v>
      </c>
      <c r="E57" s="87" t="s">
        <v>235</v>
      </c>
      <c r="F57" s="87"/>
      <c r="G57" s="104"/>
      <c r="H57" s="90">
        <v>18.650000000005434</v>
      </c>
      <c r="I57" s="88" t="s">
        <v>132</v>
      </c>
      <c r="J57" s="89">
        <v>2.7999999999999997E-2</v>
      </c>
      <c r="K57" s="91">
        <v>4.140000000001301E-2</v>
      </c>
      <c r="L57" s="90">
        <v>2843089.7049559997</v>
      </c>
      <c r="M57" s="105">
        <v>78.989999999999995</v>
      </c>
      <c r="N57" s="90"/>
      <c r="O57" s="90">
        <v>2245.7566319720004</v>
      </c>
      <c r="P57" s="91">
        <v>3.990894513242038E-4</v>
      </c>
      <c r="Q57" s="91">
        <f t="shared" si="0"/>
        <v>4.5481778263881049E-2</v>
      </c>
      <c r="R57" s="91">
        <f>O57/'סכום נכסי הקרן'!$C$42</f>
        <v>3.2782935573898784E-3</v>
      </c>
    </row>
    <row r="58" spans="2:18">
      <c r="B58" s="107" t="s">
        <v>310</v>
      </c>
      <c r="C58" s="87" t="s">
        <v>311</v>
      </c>
      <c r="D58" s="88" t="s">
        <v>119</v>
      </c>
      <c r="E58" s="87" t="s">
        <v>235</v>
      </c>
      <c r="F58" s="87"/>
      <c r="G58" s="104"/>
      <c r="H58" s="90">
        <v>5.1799999999979729</v>
      </c>
      <c r="I58" s="88" t="s">
        <v>132</v>
      </c>
      <c r="J58" s="89">
        <v>3.7499999999999999E-2</v>
      </c>
      <c r="K58" s="91">
        <v>3.7699999999985682E-2</v>
      </c>
      <c r="L58" s="90">
        <v>1233985.0983880002</v>
      </c>
      <c r="M58" s="105">
        <v>100.65</v>
      </c>
      <c r="N58" s="90"/>
      <c r="O58" s="90">
        <v>1242.006001514</v>
      </c>
      <c r="P58" s="91">
        <v>2.8025841736751048E-4</v>
      </c>
      <c r="Q58" s="91">
        <f t="shared" si="0"/>
        <v>2.5153500944430716E-2</v>
      </c>
      <c r="R58" s="91">
        <f>O58/'סכום נכסי הקרן'!$C$42</f>
        <v>1.8130460865777706E-3</v>
      </c>
    </row>
    <row r="59" spans="2:18">
      <c r="B59" s="85"/>
      <c r="C59" s="87"/>
      <c r="D59" s="87"/>
      <c r="E59" s="87"/>
      <c r="F59" s="87"/>
      <c r="G59" s="87"/>
      <c r="H59" s="87"/>
      <c r="I59" s="87"/>
      <c r="J59" s="87"/>
      <c r="K59" s="91"/>
      <c r="L59" s="90"/>
      <c r="M59" s="105"/>
      <c r="N59" s="87"/>
      <c r="O59" s="87"/>
      <c r="P59" s="87"/>
      <c r="Q59" s="91"/>
      <c r="R59" s="87"/>
    </row>
    <row r="60" spans="2:18">
      <c r="B60" s="79" t="s">
        <v>197</v>
      </c>
      <c r="C60" s="80"/>
      <c r="D60" s="81"/>
      <c r="E60" s="80"/>
      <c r="F60" s="80"/>
      <c r="G60" s="102"/>
      <c r="H60" s="77">
        <v>18.249999999955907</v>
      </c>
      <c r="I60" s="81"/>
      <c r="J60" s="82"/>
      <c r="K60" s="83">
        <v>5.5499999999861424E-2</v>
      </c>
      <c r="L60" s="77"/>
      <c r="M60" s="103"/>
      <c r="N60" s="77"/>
      <c r="O60" s="77">
        <v>79.381824222000006</v>
      </c>
      <c r="P60" s="83"/>
      <c r="Q60" s="83">
        <f t="shared" si="0"/>
        <v>1.6076659759330504E-3</v>
      </c>
      <c r="R60" s="83">
        <f>O60/'סכום נכסי הקרן'!$C$42</f>
        <v>1.1587939637623344E-4</v>
      </c>
    </row>
    <row r="61" spans="2:18">
      <c r="B61" s="92" t="s">
        <v>63</v>
      </c>
      <c r="C61" s="87"/>
      <c r="D61" s="88"/>
      <c r="E61" s="87"/>
      <c r="F61" s="87"/>
      <c r="G61" s="104"/>
      <c r="H61" s="90">
        <v>18.249999999955907</v>
      </c>
      <c r="I61" s="88"/>
      <c r="J61" s="89"/>
      <c r="K61" s="91">
        <v>5.5499999999861424E-2</v>
      </c>
      <c r="L61" s="90"/>
      <c r="M61" s="105"/>
      <c r="N61" s="90"/>
      <c r="O61" s="90">
        <v>79.381824222000006</v>
      </c>
      <c r="P61" s="91"/>
      <c r="Q61" s="91">
        <f t="shared" si="0"/>
        <v>1.6076659759330504E-3</v>
      </c>
      <c r="R61" s="91">
        <f>O61/'סכום נכסי הקרן'!$C$42</f>
        <v>1.1587939637623344E-4</v>
      </c>
    </row>
    <row r="62" spans="2:18">
      <c r="B62" s="107" t="s">
        <v>312</v>
      </c>
      <c r="C62" s="87" t="s">
        <v>313</v>
      </c>
      <c r="D62" s="88" t="s">
        <v>28</v>
      </c>
      <c r="E62" s="87" t="s">
        <v>314</v>
      </c>
      <c r="F62" s="87" t="s">
        <v>315</v>
      </c>
      <c r="G62" s="104"/>
      <c r="H62" s="90">
        <v>18.249999999955907</v>
      </c>
      <c r="I62" s="88" t="s">
        <v>131</v>
      </c>
      <c r="J62" s="89">
        <v>4.4999999999999998E-2</v>
      </c>
      <c r="K62" s="91">
        <v>5.5499999999861424E-2</v>
      </c>
      <c r="L62" s="90">
        <v>26260.959117000002</v>
      </c>
      <c r="M62" s="105">
        <v>81.697500000000005</v>
      </c>
      <c r="N62" s="90"/>
      <c r="O62" s="90">
        <v>79.381824222000006</v>
      </c>
      <c r="P62" s="91">
        <v>2.6260959117000003E-5</v>
      </c>
      <c r="Q62" s="91">
        <f t="shared" si="0"/>
        <v>1.6076659759330504E-3</v>
      </c>
      <c r="R62" s="91">
        <f>O62/'סכום נכסי הקרן'!$C$42</f>
        <v>1.1587939637623344E-4</v>
      </c>
    </row>
    <row r="63" spans="2:18"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2:18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2:18"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2:18">
      <c r="B66" s="95" t="s">
        <v>111</v>
      </c>
      <c r="C66" s="108"/>
      <c r="D66" s="108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2:18">
      <c r="B67" s="95" t="s">
        <v>204</v>
      </c>
      <c r="C67" s="108"/>
      <c r="D67" s="108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2:18">
      <c r="B68" s="146" t="s">
        <v>212</v>
      </c>
      <c r="C68" s="146"/>
      <c r="D68" s="146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2:18"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2:18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2:18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2:18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2:18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2:18"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2:18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2:18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2:18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2:18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2:18"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2:18"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2:18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2:18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2:18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2:18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2:18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2:18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2:18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2:18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2:18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2:18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2:18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2:18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2:18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2:18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2:18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2:18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2:18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2:18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2:18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2:18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2:18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2:18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2:18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2:18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2:18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2:18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2:18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2:18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2:18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2:18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2:18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2:18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2:18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2:18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2:18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2:18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2:18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2:18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2:18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2:18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2:18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2:18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2:18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2:18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2:18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2:18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2:18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2:18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2:18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2:18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2:18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2:18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2:18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2:18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2:18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2:18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2:18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2:18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2:18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2:18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2:18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2:18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2:18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2:18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2:18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2:18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2:18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2:18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2:18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2:18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2:18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2:18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2:18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2:18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2:18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2:18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2:18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2:18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2:18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2:18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2:18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2:18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</row>
    <row r="163" spans="2:18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</row>
    <row r="164" spans="2:18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</row>
    <row r="165" spans="2:18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</row>
    <row r="166" spans="2:18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</row>
    <row r="167" spans="2:18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2:18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2:18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</row>
    <row r="170" spans="2:18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</row>
    <row r="171" spans="2:18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</row>
    <row r="172" spans="2:18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</row>
    <row r="173" spans="2:18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2:18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</row>
    <row r="175" spans="2:18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2:18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</row>
    <row r="177" spans="2:18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</row>
    <row r="178" spans="2:18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</row>
    <row r="179" spans="2:18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</row>
    <row r="180" spans="2:18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</row>
    <row r="181" spans="2:18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</row>
    <row r="182" spans="2:18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</row>
    <row r="183" spans="2:18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</row>
    <row r="184" spans="2:18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</row>
    <row r="185" spans="2:18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2:18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2:18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</row>
    <row r="188" spans="2:18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</row>
    <row r="189" spans="2:18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</row>
    <row r="190" spans="2:18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</row>
    <row r="191" spans="2:18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</row>
    <row r="192" spans="2:18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</row>
    <row r="193" spans="2:18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</row>
    <row r="194" spans="2:18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</row>
    <row r="195" spans="2:18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</row>
    <row r="196" spans="2:18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</row>
    <row r="197" spans="2:18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</row>
    <row r="198" spans="2:18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</row>
    <row r="199" spans="2:18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</row>
    <row r="200" spans="2:18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2:18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2:18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</row>
    <row r="203" spans="2:18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</row>
    <row r="204" spans="2:18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</row>
    <row r="205" spans="2:18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</row>
    <row r="206" spans="2:18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2:18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</row>
    <row r="208" spans="2:18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</row>
    <row r="209" spans="2:18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</row>
    <row r="210" spans="2:18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</row>
    <row r="211" spans="2:18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2:18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2:18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</row>
    <row r="214" spans="2:18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</row>
    <row r="215" spans="2:18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</row>
    <row r="216" spans="2:18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</row>
    <row r="217" spans="2:18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</row>
    <row r="218" spans="2:18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</row>
    <row r="219" spans="2:18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</row>
    <row r="220" spans="2:18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</row>
    <row r="221" spans="2:18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2:18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</row>
    <row r="223" spans="2:18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</row>
    <row r="224" spans="2:18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</row>
    <row r="225" spans="2:18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</row>
    <row r="226" spans="2:18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</row>
    <row r="227" spans="2:18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</row>
    <row r="228" spans="2:18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</row>
    <row r="229" spans="2:18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</row>
    <row r="230" spans="2:18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</row>
    <row r="231" spans="2:18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</row>
    <row r="232" spans="2:18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</row>
    <row r="233" spans="2:18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</row>
    <row r="234" spans="2:18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</row>
    <row r="235" spans="2:18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</row>
    <row r="236" spans="2:18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</row>
    <row r="237" spans="2:18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</row>
    <row r="238" spans="2:18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</row>
    <row r="239" spans="2:18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</row>
    <row r="240" spans="2:18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</row>
    <row r="241" spans="2:18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</row>
    <row r="242" spans="2:18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</row>
    <row r="243" spans="2:18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</row>
    <row r="244" spans="2:18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</row>
    <row r="245" spans="2:18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</row>
    <row r="246" spans="2:18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</row>
    <row r="247" spans="2:18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</row>
    <row r="248" spans="2:18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</row>
    <row r="249" spans="2:18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</row>
    <row r="250" spans="2:18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</row>
    <row r="251" spans="2:18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</row>
    <row r="252" spans="2:18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</row>
    <row r="253" spans="2:18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</row>
    <row r="254" spans="2:18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</row>
    <row r="255" spans="2:18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</row>
    <row r="256" spans="2:18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</row>
    <row r="257" spans="2:18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</row>
    <row r="258" spans="2:18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</row>
    <row r="259" spans="2:18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</row>
    <row r="260" spans="2:18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</row>
    <row r="261" spans="2:18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</row>
    <row r="262" spans="2:18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</row>
    <row r="263" spans="2:18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</row>
    <row r="264" spans="2:18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</row>
    <row r="265" spans="2:18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</row>
    <row r="266" spans="2:18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</row>
    <row r="267" spans="2:18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</row>
    <row r="268" spans="2:18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</row>
    <row r="269" spans="2:18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</row>
    <row r="270" spans="2:18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</row>
    <row r="271" spans="2:18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</row>
    <row r="272" spans="2:18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</row>
    <row r="273" spans="2:18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</row>
    <row r="274" spans="2:18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</row>
    <row r="275" spans="2:18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</row>
    <row r="276" spans="2:18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</row>
    <row r="277" spans="2:18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</row>
    <row r="278" spans="2:18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</row>
    <row r="279" spans="2:18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</row>
    <row r="280" spans="2:18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</row>
    <row r="281" spans="2:18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</row>
    <row r="282" spans="2:18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</row>
    <row r="283" spans="2:18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</row>
    <row r="284" spans="2:18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</row>
    <row r="285" spans="2:18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</row>
    <row r="286" spans="2:18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</row>
    <row r="287" spans="2:18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</row>
    <row r="288" spans="2:18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</row>
    <row r="289" spans="2:18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</row>
    <row r="290" spans="2:18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</row>
    <row r="291" spans="2:18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</row>
    <row r="292" spans="2:18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</row>
    <row r="293" spans="2:18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</row>
    <row r="294" spans="2:18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</row>
    <row r="295" spans="2:18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</row>
    <row r="296" spans="2:18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</row>
    <row r="297" spans="2:18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</row>
    <row r="298" spans="2:18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</row>
    <row r="299" spans="2:18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</row>
    <row r="300" spans="2:18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</row>
    <row r="301" spans="2:18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</row>
    <row r="302" spans="2:18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</row>
    <row r="303" spans="2:18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</row>
    <row r="304" spans="2:18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</row>
    <row r="305" spans="2:18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</row>
    <row r="306" spans="2:18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</row>
    <row r="307" spans="2:18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</row>
    <row r="308" spans="2:18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</row>
    <row r="309" spans="2:18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</row>
    <row r="310" spans="2:18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</row>
    <row r="311" spans="2:18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</row>
    <row r="312" spans="2:18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</row>
    <row r="313" spans="2:18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</row>
    <row r="314" spans="2:18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</row>
    <row r="315" spans="2:18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</row>
    <row r="316" spans="2:18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</row>
    <row r="317" spans="2:18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</row>
    <row r="318" spans="2:18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</row>
    <row r="319" spans="2:18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</row>
    <row r="320" spans="2:18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</row>
    <row r="321" spans="2:18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</row>
    <row r="322" spans="2:18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</row>
    <row r="323" spans="2:18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</row>
    <row r="324" spans="2:18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</row>
    <row r="325" spans="2:18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</row>
    <row r="326" spans="2:18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</row>
    <row r="327" spans="2:18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</row>
    <row r="328" spans="2:18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</row>
    <row r="329" spans="2:18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</row>
    <row r="330" spans="2:18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</row>
    <row r="331" spans="2:18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</row>
    <row r="332" spans="2:18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</row>
    <row r="333" spans="2:18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</row>
    <row r="334" spans="2:18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</row>
    <row r="335" spans="2:18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</row>
    <row r="336" spans="2:18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</row>
    <row r="337" spans="2:18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</row>
    <row r="338" spans="2:18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</row>
    <row r="339" spans="2:18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</row>
    <row r="340" spans="2:18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</row>
    <row r="341" spans="2:18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</row>
    <row r="342" spans="2:18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</row>
    <row r="343" spans="2:18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</row>
    <row r="344" spans="2:18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</row>
    <row r="345" spans="2:18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</row>
    <row r="346" spans="2:18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</row>
    <row r="347" spans="2:18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2:18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</row>
    <row r="349" spans="2:18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</row>
    <row r="350" spans="2:18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</row>
    <row r="351" spans="2:18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</row>
    <row r="352" spans="2:18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</row>
    <row r="353" spans="2:18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</row>
    <row r="354" spans="2:18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</row>
    <row r="355" spans="2:18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</row>
    <row r="356" spans="2:18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</row>
    <row r="357" spans="2:18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</row>
    <row r="358" spans="2:18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</row>
    <row r="359" spans="2:18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</row>
    <row r="360" spans="2:18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</row>
    <row r="361" spans="2:18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</row>
    <row r="362" spans="2:18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</row>
    <row r="363" spans="2:18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</row>
    <row r="364" spans="2:18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</row>
    <row r="365" spans="2:18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</row>
    <row r="366" spans="2:18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</row>
    <row r="367" spans="2:18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</row>
    <row r="368" spans="2:18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</row>
    <row r="369" spans="2:18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</row>
    <row r="370" spans="2:18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</row>
    <row r="371" spans="2:18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</row>
    <row r="372" spans="2:18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</row>
    <row r="373" spans="2:18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</row>
    <row r="374" spans="2:18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</row>
    <row r="375" spans="2:18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</row>
    <row r="376" spans="2:18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</row>
    <row r="377" spans="2:18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</row>
    <row r="378" spans="2:18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</row>
    <row r="379" spans="2:18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</row>
    <row r="380" spans="2:18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</row>
    <row r="381" spans="2:18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</row>
    <row r="382" spans="2:18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</row>
    <row r="383" spans="2:18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</row>
    <row r="384" spans="2:18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</row>
    <row r="385" spans="2:18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</row>
    <row r="386" spans="2:18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</row>
    <row r="387" spans="2:18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</row>
    <row r="388" spans="2:18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</row>
    <row r="389" spans="2:18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</row>
    <row r="390" spans="2:18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</row>
    <row r="391" spans="2:18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</row>
    <row r="392" spans="2:18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</row>
    <row r="393" spans="2:18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</row>
    <row r="394" spans="2:18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</row>
    <row r="395" spans="2:18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</row>
    <row r="396" spans="2:18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</row>
    <row r="397" spans="2:18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</row>
    <row r="398" spans="2:18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</row>
    <row r="399" spans="2:18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</row>
    <row r="400" spans="2:18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</row>
    <row r="401" spans="2:18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</row>
    <row r="402" spans="2:18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</row>
    <row r="403" spans="2:18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</row>
    <row r="404" spans="2:18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</row>
    <row r="405" spans="2:18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</row>
    <row r="406" spans="2:18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</row>
    <row r="407" spans="2:18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</row>
    <row r="408" spans="2:18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</row>
    <row r="409" spans="2:18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</row>
    <row r="410" spans="2:18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</row>
    <row r="411" spans="2:18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</row>
    <row r="412" spans="2:18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</row>
    <row r="413" spans="2:18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</row>
    <row r="414" spans="2:18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</row>
    <row r="415" spans="2:18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</row>
    <row r="416" spans="2:18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</row>
    <row r="417" spans="2:18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</row>
    <row r="418" spans="2:18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</row>
    <row r="419" spans="2:18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</row>
    <row r="420" spans="2:18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</row>
    <row r="421" spans="2:18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</row>
    <row r="422" spans="2:18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</row>
    <row r="423" spans="2:18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</row>
    <row r="424" spans="2:18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</row>
    <row r="425" spans="2:18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</row>
    <row r="426" spans="2:18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</row>
    <row r="427" spans="2:18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</row>
    <row r="428" spans="2:18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</row>
    <row r="429" spans="2:18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</row>
    <row r="430" spans="2:18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</row>
    <row r="431" spans="2:18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</row>
    <row r="432" spans="2:18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</row>
    <row r="433" spans="2:18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</row>
    <row r="434" spans="2:18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</row>
    <row r="435" spans="2:18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</row>
    <row r="436" spans="2:18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</row>
    <row r="437" spans="2:18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</row>
    <row r="438" spans="2:18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</row>
    <row r="439" spans="2:18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</row>
    <row r="440" spans="2:18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</row>
    <row r="441" spans="2:18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</row>
    <row r="442" spans="2:18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</row>
    <row r="443" spans="2:18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</row>
    <row r="444" spans="2:18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</row>
    <row r="445" spans="2:18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</row>
    <row r="446" spans="2:18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</row>
    <row r="447" spans="2:18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</row>
    <row r="448" spans="2:18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</row>
    <row r="449" spans="2:18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</row>
    <row r="450" spans="2:18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</row>
    <row r="451" spans="2:18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</row>
    <row r="452" spans="2:18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</row>
    <row r="453" spans="2:18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</row>
    <row r="454" spans="2:18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</row>
    <row r="455" spans="2:18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</row>
    <row r="456" spans="2:18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</row>
    <row r="457" spans="2:18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</row>
    <row r="458" spans="2:18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</row>
    <row r="459" spans="2:18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</row>
    <row r="460" spans="2:18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</row>
    <row r="461" spans="2:18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</row>
    <row r="462" spans="2:18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</row>
    <row r="463" spans="2:18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</row>
    <row r="464" spans="2:18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</row>
    <row r="465" spans="2:18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</row>
    <row r="466" spans="2:18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</row>
    <row r="467" spans="2:18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</row>
    <row r="468" spans="2:18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</row>
    <row r="469" spans="2:18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</row>
    <row r="470" spans="2:18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</row>
    <row r="471" spans="2:18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</row>
    <row r="472" spans="2:18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</row>
    <row r="473" spans="2:18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</row>
    <row r="474" spans="2:18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</row>
    <row r="475" spans="2:18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</row>
    <row r="476" spans="2:18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</row>
    <row r="477" spans="2:18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</row>
    <row r="478" spans="2:18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</row>
    <row r="479" spans="2:18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</row>
    <row r="480" spans="2:18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</row>
    <row r="481" spans="2:18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</row>
    <row r="482" spans="2:18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</row>
    <row r="483" spans="2:18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</row>
    <row r="484" spans="2:18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</row>
    <row r="485" spans="2:18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</row>
    <row r="486" spans="2:18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</row>
    <row r="487" spans="2:18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</row>
    <row r="488" spans="2:18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</row>
    <row r="489" spans="2:18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</row>
    <row r="490" spans="2:18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</row>
    <row r="491" spans="2:18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</row>
    <row r="492" spans="2:18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</row>
    <row r="493" spans="2:18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</row>
    <row r="494" spans="2:18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</row>
    <row r="495" spans="2:18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</row>
    <row r="496" spans="2:18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</row>
    <row r="497" spans="2:18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</row>
    <row r="498" spans="2:18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</row>
    <row r="499" spans="2:18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</row>
    <row r="500" spans="2:18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</row>
    <row r="501" spans="2:18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</row>
    <row r="502" spans="2:18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</row>
    <row r="503" spans="2:18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</row>
    <row r="504" spans="2:18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</row>
    <row r="505" spans="2:18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</row>
    <row r="506" spans="2:18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</row>
    <row r="507" spans="2:18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</row>
    <row r="508" spans="2:18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</row>
    <row r="509" spans="2:18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</row>
    <row r="510" spans="2:18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</row>
    <row r="511" spans="2:18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</row>
    <row r="512" spans="2:18">
      <c r="B512" s="1"/>
      <c r="C512" s="1"/>
      <c r="D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pans="3:4" s="1" customFormat="1"/>
    <row r="866" spans="3:4" s="1" customFormat="1"/>
    <row r="867" spans="3:4" s="1" customFormat="1"/>
    <row r="868" spans="3:4" s="1" customFormat="1"/>
    <row r="869" spans="3:4" s="1" customFormat="1"/>
    <row r="870" spans="3:4" s="1" customFormat="1"/>
    <row r="871" spans="3:4" s="1" customFormat="1"/>
    <row r="872" spans="3:4" s="1" customFormat="1"/>
    <row r="873" spans="3:4" s="1" customFormat="1"/>
    <row r="874" spans="3:4" s="1" customFormat="1"/>
    <row r="875" spans="3:4" s="1" customFormat="1"/>
    <row r="876" spans="3:4" s="1" customFormat="1"/>
    <row r="877" spans="3:4" s="1" customFormat="1"/>
    <row r="878" spans="3:4" s="1" customFormat="1">
      <c r="C878" s="2"/>
      <c r="D878" s="2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9453</v>
      </c>
    </row>
    <row r="6" spans="2:16" ht="26.25" customHeight="1">
      <c r="B6" s="137" t="s">
        <v>186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206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2935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0">
        <v>0</v>
      </c>
      <c r="N10" s="87"/>
      <c r="O10" s="111">
        <v>0</v>
      </c>
      <c r="P10" s="111">
        <v>0</v>
      </c>
    </row>
    <row r="11" spans="2:16" ht="20.25" customHeight="1">
      <c r="B11" s="112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6"/>
      <c r="C110" s="96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2:16">
      <c r="B111" s="96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2:16">
      <c r="B112" s="96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2:16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2:16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2:16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2:16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2:16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2:16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2:16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2:16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2:16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2:16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2:16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2:16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2:16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2:16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2:16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2:16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2:16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2:16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2:16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2:16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2:16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2:16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2:16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2:16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2:16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2:16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2:16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2:16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2:16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2:16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2:16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2:16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2:16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2:16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2:16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2:16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2:16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2:16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2:16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2:16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2:16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2:16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2:16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2:16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2:16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2:16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2:16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2:16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2:16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2:16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2:16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2:16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2:16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2:16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2:16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2:16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2:16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  <row r="170" spans="2:16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</row>
    <row r="171" spans="2:16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2:16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</row>
    <row r="173" spans="2:16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2:16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2:16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</row>
    <row r="176" spans="2:16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</row>
    <row r="177" spans="2:16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</row>
    <row r="178" spans="2:16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</row>
    <row r="179" spans="2:16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</row>
    <row r="180" spans="2:16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</row>
    <row r="181" spans="2:16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</row>
    <row r="182" spans="2:16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</row>
    <row r="183" spans="2:16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2:16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2:16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2:16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2:16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</row>
    <row r="188" spans="2:16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89" spans="2:16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2:16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</row>
    <row r="191" spans="2:16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</row>
    <row r="192" spans="2:16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2:16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spans="2:16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2:16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2:16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</row>
    <row r="197" spans="2:16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2:16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</row>
    <row r="199" spans="2:16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</row>
    <row r="200" spans="2:16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1" spans="2:16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2:16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</row>
    <row r="203" spans="2:16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</row>
    <row r="204" spans="2:16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2:16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2:16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2:16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</row>
    <row r="208" spans="2:16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</row>
    <row r="209" spans="2:16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</row>
    <row r="210" spans="2:16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</row>
    <row r="211" spans="2:16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2:16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2:16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spans="2:16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</row>
    <row r="215" spans="2:16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</row>
    <row r="216" spans="2:16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</row>
    <row r="217" spans="2:16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2:16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</row>
    <row r="219" spans="2:16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  <row r="220" spans="2:16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</row>
    <row r="221" spans="2:16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</row>
    <row r="222" spans="2:16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</row>
    <row r="223" spans="2:16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</row>
    <row r="224" spans="2:16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</row>
    <row r="225" spans="2:16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2:16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</row>
    <row r="227" spans="2:16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2:16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</row>
    <row r="229" spans="2:16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</row>
    <row r="230" spans="2:16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</row>
    <row r="231" spans="2:16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</row>
    <row r="232" spans="2:16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</row>
    <row r="233" spans="2:16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2:16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2:16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2:16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2:16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2:16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2:16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2:16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2:16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</row>
    <row r="242" spans="2:16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</row>
    <row r="243" spans="2:16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</row>
    <row r="244" spans="2:16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</row>
    <row r="245" spans="2:16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2:16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2:16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2:16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2:16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</row>
    <row r="250" spans="2:16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</row>
    <row r="251" spans="2:16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2:16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</row>
    <row r="253" spans="2:16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</row>
    <row r="254" spans="2:16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2:16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</row>
    <row r="256" spans="2:16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</row>
    <row r="257" spans="2:16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</row>
    <row r="258" spans="2:16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</row>
    <row r="259" spans="2:16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</row>
    <row r="260" spans="2:16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</row>
    <row r="261" spans="2:16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</row>
    <row r="262" spans="2:16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2:16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</row>
    <row r="264" spans="2:16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</row>
    <row r="265" spans="2:16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</row>
    <row r="266" spans="2:16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</row>
    <row r="267" spans="2:16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</row>
    <row r="268" spans="2:16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</row>
    <row r="269" spans="2:16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</row>
    <row r="270" spans="2:16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</row>
    <row r="271" spans="2:16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</row>
    <row r="272" spans="2:16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</row>
    <row r="273" spans="2:16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</row>
    <row r="274" spans="2:16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</row>
    <row r="275" spans="2:16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</row>
    <row r="276" spans="2:16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</row>
    <row r="277" spans="2:16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</row>
    <row r="278" spans="2:16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</row>
    <row r="279" spans="2:16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</row>
    <row r="280" spans="2:16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</row>
    <row r="281" spans="2:16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</row>
    <row r="282" spans="2:16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</row>
    <row r="283" spans="2:16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</row>
    <row r="284" spans="2:16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</row>
    <row r="285" spans="2:16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</row>
    <row r="286" spans="2:16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</row>
    <row r="287" spans="2:16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</row>
    <row r="288" spans="2:16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</row>
    <row r="289" spans="2:16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</row>
    <row r="290" spans="2:16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</row>
    <row r="291" spans="2:16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</row>
    <row r="292" spans="2:16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</row>
    <row r="293" spans="2:16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</row>
    <row r="294" spans="2:16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</row>
    <row r="295" spans="2:16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</row>
    <row r="296" spans="2:16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</row>
    <row r="297" spans="2:16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</row>
    <row r="298" spans="2:16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</row>
    <row r="299" spans="2:16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</row>
    <row r="300" spans="2:16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</row>
    <row r="301" spans="2:16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</row>
    <row r="302" spans="2:16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</row>
    <row r="303" spans="2:16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</row>
    <row r="304" spans="2:16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</row>
    <row r="305" spans="2:16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</row>
    <row r="306" spans="2:16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</row>
    <row r="307" spans="2:16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</row>
    <row r="308" spans="2:16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</row>
    <row r="309" spans="2:16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</row>
    <row r="310" spans="2:16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</row>
    <row r="311" spans="2:16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</row>
    <row r="312" spans="2:16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</row>
    <row r="313" spans="2:16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</row>
    <row r="314" spans="2:16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</row>
    <row r="315" spans="2:16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</row>
    <row r="316" spans="2:16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</row>
    <row r="317" spans="2:16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</row>
    <row r="318" spans="2:16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</row>
    <row r="319" spans="2:16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</row>
    <row r="320" spans="2:16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</row>
    <row r="321" spans="2:16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</row>
    <row r="322" spans="2:16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</row>
    <row r="323" spans="2:16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</row>
    <row r="324" spans="2:16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</row>
    <row r="325" spans="2:16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</row>
    <row r="326" spans="2:16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</row>
    <row r="327" spans="2:16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</row>
    <row r="328" spans="2:16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</row>
    <row r="329" spans="2:16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</row>
    <row r="330" spans="2:16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</row>
    <row r="331" spans="2:16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</row>
    <row r="332" spans="2:16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</row>
    <row r="333" spans="2:16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</row>
    <row r="334" spans="2:16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</row>
    <row r="335" spans="2:16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</row>
    <row r="336" spans="2:16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</row>
    <row r="337" spans="2:16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</row>
    <row r="338" spans="2:16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</row>
    <row r="339" spans="2:16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</row>
    <row r="340" spans="2:16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</row>
    <row r="341" spans="2:16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</row>
    <row r="342" spans="2:16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</row>
    <row r="343" spans="2:16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</row>
    <row r="344" spans="2:16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</row>
    <row r="345" spans="2:16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</row>
    <row r="346" spans="2:16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</row>
    <row r="347" spans="2:16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</row>
    <row r="348" spans="2:16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</row>
    <row r="349" spans="2:16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</row>
    <row r="350" spans="2:16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</row>
    <row r="351" spans="2:16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</row>
    <row r="352" spans="2:16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</row>
    <row r="353" spans="2:16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</row>
    <row r="354" spans="2:16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</row>
    <row r="355" spans="2:16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</row>
    <row r="356" spans="2:16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</row>
    <row r="357" spans="2:16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</row>
    <row r="358" spans="2:16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</row>
    <row r="359" spans="2:16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</row>
    <row r="360" spans="2:16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</row>
    <row r="361" spans="2:16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</row>
    <row r="362" spans="2:16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</row>
    <row r="363" spans="2:16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</row>
    <row r="364" spans="2:16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</row>
    <row r="365" spans="2:16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</row>
    <row r="366" spans="2:16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</row>
    <row r="367" spans="2:16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</row>
    <row r="368" spans="2:16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</row>
    <row r="369" spans="2:16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</row>
    <row r="370" spans="2:16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</row>
    <row r="371" spans="2:16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</row>
    <row r="372" spans="2:16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</row>
    <row r="373" spans="2:16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</row>
    <row r="374" spans="2:16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</row>
    <row r="375" spans="2:16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</row>
    <row r="376" spans="2:16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</row>
    <row r="377" spans="2:16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</row>
    <row r="378" spans="2:16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</row>
    <row r="379" spans="2:16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</row>
    <row r="380" spans="2:16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</row>
    <row r="381" spans="2:16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</row>
    <row r="382" spans="2:16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</row>
    <row r="383" spans="2:16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</row>
    <row r="384" spans="2:16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</row>
    <row r="385" spans="2:16">
      <c r="B385" s="96"/>
      <c r="C385" s="96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</row>
    <row r="386" spans="2:16">
      <c r="B386" s="96"/>
      <c r="C386" s="96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</row>
    <row r="387" spans="2:16">
      <c r="B387" s="96"/>
      <c r="C387" s="96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</row>
    <row r="388" spans="2:16">
      <c r="B388" s="96"/>
      <c r="C388" s="96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</row>
    <row r="389" spans="2:16">
      <c r="B389" s="96"/>
      <c r="C389" s="96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</row>
    <row r="390" spans="2:16">
      <c r="B390" s="96"/>
      <c r="C390" s="96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</row>
    <row r="391" spans="2:16">
      <c r="B391" s="96"/>
      <c r="C391" s="96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</row>
    <row r="392" spans="2:16">
      <c r="B392" s="96"/>
      <c r="C392" s="96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</row>
    <row r="393" spans="2:16">
      <c r="B393" s="96"/>
      <c r="C393" s="96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</row>
    <row r="394" spans="2:16">
      <c r="B394" s="96"/>
      <c r="C394" s="96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2:16">
      <c r="B395" s="96"/>
      <c r="C395" s="96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</row>
    <row r="396" spans="2:16">
      <c r="B396" s="96"/>
      <c r="C396" s="96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</row>
    <row r="397" spans="2:16">
      <c r="B397" s="113"/>
      <c r="C397" s="96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</row>
    <row r="398" spans="2:16">
      <c r="B398" s="113"/>
      <c r="C398" s="96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</row>
    <row r="399" spans="2:16">
      <c r="B399" s="114"/>
      <c r="C399" s="96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</row>
    <row r="400" spans="2:16">
      <c r="B400" s="96"/>
      <c r="C400" s="96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</row>
    <row r="401" spans="2:16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</row>
    <row r="402" spans="2:16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</row>
    <row r="403" spans="2:16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</row>
    <row r="404" spans="2:16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</row>
    <row r="405" spans="2:16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</row>
    <row r="406" spans="2:16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</row>
    <row r="407" spans="2:16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</row>
    <row r="408" spans="2:16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</row>
    <row r="409" spans="2:16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</row>
    <row r="410" spans="2:16">
      <c r="B410" s="97"/>
      <c r="C410" s="97"/>
      <c r="D410" s="96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</row>
    <row r="411" spans="2:16">
      <c r="B411" s="97"/>
      <c r="C411" s="97"/>
      <c r="D411" s="96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</row>
    <row r="412" spans="2:16">
      <c r="B412" s="97"/>
      <c r="C412" s="97"/>
      <c r="D412" s="96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</row>
    <row r="413" spans="2:16">
      <c r="B413" s="97"/>
      <c r="C413" s="97"/>
      <c r="D413" s="96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</row>
    <row r="414" spans="2:16">
      <c r="B414" s="97"/>
      <c r="C414" s="97"/>
      <c r="D414" s="96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</row>
    <row r="415" spans="2:16">
      <c r="B415" s="97"/>
      <c r="C415" s="97"/>
      <c r="D415" s="96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</row>
    <row r="416" spans="2:16">
      <c r="B416" s="97"/>
      <c r="C416" s="97"/>
      <c r="D416" s="96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</row>
    <row r="417" spans="2:16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</row>
    <row r="418" spans="2:16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</row>
    <row r="419" spans="2:16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</row>
    <row r="420" spans="2:16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</row>
    <row r="421" spans="2:16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</row>
    <row r="422" spans="2:16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</row>
    <row r="423" spans="2:16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</row>
    <row r="424" spans="2:16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</row>
    <row r="425" spans="2:16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</row>
    <row r="426" spans="2:16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</row>
    <row r="427" spans="2:16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</row>
    <row r="428" spans="2:16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</row>
    <row r="429" spans="2:16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</row>
    <row r="430" spans="2:16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</row>
    <row r="431" spans="2:16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</row>
    <row r="432" spans="2:16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</row>
    <row r="433" spans="2:16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</row>
    <row r="434" spans="2:16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</row>
    <row r="435" spans="2:16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</row>
    <row r="436" spans="2:16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</row>
    <row r="437" spans="2:16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</row>
    <row r="438" spans="2:16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</row>
    <row r="439" spans="2:16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</row>
    <row r="440" spans="2:16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</row>
    <row r="441" spans="2:16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</row>
    <row r="442" spans="2:16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</row>
    <row r="443" spans="2:16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</row>
    <row r="444" spans="2:16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</row>
    <row r="445" spans="2:16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</row>
    <row r="446" spans="2:16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</row>
    <row r="447" spans="2:16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</row>
    <row r="448" spans="2:16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</row>
    <row r="449" spans="2:16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</row>
    <row r="450" spans="2:16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</row>
    <row r="451" spans="2:16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</row>
    <row r="452" spans="2:16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</row>
    <row r="453" spans="2:16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</row>
    <row r="454" spans="2:16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</row>
    <row r="455" spans="2:16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</row>
    <row r="456" spans="2:16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</row>
    <row r="457" spans="2:16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</row>
    <row r="458" spans="2:16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</row>
    <row r="459" spans="2:16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</row>
    <row r="460" spans="2:16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</row>
    <row r="461" spans="2:16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</row>
    <row r="462" spans="2:16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</row>
    <row r="463" spans="2:16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145</v>
      </c>
      <c r="C1" s="46" t="s" vm="1">
        <v>230</v>
      </c>
    </row>
    <row r="2" spans="2:20">
      <c r="B2" s="46" t="s">
        <v>144</v>
      </c>
      <c r="C2" s="46" t="s">
        <v>231</v>
      </c>
    </row>
    <row r="3" spans="2:20">
      <c r="B3" s="46" t="s">
        <v>146</v>
      </c>
      <c r="C3" s="46" t="s">
        <v>232</v>
      </c>
    </row>
    <row r="4" spans="2:20">
      <c r="B4" s="46" t="s">
        <v>147</v>
      </c>
      <c r="C4" s="46">
        <v>9453</v>
      </c>
    </row>
    <row r="6" spans="2:20" ht="26.25" customHeight="1">
      <c r="B6" s="143" t="s">
        <v>173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</row>
    <row r="7" spans="2:20" ht="26.25" customHeight="1">
      <c r="B7" s="143" t="s">
        <v>89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</row>
    <row r="8" spans="2:20" s="3" customFormat="1" ht="63">
      <c r="B8" s="36" t="s">
        <v>114</v>
      </c>
      <c r="C8" s="12" t="s">
        <v>46</v>
      </c>
      <c r="D8" s="12" t="s">
        <v>118</v>
      </c>
      <c r="E8" s="12" t="s">
        <v>189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62</v>
      </c>
      <c r="R8" s="12" t="s">
        <v>59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190</v>
      </c>
    </row>
    <row r="11" spans="2:20" s="4" customFormat="1" ht="18" customHeight="1">
      <c r="B11" s="109" t="s">
        <v>2927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10">
        <v>0</v>
      </c>
      <c r="R11" s="87"/>
      <c r="S11" s="111">
        <v>0</v>
      </c>
      <c r="T11" s="111">
        <v>0</v>
      </c>
    </row>
    <row r="12" spans="2:20">
      <c r="B12" s="112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1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12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12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 s="1" customFormat="1"/>
    <row r="706" spans="3:7" s="1" customFormat="1"/>
    <row r="707" spans="3:7" s="1" customFormat="1"/>
    <row r="708" spans="3:7" s="1" customFormat="1"/>
    <row r="709" spans="3:7" s="1" customFormat="1"/>
    <row r="710" spans="3:7" s="1" customFormat="1"/>
    <row r="711" spans="3:7" s="1" customFormat="1"/>
    <row r="712" spans="3:7" s="1" customFormat="1"/>
    <row r="713" spans="3:7" s="1" customFormat="1">
      <c r="C713" s="2"/>
      <c r="D713" s="2"/>
      <c r="F713" s="2"/>
      <c r="G713" s="2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9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145</v>
      </c>
      <c r="C1" s="46" t="s" vm="1">
        <v>230</v>
      </c>
    </row>
    <row r="2" spans="2:21">
      <c r="B2" s="46" t="s">
        <v>144</v>
      </c>
      <c r="C2" s="46" t="s">
        <v>231</v>
      </c>
    </row>
    <row r="3" spans="2:21">
      <c r="B3" s="46" t="s">
        <v>146</v>
      </c>
      <c r="C3" s="46" t="s">
        <v>232</v>
      </c>
    </row>
    <row r="4" spans="2:21">
      <c r="B4" s="46" t="s">
        <v>147</v>
      </c>
      <c r="C4" s="46">
        <v>9453</v>
      </c>
    </row>
    <row r="6" spans="2:21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21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</row>
    <row r="8" spans="2:21" s="3" customFormat="1" ht="78.75">
      <c r="B8" s="21" t="s">
        <v>114</v>
      </c>
      <c r="C8" s="29" t="s">
        <v>46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62</v>
      </c>
      <c r="S8" s="12" t="s">
        <v>59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215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9"/>
      <c r="K11" s="100">
        <v>4.5574341487843517</v>
      </c>
      <c r="L11" s="75"/>
      <c r="M11" s="76"/>
      <c r="N11" s="76">
        <v>4.3453439384729189E-2</v>
      </c>
      <c r="O11" s="100"/>
      <c r="P11" s="101"/>
      <c r="Q11" s="100">
        <v>947.18218396999998</v>
      </c>
      <c r="R11" s="100">
        <f>R12+R259</f>
        <v>134957.75736327798</v>
      </c>
      <c r="S11" s="78"/>
      <c r="T11" s="78">
        <f>IFERROR(R11/$R$11,0)</f>
        <v>1</v>
      </c>
      <c r="U11" s="78">
        <f>R11/'סכום נכסי הקרן'!$C$42</f>
        <v>0.19700760990086516</v>
      </c>
    </row>
    <row r="12" spans="2:21">
      <c r="B12" s="79" t="s">
        <v>198</v>
      </c>
      <c r="C12" s="80"/>
      <c r="D12" s="81"/>
      <c r="E12" s="81"/>
      <c r="F12" s="80"/>
      <c r="G12" s="81"/>
      <c r="H12" s="80"/>
      <c r="I12" s="80"/>
      <c r="J12" s="102"/>
      <c r="K12" s="77">
        <v>4.4331667277906099</v>
      </c>
      <c r="L12" s="81"/>
      <c r="M12" s="82"/>
      <c r="N12" s="82">
        <v>3.7447059891542796E-2</v>
      </c>
      <c r="O12" s="77"/>
      <c r="P12" s="103"/>
      <c r="Q12" s="77">
        <v>947.18218396999998</v>
      </c>
      <c r="R12" s="77">
        <f>R13+R169+R251</f>
        <v>109964.89347495197</v>
      </c>
      <c r="S12" s="83"/>
      <c r="T12" s="83">
        <f t="shared" ref="T12:T75" si="0">IFERROR(R12/$R$11,0)</f>
        <v>0.81480972730563039</v>
      </c>
      <c r="U12" s="83">
        <f>R12/'סכום נכסי הקרן'!$C$42</f>
        <v>0.16052371690045794</v>
      </c>
    </row>
    <row r="13" spans="2:21">
      <c r="B13" s="84" t="s">
        <v>32</v>
      </c>
      <c r="C13" s="80"/>
      <c r="D13" s="81"/>
      <c r="E13" s="81"/>
      <c r="F13" s="80"/>
      <c r="G13" s="81"/>
      <c r="H13" s="80"/>
      <c r="I13" s="80"/>
      <c r="J13" s="102"/>
      <c r="K13" s="77">
        <v>4.5310031936739712</v>
      </c>
      <c r="L13" s="81"/>
      <c r="M13" s="82"/>
      <c r="N13" s="82">
        <v>3.2922814368232987E-2</v>
      </c>
      <c r="O13" s="77"/>
      <c r="P13" s="103"/>
      <c r="Q13" s="77">
        <v>869.73509333300012</v>
      </c>
      <c r="R13" s="77">
        <f>SUM(R14:R167)</f>
        <v>90683.999208824971</v>
      </c>
      <c r="S13" s="83"/>
      <c r="T13" s="83">
        <f t="shared" si="0"/>
        <v>0.6719435842781728</v>
      </c>
      <c r="U13" s="83">
        <f>R13/'סכום נכסי הקרן'!$C$42</f>
        <v>0.13237799952686338</v>
      </c>
    </row>
    <row r="14" spans="2:21">
      <c r="B14" s="85" t="s">
        <v>316</v>
      </c>
      <c r="C14" s="86">
        <v>6040372</v>
      </c>
      <c r="D14" s="88" t="s">
        <v>119</v>
      </c>
      <c r="E14" s="88" t="s">
        <v>317</v>
      </c>
      <c r="F14" s="87" t="s">
        <v>318</v>
      </c>
      <c r="G14" s="88" t="s">
        <v>319</v>
      </c>
      <c r="H14" s="87" t="s">
        <v>320</v>
      </c>
      <c r="I14" s="87" t="s">
        <v>130</v>
      </c>
      <c r="J14" s="104"/>
      <c r="K14" s="90">
        <v>1.98</v>
      </c>
      <c r="L14" s="88" t="s">
        <v>132</v>
      </c>
      <c r="M14" s="89">
        <v>8.3000000000000001E-3</v>
      </c>
      <c r="N14" s="89">
        <v>2.1699658217032184E-2</v>
      </c>
      <c r="O14" s="90">
        <v>1.3063999999999999E-2</v>
      </c>
      <c r="P14" s="105">
        <v>107.6</v>
      </c>
      <c r="Q14" s="90"/>
      <c r="R14" s="90">
        <v>1.4044000000000001E-5</v>
      </c>
      <c r="S14" s="91">
        <v>4.2946898907786456E-12</v>
      </c>
      <c r="T14" s="91">
        <f t="shared" si="0"/>
        <v>1.0406219156559113E-10</v>
      </c>
      <c r="U14" s="91">
        <f>R14/'סכום נכסי הקרן'!$C$42</f>
        <v>2.0501043641383079E-11</v>
      </c>
    </row>
    <row r="15" spans="2:21">
      <c r="B15" s="85" t="s">
        <v>321</v>
      </c>
      <c r="C15" s="86">
        <v>2310217</v>
      </c>
      <c r="D15" s="88" t="s">
        <v>119</v>
      </c>
      <c r="E15" s="88" t="s">
        <v>317</v>
      </c>
      <c r="F15" s="87">
        <v>520032046</v>
      </c>
      <c r="G15" s="88" t="s">
        <v>319</v>
      </c>
      <c r="H15" s="87" t="s">
        <v>320</v>
      </c>
      <c r="I15" s="87" t="s">
        <v>130</v>
      </c>
      <c r="J15" s="104"/>
      <c r="K15" s="90">
        <v>1.2400000000014713</v>
      </c>
      <c r="L15" s="88" t="s">
        <v>132</v>
      </c>
      <c r="M15" s="89">
        <v>8.6E-3</v>
      </c>
      <c r="N15" s="89">
        <v>2.3400000000014711E-2</v>
      </c>
      <c r="O15" s="90">
        <v>369822.08498400007</v>
      </c>
      <c r="P15" s="105">
        <v>110.27</v>
      </c>
      <c r="Q15" s="90"/>
      <c r="R15" s="90">
        <v>407.80280376000002</v>
      </c>
      <c r="S15" s="91">
        <v>1.4784893642835414E-4</v>
      </c>
      <c r="T15" s="91">
        <f t="shared" si="0"/>
        <v>3.021707026905318E-3</v>
      </c>
      <c r="U15" s="91">
        <f>R15/'סכום נכסי הקרן'!$C$42</f>
        <v>5.9529927919126601E-4</v>
      </c>
    </row>
    <row r="16" spans="2:21">
      <c r="B16" s="85" t="s">
        <v>323</v>
      </c>
      <c r="C16" s="86">
        <v>2310282</v>
      </c>
      <c r="D16" s="88" t="s">
        <v>119</v>
      </c>
      <c r="E16" s="88" t="s">
        <v>317</v>
      </c>
      <c r="F16" s="87">
        <v>520032046</v>
      </c>
      <c r="G16" s="88" t="s">
        <v>319</v>
      </c>
      <c r="H16" s="87" t="s">
        <v>320</v>
      </c>
      <c r="I16" s="87" t="s">
        <v>130</v>
      </c>
      <c r="J16" s="104"/>
      <c r="K16" s="90">
        <v>2.9700000000009061</v>
      </c>
      <c r="L16" s="88" t="s">
        <v>132</v>
      </c>
      <c r="M16" s="89">
        <v>3.8E-3</v>
      </c>
      <c r="N16" s="89">
        <v>1.9900000000006662E-2</v>
      </c>
      <c r="O16" s="90">
        <v>1764018.1846220002</v>
      </c>
      <c r="P16" s="105">
        <v>103.8</v>
      </c>
      <c r="Q16" s="90"/>
      <c r="R16" s="90">
        <v>1831.0509019220003</v>
      </c>
      <c r="S16" s="91">
        <v>5.8800606154066674E-4</v>
      </c>
      <c r="T16" s="91">
        <f t="shared" si="0"/>
        <v>1.3567585425958104E-2</v>
      </c>
      <c r="U16" s="91">
        <f>R16/'סכום נכסי הקרן'!$C$42</f>
        <v>2.6729175768938174E-3</v>
      </c>
    </row>
    <row r="17" spans="2:21">
      <c r="B17" s="85" t="s">
        <v>324</v>
      </c>
      <c r="C17" s="86">
        <v>2310381</v>
      </c>
      <c r="D17" s="88" t="s">
        <v>119</v>
      </c>
      <c r="E17" s="88" t="s">
        <v>317</v>
      </c>
      <c r="F17" s="87">
        <v>520032046</v>
      </c>
      <c r="G17" s="88" t="s">
        <v>319</v>
      </c>
      <c r="H17" s="87" t="s">
        <v>320</v>
      </c>
      <c r="I17" s="87" t="s">
        <v>130</v>
      </c>
      <c r="J17" s="104"/>
      <c r="K17" s="90">
        <v>6.9600000000146309</v>
      </c>
      <c r="L17" s="88" t="s">
        <v>132</v>
      </c>
      <c r="M17" s="89">
        <v>2E-3</v>
      </c>
      <c r="N17" s="89">
        <v>2.0100000000097894E-2</v>
      </c>
      <c r="O17" s="90">
        <v>95029.185333000016</v>
      </c>
      <c r="P17" s="105">
        <v>97.6</v>
      </c>
      <c r="Q17" s="90">
        <v>0.21014414500000003</v>
      </c>
      <c r="R17" s="90">
        <v>92.958629409000011</v>
      </c>
      <c r="S17" s="91">
        <v>9.9152749895660761E-5</v>
      </c>
      <c r="T17" s="91">
        <f t="shared" si="0"/>
        <v>6.887979707515062E-4</v>
      </c>
      <c r="U17" s="91">
        <f>R17/'סכום נכסי הקרן'!$C$42</f>
        <v>1.3569844192232026E-4</v>
      </c>
    </row>
    <row r="18" spans="2:21">
      <c r="B18" s="85" t="s">
        <v>325</v>
      </c>
      <c r="C18" s="86">
        <v>1158476</v>
      </c>
      <c r="D18" s="88" t="s">
        <v>119</v>
      </c>
      <c r="E18" s="88" t="s">
        <v>317</v>
      </c>
      <c r="F18" s="87" t="s">
        <v>326</v>
      </c>
      <c r="G18" s="88" t="s">
        <v>128</v>
      </c>
      <c r="H18" s="87" t="s">
        <v>327</v>
      </c>
      <c r="I18" s="87" t="s">
        <v>328</v>
      </c>
      <c r="J18" s="104"/>
      <c r="K18" s="90">
        <v>12.639999999999821</v>
      </c>
      <c r="L18" s="88" t="s">
        <v>132</v>
      </c>
      <c r="M18" s="89">
        <v>2.07E-2</v>
      </c>
      <c r="N18" s="89">
        <v>2.3600000000001779E-2</v>
      </c>
      <c r="O18" s="90">
        <v>1710612.0968100003</v>
      </c>
      <c r="P18" s="105">
        <v>105.04</v>
      </c>
      <c r="Q18" s="90"/>
      <c r="R18" s="90">
        <v>1796.8269490380003</v>
      </c>
      <c r="S18" s="91">
        <v>6.096796625101571E-4</v>
      </c>
      <c r="T18" s="91">
        <f t="shared" si="0"/>
        <v>1.3313995313372903E-2</v>
      </c>
      <c r="U18" s="91">
        <f>R18/'סכום נכסי הקרן'!$C$42</f>
        <v>2.6229583949189156E-3</v>
      </c>
    </row>
    <row r="19" spans="2:21">
      <c r="B19" s="85" t="s">
        <v>329</v>
      </c>
      <c r="C19" s="86">
        <v>1171297</v>
      </c>
      <c r="D19" s="88" t="s">
        <v>119</v>
      </c>
      <c r="E19" s="88" t="s">
        <v>317</v>
      </c>
      <c r="F19" s="87" t="s">
        <v>330</v>
      </c>
      <c r="G19" s="88" t="s">
        <v>319</v>
      </c>
      <c r="H19" s="87" t="s">
        <v>327</v>
      </c>
      <c r="I19" s="87" t="s">
        <v>328</v>
      </c>
      <c r="J19" s="104"/>
      <c r="K19" s="90">
        <v>0.09</v>
      </c>
      <c r="L19" s="88" t="s">
        <v>132</v>
      </c>
      <c r="M19" s="89">
        <v>3.5499999999999997E-2</v>
      </c>
      <c r="N19" s="89">
        <v>3.0400733737829831E-2</v>
      </c>
      <c r="O19" s="90">
        <v>1.1496000000000001E-2</v>
      </c>
      <c r="P19" s="105">
        <v>123.1</v>
      </c>
      <c r="Q19" s="90"/>
      <c r="R19" s="90">
        <v>1.4174000000000002E-5</v>
      </c>
      <c r="S19" s="91">
        <v>1.6129445252171657E-10</v>
      </c>
      <c r="T19" s="91">
        <f t="shared" si="0"/>
        <v>1.0502545594208836E-10</v>
      </c>
      <c r="U19" s="91">
        <f>R19/'סכום נכסי הקרן'!$C$42</f>
        <v>2.0690814053899444E-11</v>
      </c>
    </row>
    <row r="20" spans="2:21">
      <c r="B20" s="85" t="s">
        <v>331</v>
      </c>
      <c r="C20" s="86">
        <v>1145564</v>
      </c>
      <c r="D20" s="88" t="s">
        <v>119</v>
      </c>
      <c r="E20" s="88" t="s">
        <v>317</v>
      </c>
      <c r="F20" s="87" t="s">
        <v>332</v>
      </c>
      <c r="G20" s="88" t="s">
        <v>333</v>
      </c>
      <c r="H20" s="87" t="s">
        <v>320</v>
      </c>
      <c r="I20" s="87" t="s">
        <v>130</v>
      </c>
      <c r="J20" s="104"/>
      <c r="K20" s="90">
        <v>2.39</v>
      </c>
      <c r="L20" s="88" t="s">
        <v>132</v>
      </c>
      <c r="M20" s="89">
        <v>8.3000000000000001E-3</v>
      </c>
      <c r="N20" s="89">
        <v>2.0400408259401738E-2</v>
      </c>
      <c r="O20" s="90">
        <v>1.1758000000000001E-2</v>
      </c>
      <c r="P20" s="105">
        <v>108.31</v>
      </c>
      <c r="Q20" s="90"/>
      <c r="R20" s="90">
        <v>1.2737000000000004E-5</v>
      </c>
      <c r="S20" s="91">
        <v>8.5309238370902636E-12</v>
      </c>
      <c r="T20" s="91">
        <f t="shared" si="0"/>
        <v>9.4377679718807647E-11</v>
      </c>
      <c r="U20" s="91">
        <f>R20/'סכום נכסי הקרן'!$C$42</f>
        <v>1.859312110939165E-11</v>
      </c>
    </row>
    <row r="21" spans="2:21">
      <c r="B21" s="85" t="s">
        <v>334</v>
      </c>
      <c r="C21" s="86">
        <v>6620496</v>
      </c>
      <c r="D21" s="88" t="s">
        <v>119</v>
      </c>
      <c r="E21" s="88" t="s">
        <v>317</v>
      </c>
      <c r="F21" s="87" t="s">
        <v>335</v>
      </c>
      <c r="G21" s="88" t="s">
        <v>319</v>
      </c>
      <c r="H21" s="87" t="s">
        <v>320</v>
      </c>
      <c r="I21" s="87" t="s">
        <v>130</v>
      </c>
      <c r="J21" s="104"/>
      <c r="K21" s="90">
        <v>4.3099999999999996</v>
      </c>
      <c r="L21" s="88" t="s">
        <v>132</v>
      </c>
      <c r="M21" s="89">
        <v>1E-3</v>
      </c>
      <c r="N21" s="89">
        <v>2.0001720282126274E-2</v>
      </c>
      <c r="O21" s="90">
        <v>5.8790000000000005E-3</v>
      </c>
      <c r="P21" s="105">
        <v>99.3</v>
      </c>
      <c r="Q21" s="90"/>
      <c r="R21" s="90">
        <v>5.8130000000000001E-6</v>
      </c>
      <c r="S21" s="91">
        <v>1.9808731017447048E-12</v>
      </c>
      <c r="T21" s="91">
        <f t="shared" si="0"/>
        <v>4.3072737081371492E-11</v>
      </c>
      <c r="U21" s="91">
        <f>R21/'סכום נכסי הקרן'!$C$42</f>
        <v>8.4856569842893634E-12</v>
      </c>
    </row>
    <row r="22" spans="2:21">
      <c r="B22" s="85" t="s">
        <v>336</v>
      </c>
      <c r="C22" s="86">
        <v>1940535</v>
      </c>
      <c r="D22" s="88" t="s">
        <v>119</v>
      </c>
      <c r="E22" s="88" t="s">
        <v>317</v>
      </c>
      <c r="F22" s="87">
        <v>520032640</v>
      </c>
      <c r="G22" s="88" t="s">
        <v>319</v>
      </c>
      <c r="H22" s="87" t="s">
        <v>320</v>
      </c>
      <c r="I22" s="87" t="s">
        <v>130</v>
      </c>
      <c r="J22" s="104"/>
      <c r="K22" s="90">
        <v>0.11</v>
      </c>
      <c r="L22" s="88" t="s">
        <v>132</v>
      </c>
      <c r="M22" s="89">
        <v>0.05</v>
      </c>
      <c r="N22" s="89">
        <v>4.260010166806559E-2</v>
      </c>
      <c r="O22" s="90">
        <v>7.263600000000002E-2</v>
      </c>
      <c r="P22" s="105">
        <v>116.4</v>
      </c>
      <c r="Q22" s="90"/>
      <c r="R22" s="90">
        <v>8.4589000000000013E-5</v>
      </c>
      <c r="S22" s="91">
        <v>6.9141731293892661E-11</v>
      </c>
      <c r="T22" s="91">
        <f t="shared" si="0"/>
        <v>6.267813103347899E-10</v>
      </c>
      <c r="U22" s="91">
        <f>R22/'סכום נכסי הקרן'!$C$42</f>
        <v>1.2348068787958939E-10</v>
      </c>
    </row>
    <row r="23" spans="2:21">
      <c r="B23" s="85" t="s">
        <v>337</v>
      </c>
      <c r="C23" s="86">
        <v>1940618</v>
      </c>
      <c r="D23" s="88" t="s">
        <v>119</v>
      </c>
      <c r="E23" s="88" t="s">
        <v>317</v>
      </c>
      <c r="F23" s="87">
        <v>520032640</v>
      </c>
      <c r="G23" s="88" t="s">
        <v>319</v>
      </c>
      <c r="H23" s="87" t="s">
        <v>320</v>
      </c>
      <c r="I23" s="87" t="s">
        <v>130</v>
      </c>
      <c r="J23" s="104"/>
      <c r="K23" s="90">
        <v>2.78</v>
      </c>
      <c r="L23" s="88" t="s">
        <v>132</v>
      </c>
      <c r="M23" s="89">
        <v>6.0000000000000001E-3</v>
      </c>
      <c r="N23" s="89">
        <v>2.0099540099540097E-2</v>
      </c>
      <c r="O23" s="90">
        <v>1.4828000000000001E-2</v>
      </c>
      <c r="P23" s="105">
        <v>107.3</v>
      </c>
      <c r="Q23" s="90"/>
      <c r="R23" s="90">
        <v>1.5873000000000005E-5</v>
      </c>
      <c r="S23" s="91">
        <v>1.3333663036057755E-11</v>
      </c>
      <c r="T23" s="91">
        <f t="shared" si="0"/>
        <v>1.1761458037030963E-10</v>
      </c>
      <c r="U23" s="91">
        <f>R23/'סכום נכסי הקרן'!$C$42</f>
        <v>2.3170967368247915E-11</v>
      </c>
    </row>
    <row r="24" spans="2:21">
      <c r="B24" s="85" t="s">
        <v>338</v>
      </c>
      <c r="C24" s="86">
        <v>1940659</v>
      </c>
      <c r="D24" s="88" t="s">
        <v>119</v>
      </c>
      <c r="E24" s="88" t="s">
        <v>317</v>
      </c>
      <c r="F24" s="87">
        <v>520032640</v>
      </c>
      <c r="G24" s="88" t="s">
        <v>319</v>
      </c>
      <c r="H24" s="87" t="s">
        <v>320</v>
      </c>
      <c r="I24" s="87" t="s">
        <v>130</v>
      </c>
      <c r="J24" s="104"/>
      <c r="K24" s="90">
        <v>3.74</v>
      </c>
      <c r="L24" s="88" t="s">
        <v>132</v>
      </c>
      <c r="M24" s="89">
        <v>1.7500000000000002E-2</v>
      </c>
      <c r="N24" s="89">
        <v>2.0199456391398193E-2</v>
      </c>
      <c r="O24" s="90">
        <v>2.2797000000000005E-2</v>
      </c>
      <c r="P24" s="105">
        <v>109.82</v>
      </c>
      <c r="Q24" s="90"/>
      <c r="R24" s="90">
        <v>2.5018000000000003E-5</v>
      </c>
      <c r="S24" s="91">
        <v>6.9041320468019985E-12</v>
      </c>
      <c r="T24" s="91">
        <f t="shared" si="0"/>
        <v>1.8537652439390195E-10</v>
      </c>
      <c r="U24" s="91">
        <f>R24/'סכום נכסי הקרן'!$C$42</f>
        <v>3.652058600257205E-11</v>
      </c>
    </row>
    <row r="25" spans="2:21">
      <c r="B25" s="85" t="s">
        <v>339</v>
      </c>
      <c r="C25" s="86">
        <v>6000210</v>
      </c>
      <c r="D25" s="88" t="s">
        <v>119</v>
      </c>
      <c r="E25" s="88" t="s">
        <v>317</v>
      </c>
      <c r="F25" s="87" t="s">
        <v>340</v>
      </c>
      <c r="G25" s="88" t="s">
        <v>341</v>
      </c>
      <c r="H25" s="87" t="s">
        <v>342</v>
      </c>
      <c r="I25" s="87" t="s">
        <v>130</v>
      </c>
      <c r="J25" s="104"/>
      <c r="K25" s="90">
        <v>4.45</v>
      </c>
      <c r="L25" s="88" t="s">
        <v>132</v>
      </c>
      <c r="M25" s="89">
        <v>3.85E-2</v>
      </c>
      <c r="N25" s="89">
        <v>2.209999999999988E-2</v>
      </c>
      <c r="O25" s="90">
        <v>1342568.4046850002</v>
      </c>
      <c r="P25" s="105">
        <v>120.55</v>
      </c>
      <c r="Q25" s="90"/>
      <c r="R25" s="90">
        <v>1618.4662539619999</v>
      </c>
      <c r="S25" s="91">
        <v>5.1984514970443744E-4</v>
      </c>
      <c r="T25" s="91">
        <f t="shared" si="0"/>
        <v>1.1992391438496033E-2</v>
      </c>
      <c r="U25" s="91">
        <f>R25/'סכום נכסי הקרן'!$C$42</f>
        <v>2.3625923742937017E-3</v>
      </c>
    </row>
    <row r="26" spans="2:21">
      <c r="B26" s="85" t="s">
        <v>343</v>
      </c>
      <c r="C26" s="86">
        <v>6000236</v>
      </c>
      <c r="D26" s="88" t="s">
        <v>119</v>
      </c>
      <c r="E26" s="88" t="s">
        <v>317</v>
      </c>
      <c r="F26" s="87" t="s">
        <v>340</v>
      </c>
      <c r="G26" s="88" t="s">
        <v>341</v>
      </c>
      <c r="H26" s="87" t="s">
        <v>342</v>
      </c>
      <c r="I26" s="87" t="s">
        <v>130</v>
      </c>
      <c r="J26" s="104"/>
      <c r="K26" s="90">
        <v>2.0699999999998098</v>
      </c>
      <c r="L26" s="88" t="s">
        <v>132</v>
      </c>
      <c r="M26" s="89">
        <v>4.4999999999999998E-2</v>
      </c>
      <c r="N26" s="89">
        <v>2.2100000000001337E-2</v>
      </c>
      <c r="O26" s="90">
        <v>1191050.8955420002</v>
      </c>
      <c r="P26" s="105">
        <v>119.1</v>
      </c>
      <c r="Q26" s="90"/>
      <c r="R26" s="90">
        <v>1418.5416057610003</v>
      </c>
      <c r="S26" s="91">
        <v>4.0298050782228633E-4</v>
      </c>
      <c r="T26" s="91">
        <f t="shared" si="0"/>
        <v>1.0511004580067108E-2</v>
      </c>
      <c r="U26" s="91">
        <f>R26/'סכום נכסי הקרן'!$C$42</f>
        <v>2.0707478899760676E-3</v>
      </c>
    </row>
    <row r="27" spans="2:21">
      <c r="B27" s="85" t="s">
        <v>344</v>
      </c>
      <c r="C27" s="86">
        <v>6000285</v>
      </c>
      <c r="D27" s="88" t="s">
        <v>119</v>
      </c>
      <c r="E27" s="88" t="s">
        <v>317</v>
      </c>
      <c r="F27" s="87" t="s">
        <v>340</v>
      </c>
      <c r="G27" s="88" t="s">
        <v>341</v>
      </c>
      <c r="H27" s="87" t="s">
        <v>342</v>
      </c>
      <c r="I27" s="87" t="s">
        <v>130</v>
      </c>
      <c r="J27" s="104"/>
      <c r="K27" s="90">
        <v>6.839999999999451</v>
      </c>
      <c r="L27" s="88" t="s">
        <v>132</v>
      </c>
      <c r="M27" s="89">
        <v>2.3900000000000001E-2</v>
      </c>
      <c r="N27" s="89">
        <v>2.4099999999995191E-2</v>
      </c>
      <c r="O27" s="90">
        <v>1972467.6511930001</v>
      </c>
      <c r="P27" s="105">
        <v>110.8</v>
      </c>
      <c r="Q27" s="90"/>
      <c r="R27" s="90">
        <v>2185.4940607050007</v>
      </c>
      <c r="S27" s="91">
        <v>5.0717217529212062E-4</v>
      </c>
      <c r="T27" s="91">
        <f t="shared" si="0"/>
        <v>1.6193912105564329E-2</v>
      </c>
      <c r="U27" s="91">
        <f>R27/'סכום נכסי הקרן'!$C$42</f>
        <v>3.1903239188619151E-3</v>
      </c>
    </row>
    <row r="28" spans="2:21">
      <c r="B28" s="85" t="s">
        <v>345</v>
      </c>
      <c r="C28" s="86">
        <v>6000384</v>
      </c>
      <c r="D28" s="88" t="s">
        <v>119</v>
      </c>
      <c r="E28" s="88" t="s">
        <v>317</v>
      </c>
      <c r="F28" s="87" t="s">
        <v>340</v>
      </c>
      <c r="G28" s="88" t="s">
        <v>341</v>
      </c>
      <c r="H28" s="87" t="s">
        <v>342</v>
      </c>
      <c r="I28" s="87" t="s">
        <v>130</v>
      </c>
      <c r="J28" s="104"/>
      <c r="K28" s="90">
        <v>3.9600000000052042</v>
      </c>
      <c r="L28" s="88" t="s">
        <v>132</v>
      </c>
      <c r="M28" s="89">
        <v>0.01</v>
      </c>
      <c r="N28" s="89">
        <v>2.0600000000003255E-2</v>
      </c>
      <c r="O28" s="90">
        <v>291718.22375700006</v>
      </c>
      <c r="P28" s="105">
        <v>105.39</v>
      </c>
      <c r="Q28" s="90"/>
      <c r="R28" s="90">
        <v>307.44183426500001</v>
      </c>
      <c r="S28" s="91">
        <v>2.4274633532266941E-4</v>
      </c>
      <c r="T28" s="91">
        <f t="shared" si="0"/>
        <v>2.2780597445571883E-3</v>
      </c>
      <c r="U28" s="91">
        <f>R28/'סכום נכסי הקרן'!$C$42</f>
        <v>4.4879510548658701E-4</v>
      </c>
    </row>
    <row r="29" spans="2:21">
      <c r="B29" s="85" t="s">
        <v>346</v>
      </c>
      <c r="C29" s="86">
        <v>6000392</v>
      </c>
      <c r="D29" s="88" t="s">
        <v>119</v>
      </c>
      <c r="E29" s="88" t="s">
        <v>317</v>
      </c>
      <c r="F29" s="87" t="s">
        <v>340</v>
      </c>
      <c r="G29" s="88" t="s">
        <v>341</v>
      </c>
      <c r="H29" s="87" t="s">
        <v>342</v>
      </c>
      <c r="I29" s="87" t="s">
        <v>130</v>
      </c>
      <c r="J29" s="104"/>
      <c r="K29" s="90">
        <v>11.909999999993552</v>
      </c>
      <c r="L29" s="88" t="s">
        <v>132</v>
      </c>
      <c r="M29" s="89">
        <v>1.2500000000000001E-2</v>
      </c>
      <c r="N29" s="89">
        <v>2.5599999999982092E-2</v>
      </c>
      <c r="O29" s="90">
        <v>908045.74416900007</v>
      </c>
      <c r="P29" s="105">
        <v>93.45</v>
      </c>
      <c r="Q29" s="90"/>
      <c r="R29" s="90">
        <v>848.56873511700007</v>
      </c>
      <c r="S29" s="91">
        <v>2.1157349960331968E-4</v>
      </c>
      <c r="T29" s="91">
        <f t="shared" si="0"/>
        <v>6.2876617965192689E-3</v>
      </c>
      <c r="U29" s="91">
        <f>R29/'סכום נכסי הקרן'!$C$42</f>
        <v>1.2387172223972411E-3</v>
      </c>
    </row>
    <row r="30" spans="2:21">
      <c r="B30" s="85" t="s">
        <v>347</v>
      </c>
      <c r="C30" s="86">
        <v>1196799</v>
      </c>
      <c r="D30" s="88" t="s">
        <v>119</v>
      </c>
      <c r="E30" s="88" t="s">
        <v>317</v>
      </c>
      <c r="F30" s="87" t="s">
        <v>340</v>
      </c>
      <c r="G30" s="88" t="s">
        <v>341</v>
      </c>
      <c r="H30" s="87" t="s">
        <v>342</v>
      </c>
      <c r="I30" s="87" t="s">
        <v>130</v>
      </c>
      <c r="J30" s="104"/>
      <c r="K30" s="90">
        <v>11.459999999989193</v>
      </c>
      <c r="L30" s="88" t="s">
        <v>132</v>
      </c>
      <c r="M30" s="89">
        <v>3.2000000000000001E-2</v>
      </c>
      <c r="N30" s="89">
        <v>2.5799999999984564E-2</v>
      </c>
      <c r="O30" s="90">
        <v>420627.43165500008</v>
      </c>
      <c r="P30" s="105">
        <v>107.79</v>
      </c>
      <c r="Q30" s="90"/>
      <c r="R30" s="90">
        <v>453.39431341500006</v>
      </c>
      <c r="S30" s="91">
        <v>3.0846427053250991E-4</v>
      </c>
      <c r="T30" s="91">
        <f t="shared" si="0"/>
        <v>3.3595276201467813E-3</v>
      </c>
      <c r="U30" s="91">
        <f>R30/'סכום נכסי הקרן'!$C$42</f>
        <v>6.6185250684105902E-4</v>
      </c>
    </row>
    <row r="31" spans="2:21">
      <c r="B31" s="85" t="s">
        <v>348</v>
      </c>
      <c r="C31" s="86">
        <v>1147503</v>
      </c>
      <c r="D31" s="88" t="s">
        <v>119</v>
      </c>
      <c r="E31" s="88" t="s">
        <v>317</v>
      </c>
      <c r="F31" s="87" t="s">
        <v>349</v>
      </c>
      <c r="G31" s="88" t="s">
        <v>128</v>
      </c>
      <c r="H31" s="87" t="s">
        <v>342</v>
      </c>
      <c r="I31" s="87" t="s">
        <v>130</v>
      </c>
      <c r="J31" s="104"/>
      <c r="K31" s="90">
        <v>6.5099999999968157</v>
      </c>
      <c r="L31" s="88" t="s">
        <v>132</v>
      </c>
      <c r="M31" s="89">
        <v>2.6499999999999999E-2</v>
      </c>
      <c r="N31" s="89">
        <v>2.3099999999994326E-2</v>
      </c>
      <c r="O31" s="90">
        <v>201808.88919800002</v>
      </c>
      <c r="P31" s="105">
        <v>113.62</v>
      </c>
      <c r="Q31" s="90"/>
      <c r="R31" s="90">
        <v>229.29526062300005</v>
      </c>
      <c r="S31" s="91">
        <v>1.3494555046992239E-4</v>
      </c>
      <c r="T31" s="91">
        <f t="shared" si="0"/>
        <v>1.6990150481367683E-3</v>
      </c>
      <c r="U31" s="91">
        <f>R31/'סכום נכסי הקרן'!$C$42</f>
        <v>3.3471889381902809E-4</v>
      </c>
    </row>
    <row r="32" spans="2:21">
      <c r="B32" s="85" t="s">
        <v>350</v>
      </c>
      <c r="C32" s="86">
        <v>1134436</v>
      </c>
      <c r="D32" s="88" t="s">
        <v>119</v>
      </c>
      <c r="E32" s="88" t="s">
        <v>317</v>
      </c>
      <c r="F32" s="87" t="s">
        <v>351</v>
      </c>
      <c r="G32" s="88" t="s">
        <v>333</v>
      </c>
      <c r="H32" s="87" t="s">
        <v>352</v>
      </c>
      <c r="I32" s="87" t="s">
        <v>328</v>
      </c>
      <c r="J32" s="104"/>
      <c r="K32" s="90">
        <v>1.2500000000054736</v>
      </c>
      <c r="L32" s="88" t="s">
        <v>132</v>
      </c>
      <c r="M32" s="89">
        <v>6.5000000000000006E-3</v>
      </c>
      <c r="N32" s="89">
        <v>2.6500000000054733E-2</v>
      </c>
      <c r="O32" s="90">
        <v>84628.15763500001</v>
      </c>
      <c r="P32" s="105">
        <v>107.94</v>
      </c>
      <c r="Q32" s="90"/>
      <c r="R32" s="90">
        <v>91.347631310000011</v>
      </c>
      <c r="S32" s="91">
        <v>2.8029316207908332E-4</v>
      </c>
      <c r="T32" s="91">
        <f t="shared" si="0"/>
        <v>6.7686091629480289E-4</v>
      </c>
      <c r="U32" s="91">
        <f>R32/'סכום נכסי הקרן'!$C$42</f>
        <v>1.3334675135454865E-4</v>
      </c>
    </row>
    <row r="33" spans="2:21">
      <c r="B33" s="85" t="s">
        <v>353</v>
      </c>
      <c r="C33" s="86">
        <v>1138650</v>
      </c>
      <c r="D33" s="88" t="s">
        <v>119</v>
      </c>
      <c r="E33" s="88" t="s">
        <v>317</v>
      </c>
      <c r="F33" s="87" t="s">
        <v>351</v>
      </c>
      <c r="G33" s="88" t="s">
        <v>333</v>
      </c>
      <c r="H33" s="87" t="s">
        <v>342</v>
      </c>
      <c r="I33" s="87" t="s">
        <v>130</v>
      </c>
      <c r="J33" s="104"/>
      <c r="K33" s="90">
        <v>3.6100000000002401</v>
      </c>
      <c r="L33" s="88" t="s">
        <v>132</v>
      </c>
      <c r="M33" s="89">
        <v>1.34E-2</v>
      </c>
      <c r="N33" s="89">
        <v>2.6200000000002777E-2</v>
      </c>
      <c r="O33" s="90">
        <v>2550015.5300880005</v>
      </c>
      <c r="P33" s="105">
        <v>106.9</v>
      </c>
      <c r="Q33" s="90">
        <v>224.30044452900003</v>
      </c>
      <c r="R33" s="90">
        <v>2950.2670461890007</v>
      </c>
      <c r="S33" s="91">
        <v>8.8349577740915841E-4</v>
      </c>
      <c r="T33" s="91">
        <f t="shared" si="0"/>
        <v>2.1860670359596303E-2</v>
      </c>
      <c r="U33" s="91">
        <f>R33/'סכום נכסי הקרן'!$C$42</f>
        <v>4.3067184183747543E-3</v>
      </c>
    </row>
    <row r="34" spans="2:21">
      <c r="B34" s="85" t="s">
        <v>354</v>
      </c>
      <c r="C34" s="86">
        <v>1156603</v>
      </c>
      <c r="D34" s="88" t="s">
        <v>119</v>
      </c>
      <c r="E34" s="88" t="s">
        <v>317</v>
      </c>
      <c r="F34" s="87" t="s">
        <v>351</v>
      </c>
      <c r="G34" s="88" t="s">
        <v>333</v>
      </c>
      <c r="H34" s="87" t="s">
        <v>342</v>
      </c>
      <c r="I34" s="87" t="s">
        <v>130</v>
      </c>
      <c r="J34" s="104"/>
      <c r="K34" s="90">
        <v>3.5900000000010186</v>
      </c>
      <c r="L34" s="88" t="s">
        <v>132</v>
      </c>
      <c r="M34" s="89">
        <v>1.77E-2</v>
      </c>
      <c r="N34" s="89">
        <v>2.5500000000007832E-2</v>
      </c>
      <c r="O34" s="90">
        <v>1424777.701473</v>
      </c>
      <c r="P34" s="105">
        <v>107.51</v>
      </c>
      <c r="Q34" s="90"/>
      <c r="R34" s="90">
        <v>1531.7785123160002</v>
      </c>
      <c r="S34" s="91">
        <v>5.168075821128167E-4</v>
      </c>
      <c r="T34" s="91">
        <f t="shared" si="0"/>
        <v>1.1350059027676147E-2</v>
      </c>
      <c r="U34" s="91">
        <f>R34/'סכום נכסי הקרן'!$C$42</f>
        <v>2.2360480012762153E-3</v>
      </c>
    </row>
    <row r="35" spans="2:21">
      <c r="B35" s="85" t="s">
        <v>355</v>
      </c>
      <c r="C35" s="86">
        <v>1156611</v>
      </c>
      <c r="D35" s="88" t="s">
        <v>119</v>
      </c>
      <c r="E35" s="88" t="s">
        <v>317</v>
      </c>
      <c r="F35" s="87" t="s">
        <v>351</v>
      </c>
      <c r="G35" s="88" t="s">
        <v>333</v>
      </c>
      <c r="H35" s="87" t="s">
        <v>342</v>
      </c>
      <c r="I35" s="87" t="s">
        <v>130</v>
      </c>
      <c r="J35" s="104"/>
      <c r="K35" s="90">
        <v>6.590000000000571</v>
      </c>
      <c r="L35" s="88" t="s">
        <v>132</v>
      </c>
      <c r="M35" s="89">
        <v>2.4799999999999999E-2</v>
      </c>
      <c r="N35" s="89">
        <v>2.8100000000002904E-2</v>
      </c>
      <c r="O35" s="90">
        <v>2579920.7656260002</v>
      </c>
      <c r="P35" s="105">
        <v>108.2</v>
      </c>
      <c r="Q35" s="90"/>
      <c r="R35" s="90">
        <v>2791.474257799</v>
      </c>
      <c r="S35" s="91">
        <v>7.8310171396058273E-4</v>
      </c>
      <c r="T35" s="91">
        <f t="shared" si="0"/>
        <v>2.0684059311129013E-2</v>
      </c>
      <c r="U35" s="91">
        <f>R35/'סכום נכסי הקרן'!$C$42</f>
        <v>4.0749170879332622E-3</v>
      </c>
    </row>
    <row r="36" spans="2:21">
      <c r="B36" s="85" t="s">
        <v>356</v>
      </c>
      <c r="C36" s="86">
        <v>1178672</v>
      </c>
      <c r="D36" s="88" t="s">
        <v>119</v>
      </c>
      <c r="E36" s="88" t="s">
        <v>317</v>
      </c>
      <c r="F36" s="87" t="s">
        <v>351</v>
      </c>
      <c r="G36" s="88" t="s">
        <v>333</v>
      </c>
      <c r="H36" s="87" t="s">
        <v>352</v>
      </c>
      <c r="I36" s="87" t="s">
        <v>328</v>
      </c>
      <c r="J36" s="104"/>
      <c r="K36" s="90">
        <v>7.9699999999996427</v>
      </c>
      <c r="L36" s="88" t="s">
        <v>132</v>
      </c>
      <c r="M36" s="89">
        <v>9.0000000000000011E-3</v>
      </c>
      <c r="N36" s="89">
        <v>2.890000000000394E-2</v>
      </c>
      <c r="O36" s="90">
        <v>1251287.3696150002</v>
      </c>
      <c r="P36" s="105">
        <v>92.96</v>
      </c>
      <c r="Q36" s="90">
        <v>6.1276705080000013</v>
      </c>
      <c r="R36" s="90">
        <v>1169.3243979859999</v>
      </c>
      <c r="S36" s="91">
        <v>6.5732821965112356E-4</v>
      </c>
      <c r="T36" s="91">
        <f t="shared" si="0"/>
        <v>8.6643733626843231E-3</v>
      </c>
      <c r="U36" s="91">
        <f>R36/'סכום נכסי הקרן'!$C$42</f>
        <v>1.7069474874711606E-3</v>
      </c>
    </row>
    <row r="37" spans="2:21">
      <c r="B37" s="85" t="s">
        <v>357</v>
      </c>
      <c r="C37" s="86">
        <v>1178680</v>
      </c>
      <c r="D37" s="88" t="s">
        <v>119</v>
      </c>
      <c r="E37" s="88" t="s">
        <v>317</v>
      </c>
      <c r="F37" s="87" t="s">
        <v>351</v>
      </c>
      <c r="G37" s="88" t="s">
        <v>333</v>
      </c>
      <c r="H37" s="87" t="s">
        <v>352</v>
      </c>
      <c r="I37" s="87" t="s">
        <v>328</v>
      </c>
      <c r="J37" s="104"/>
      <c r="K37" s="90">
        <v>11.470000000001882</v>
      </c>
      <c r="L37" s="88" t="s">
        <v>132</v>
      </c>
      <c r="M37" s="89">
        <v>1.6899999999999998E-2</v>
      </c>
      <c r="N37" s="89">
        <v>3.0500000000006876E-2</v>
      </c>
      <c r="O37" s="90">
        <v>1618636.7244390002</v>
      </c>
      <c r="P37" s="105">
        <v>93.4</v>
      </c>
      <c r="Q37" s="90">
        <v>14.884420472000002</v>
      </c>
      <c r="R37" s="90">
        <v>1526.6909839790003</v>
      </c>
      <c r="S37" s="91">
        <v>6.0444030024870148E-4</v>
      </c>
      <c r="T37" s="91">
        <f t="shared" si="0"/>
        <v>1.1312361836818823E-2</v>
      </c>
      <c r="U37" s="91">
        <f>R37/'סכום נכסי הקרן'!$C$42</f>
        <v>2.2286213678054368E-3</v>
      </c>
    </row>
    <row r="38" spans="2:21">
      <c r="B38" s="85" t="s">
        <v>358</v>
      </c>
      <c r="C38" s="86">
        <v>1133149</v>
      </c>
      <c r="D38" s="88" t="s">
        <v>119</v>
      </c>
      <c r="E38" s="88" t="s">
        <v>317</v>
      </c>
      <c r="F38" s="87" t="s">
        <v>359</v>
      </c>
      <c r="G38" s="88" t="s">
        <v>333</v>
      </c>
      <c r="H38" s="87" t="s">
        <v>360</v>
      </c>
      <c r="I38" s="87" t="s">
        <v>130</v>
      </c>
      <c r="J38" s="104"/>
      <c r="K38" s="90">
        <v>2.7800000000008591</v>
      </c>
      <c r="L38" s="88" t="s">
        <v>132</v>
      </c>
      <c r="M38" s="89">
        <v>3.2000000000000001E-2</v>
      </c>
      <c r="N38" s="89">
        <v>2.6200000000005996E-2</v>
      </c>
      <c r="O38" s="90">
        <v>857660.05297000031</v>
      </c>
      <c r="P38" s="105">
        <v>111.95</v>
      </c>
      <c r="Q38" s="90">
        <v>274.17003171600004</v>
      </c>
      <c r="R38" s="90">
        <v>1234.3204609730001</v>
      </c>
      <c r="S38" s="91">
        <v>7.642145837089986E-4</v>
      </c>
      <c r="T38" s="91">
        <f t="shared" si="0"/>
        <v>9.1459763787454483E-3</v>
      </c>
      <c r="U38" s="91">
        <f>R38/'סכום נכסי הקרן'!$C$42</f>
        <v>1.8018269465864107E-3</v>
      </c>
    </row>
    <row r="39" spans="2:21">
      <c r="B39" s="85" t="s">
        <v>361</v>
      </c>
      <c r="C39" s="86">
        <v>1158609</v>
      </c>
      <c r="D39" s="88" t="s">
        <v>119</v>
      </c>
      <c r="E39" s="88" t="s">
        <v>317</v>
      </c>
      <c r="F39" s="87" t="s">
        <v>359</v>
      </c>
      <c r="G39" s="88" t="s">
        <v>333</v>
      </c>
      <c r="H39" s="87" t="s">
        <v>360</v>
      </c>
      <c r="I39" s="87" t="s">
        <v>130</v>
      </c>
      <c r="J39" s="104"/>
      <c r="K39" s="90">
        <v>4.5</v>
      </c>
      <c r="L39" s="88" t="s">
        <v>132</v>
      </c>
      <c r="M39" s="89">
        <v>1.1399999999999999E-2</v>
      </c>
      <c r="N39" s="89">
        <v>2.7899999999996008E-2</v>
      </c>
      <c r="O39" s="90">
        <v>934016.11593400012</v>
      </c>
      <c r="P39" s="105">
        <v>102</v>
      </c>
      <c r="Q39" s="90"/>
      <c r="R39" s="90">
        <v>952.69640742200022</v>
      </c>
      <c r="S39" s="91">
        <v>3.9526992616282049E-4</v>
      </c>
      <c r="T39" s="91">
        <f t="shared" si="0"/>
        <v>7.059219314511438E-3</v>
      </c>
      <c r="U39" s="91">
        <f>R39/'סכום נכסי הקרן'!$C$42</f>
        <v>1.3907199249179221E-3</v>
      </c>
    </row>
    <row r="40" spans="2:21">
      <c r="B40" s="85" t="s">
        <v>362</v>
      </c>
      <c r="C40" s="86">
        <v>1172782</v>
      </c>
      <c r="D40" s="88" t="s">
        <v>119</v>
      </c>
      <c r="E40" s="88" t="s">
        <v>317</v>
      </c>
      <c r="F40" s="87" t="s">
        <v>359</v>
      </c>
      <c r="G40" s="88" t="s">
        <v>333</v>
      </c>
      <c r="H40" s="87" t="s">
        <v>360</v>
      </c>
      <c r="I40" s="87" t="s">
        <v>130</v>
      </c>
      <c r="J40" s="104"/>
      <c r="K40" s="90">
        <v>6.7600000000024405</v>
      </c>
      <c r="L40" s="88" t="s">
        <v>132</v>
      </c>
      <c r="M40" s="89">
        <v>9.1999999999999998E-3</v>
      </c>
      <c r="N40" s="89">
        <v>2.9300000000006796E-2</v>
      </c>
      <c r="O40" s="90">
        <v>1331053.2562520003</v>
      </c>
      <c r="P40" s="105">
        <v>97.25</v>
      </c>
      <c r="Q40" s="90"/>
      <c r="R40" s="90">
        <v>1294.4493597840003</v>
      </c>
      <c r="S40" s="91">
        <v>6.6502387008021951E-4</v>
      </c>
      <c r="T40" s="91">
        <f t="shared" si="0"/>
        <v>9.5915150419965418E-3</v>
      </c>
      <c r="U40" s="91">
        <f>R40/'סכום נכסי הקרן'!$C$42</f>
        <v>1.889601453751935E-3</v>
      </c>
    </row>
    <row r="41" spans="2:21">
      <c r="B41" s="85" t="s">
        <v>363</v>
      </c>
      <c r="C41" s="86">
        <v>1133487</v>
      </c>
      <c r="D41" s="88" t="s">
        <v>119</v>
      </c>
      <c r="E41" s="88" t="s">
        <v>317</v>
      </c>
      <c r="F41" s="87" t="s">
        <v>364</v>
      </c>
      <c r="G41" s="88" t="s">
        <v>333</v>
      </c>
      <c r="H41" s="87" t="s">
        <v>365</v>
      </c>
      <c r="I41" s="87" t="s">
        <v>328</v>
      </c>
      <c r="J41" s="104"/>
      <c r="K41" s="90">
        <v>2.8700000000007102</v>
      </c>
      <c r="L41" s="88" t="s">
        <v>132</v>
      </c>
      <c r="M41" s="89">
        <v>2.3399999999999997E-2</v>
      </c>
      <c r="N41" s="89">
        <v>2.7300000000015714E-2</v>
      </c>
      <c r="O41" s="90">
        <v>717685.670468</v>
      </c>
      <c r="P41" s="105">
        <v>109.87</v>
      </c>
      <c r="Q41" s="90"/>
      <c r="R41" s="90">
        <v>788.52125121200015</v>
      </c>
      <c r="S41" s="91">
        <v>2.7720553685087017E-4</v>
      </c>
      <c r="T41" s="91">
        <f t="shared" si="0"/>
        <v>5.842726395411761E-3</v>
      </c>
      <c r="U41" s="91">
        <f>R41/'סכום נכסי הקרן'!$C$42</f>
        <v>1.1510615624647682E-3</v>
      </c>
    </row>
    <row r="42" spans="2:21">
      <c r="B42" s="85" t="s">
        <v>366</v>
      </c>
      <c r="C42" s="86">
        <v>1160944</v>
      </c>
      <c r="D42" s="88" t="s">
        <v>119</v>
      </c>
      <c r="E42" s="88" t="s">
        <v>317</v>
      </c>
      <c r="F42" s="87" t="s">
        <v>364</v>
      </c>
      <c r="G42" s="88" t="s">
        <v>333</v>
      </c>
      <c r="H42" s="87" t="s">
        <v>365</v>
      </c>
      <c r="I42" s="87" t="s">
        <v>328</v>
      </c>
      <c r="J42" s="104"/>
      <c r="K42" s="90">
        <v>5.6999999999995925</v>
      </c>
      <c r="L42" s="88" t="s">
        <v>132</v>
      </c>
      <c r="M42" s="89">
        <v>6.5000000000000006E-3</v>
      </c>
      <c r="N42" s="89">
        <v>2.819999999999857E-2</v>
      </c>
      <c r="O42" s="90">
        <v>2023265.3744450002</v>
      </c>
      <c r="P42" s="105">
        <v>97.17</v>
      </c>
      <c r="Q42" s="90"/>
      <c r="R42" s="90">
        <v>1966.0070356040003</v>
      </c>
      <c r="S42" s="91">
        <v>8.8390558905480227E-4</v>
      </c>
      <c r="T42" s="91">
        <f t="shared" si="0"/>
        <v>1.4567573394924767E-2</v>
      </c>
      <c r="U42" s="91">
        <f>R42/'סכום נכסי הקרן'!$C$42</f>
        <v>2.8699228165895603E-3</v>
      </c>
    </row>
    <row r="43" spans="2:21">
      <c r="B43" s="85" t="s">
        <v>367</v>
      </c>
      <c r="C43" s="86">
        <v>1195999</v>
      </c>
      <c r="D43" s="88" t="s">
        <v>119</v>
      </c>
      <c r="E43" s="88" t="s">
        <v>317</v>
      </c>
      <c r="F43" s="87" t="s">
        <v>364</v>
      </c>
      <c r="G43" s="88" t="s">
        <v>333</v>
      </c>
      <c r="H43" s="87" t="s">
        <v>365</v>
      </c>
      <c r="I43" s="87" t="s">
        <v>328</v>
      </c>
      <c r="J43" s="104"/>
      <c r="K43" s="90">
        <v>9.1000000000229697</v>
      </c>
      <c r="L43" s="88" t="s">
        <v>132</v>
      </c>
      <c r="M43" s="89">
        <v>2.64E-2</v>
      </c>
      <c r="N43" s="89">
        <v>2.790000000011001E-2</v>
      </c>
      <c r="O43" s="90">
        <v>82629.660850000015</v>
      </c>
      <c r="P43" s="105">
        <v>100.11</v>
      </c>
      <c r="Q43" s="90"/>
      <c r="R43" s="90">
        <v>82.720555371000003</v>
      </c>
      <c r="S43" s="91">
        <v>2.754322028333334E-4</v>
      </c>
      <c r="T43" s="91">
        <f t="shared" si="0"/>
        <v>6.1293664763807253E-4</v>
      </c>
      <c r="U43" s="91">
        <f>R43/'סכום נכסי הקרן'!$C$42</f>
        <v>1.2075318397182543E-4</v>
      </c>
    </row>
    <row r="44" spans="2:21">
      <c r="B44" s="85" t="s">
        <v>368</v>
      </c>
      <c r="C44" s="86">
        <v>1138924</v>
      </c>
      <c r="D44" s="88" t="s">
        <v>119</v>
      </c>
      <c r="E44" s="88" t="s">
        <v>317</v>
      </c>
      <c r="F44" s="87" t="s">
        <v>369</v>
      </c>
      <c r="G44" s="88" t="s">
        <v>333</v>
      </c>
      <c r="H44" s="87" t="s">
        <v>360</v>
      </c>
      <c r="I44" s="87" t="s">
        <v>130</v>
      </c>
      <c r="J44" s="104"/>
      <c r="K44" s="90">
        <v>2.5100000000041276</v>
      </c>
      <c r="L44" s="88" t="s">
        <v>132</v>
      </c>
      <c r="M44" s="89">
        <v>1.34E-2</v>
      </c>
      <c r="N44" s="89">
        <v>2.4800000000030849E-2</v>
      </c>
      <c r="O44" s="90">
        <v>202641.24226699999</v>
      </c>
      <c r="P44" s="105">
        <v>108.78</v>
      </c>
      <c r="Q44" s="90"/>
      <c r="R44" s="90">
        <v>220.43313915900004</v>
      </c>
      <c r="S44" s="91">
        <v>3.8005953478143569E-4</v>
      </c>
      <c r="T44" s="91">
        <f t="shared" si="0"/>
        <v>1.6333491565485951E-3</v>
      </c>
      <c r="U44" s="91">
        <f>R44/'סכום נכסי הקרן'!$C$42</f>
        <v>3.2178221346523274E-4</v>
      </c>
    </row>
    <row r="45" spans="2:21">
      <c r="B45" s="85" t="s">
        <v>370</v>
      </c>
      <c r="C45" s="86">
        <v>1151117</v>
      </c>
      <c r="D45" s="88" t="s">
        <v>119</v>
      </c>
      <c r="E45" s="88" t="s">
        <v>317</v>
      </c>
      <c r="F45" s="87" t="s">
        <v>369</v>
      </c>
      <c r="G45" s="88" t="s">
        <v>333</v>
      </c>
      <c r="H45" s="87" t="s">
        <v>365</v>
      </c>
      <c r="I45" s="87" t="s">
        <v>328</v>
      </c>
      <c r="J45" s="104"/>
      <c r="K45" s="90">
        <v>3.84000000000347</v>
      </c>
      <c r="L45" s="88" t="s">
        <v>132</v>
      </c>
      <c r="M45" s="89">
        <v>1.8200000000000001E-2</v>
      </c>
      <c r="N45" s="89">
        <v>2.5200000000019047E-2</v>
      </c>
      <c r="O45" s="90">
        <v>544967.06946400006</v>
      </c>
      <c r="P45" s="105">
        <v>107.89</v>
      </c>
      <c r="Q45" s="90"/>
      <c r="R45" s="90">
        <v>587.96497489400008</v>
      </c>
      <c r="S45" s="91">
        <v>1.4401878157082454E-3</v>
      </c>
      <c r="T45" s="91">
        <f t="shared" si="0"/>
        <v>4.3566593457189844E-3</v>
      </c>
      <c r="U45" s="91">
        <f>R45/'סכום נכסי הקרן'!$C$42</f>
        <v>8.5829504485236403E-4</v>
      </c>
    </row>
    <row r="46" spans="2:21">
      <c r="B46" s="85" t="s">
        <v>371</v>
      </c>
      <c r="C46" s="86">
        <v>1161512</v>
      </c>
      <c r="D46" s="88" t="s">
        <v>119</v>
      </c>
      <c r="E46" s="88" t="s">
        <v>317</v>
      </c>
      <c r="F46" s="87" t="s">
        <v>369</v>
      </c>
      <c r="G46" s="88" t="s">
        <v>333</v>
      </c>
      <c r="H46" s="87" t="s">
        <v>365</v>
      </c>
      <c r="I46" s="87" t="s">
        <v>328</v>
      </c>
      <c r="J46" s="104"/>
      <c r="K46" s="90">
        <v>2.2799999999987626</v>
      </c>
      <c r="L46" s="88" t="s">
        <v>132</v>
      </c>
      <c r="M46" s="89">
        <v>2E-3</v>
      </c>
      <c r="N46" s="89">
        <v>2.4399999999980552E-2</v>
      </c>
      <c r="O46" s="90">
        <v>435105.82441000006</v>
      </c>
      <c r="P46" s="105">
        <v>104</v>
      </c>
      <c r="Q46" s="90"/>
      <c r="R46" s="90">
        <v>452.51007865200006</v>
      </c>
      <c r="S46" s="91">
        <v>1.3185024982121213E-3</v>
      </c>
      <c r="T46" s="91">
        <f t="shared" si="0"/>
        <v>3.3529756828571018E-3</v>
      </c>
      <c r="U46" s="91">
        <f>R46/'סכום נכסי הקרן'!$C$42</f>
        <v>6.6056172533539889E-4</v>
      </c>
    </row>
    <row r="47" spans="2:21">
      <c r="B47" s="85" t="s">
        <v>372</v>
      </c>
      <c r="C47" s="86">
        <v>7590128</v>
      </c>
      <c r="D47" s="88" t="s">
        <v>119</v>
      </c>
      <c r="E47" s="88" t="s">
        <v>317</v>
      </c>
      <c r="F47" s="87" t="s">
        <v>373</v>
      </c>
      <c r="G47" s="88" t="s">
        <v>333</v>
      </c>
      <c r="H47" s="87" t="s">
        <v>360</v>
      </c>
      <c r="I47" s="87" t="s">
        <v>130</v>
      </c>
      <c r="J47" s="104"/>
      <c r="K47" s="90">
        <v>1.6799999999991921</v>
      </c>
      <c r="L47" s="88" t="s">
        <v>132</v>
      </c>
      <c r="M47" s="89">
        <v>4.7500000000000001E-2</v>
      </c>
      <c r="N47" s="89">
        <v>2.8499999999973071E-2</v>
      </c>
      <c r="O47" s="90">
        <v>212274.35940900003</v>
      </c>
      <c r="P47" s="105">
        <v>139.94</v>
      </c>
      <c r="Q47" s="90"/>
      <c r="R47" s="90">
        <v>297.05672776800003</v>
      </c>
      <c r="S47" s="91">
        <v>1.64465205912632E-4</v>
      </c>
      <c r="T47" s="91">
        <f t="shared" si="0"/>
        <v>2.2011089512134203E-3</v>
      </c>
      <c r="U47" s="91">
        <f>R47/'סכום נכסי הקרן'!$C$42</f>
        <v>4.3363521360995593E-4</v>
      </c>
    </row>
    <row r="48" spans="2:21">
      <c r="B48" s="85" t="s">
        <v>374</v>
      </c>
      <c r="C48" s="86">
        <v>7590219</v>
      </c>
      <c r="D48" s="88" t="s">
        <v>119</v>
      </c>
      <c r="E48" s="88" t="s">
        <v>317</v>
      </c>
      <c r="F48" s="87" t="s">
        <v>373</v>
      </c>
      <c r="G48" s="88" t="s">
        <v>333</v>
      </c>
      <c r="H48" s="87" t="s">
        <v>360</v>
      </c>
      <c r="I48" s="87" t="s">
        <v>130</v>
      </c>
      <c r="J48" s="104"/>
      <c r="K48" s="90">
        <v>4.5599999999956671</v>
      </c>
      <c r="L48" s="88" t="s">
        <v>132</v>
      </c>
      <c r="M48" s="89">
        <v>5.0000000000000001E-3</v>
      </c>
      <c r="N48" s="89">
        <v>2.8299999999978329E-2</v>
      </c>
      <c r="O48" s="90">
        <v>465740.90141800011</v>
      </c>
      <c r="P48" s="105">
        <v>99.1</v>
      </c>
      <c r="Q48" s="90"/>
      <c r="R48" s="90">
        <v>461.54923080000009</v>
      </c>
      <c r="S48" s="91">
        <v>2.6093873560907441E-4</v>
      </c>
      <c r="T48" s="91">
        <f t="shared" si="0"/>
        <v>3.4199533233025378E-3</v>
      </c>
      <c r="U48" s="91">
        <f>R48/'סכום נכסי הקרן'!$C$42</f>
        <v>6.7375683019635379E-4</v>
      </c>
    </row>
    <row r="49" spans="2:21">
      <c r="B49" s="85" t="s">
        <v>375</v>
      </c>
      <c r="C49" s="86">
        <v>7590284</v>
      </c>
      <c r="D49" s="88" t="s">
        <v>119</v>
      </c>
      <c r="E49" s="88" t="s">
        <v>317</v>
      </c>
      <c r="F49" s="87" t="s">
        <v>373</v>
      </c>
      <c r="G49" s="88" t="s">
        <v>333</v>
      </c>
      <c r="H49" s="87" t="s">
        <v>360</v>
      </c>
      <c r="I49" s="87" t="s">
        <v>130</v>
      </c>
      <c r="J49" s="104"/>
      <c r="K49" s="90">
        <v>6.3799999999992254</v>
      </c>
      <c r="L49" s="88" t="s">
        <v>132</v>
      </c>
      <c r="M49" s="89">
        <v>5.8999999999999999E-3</v>
      </c>
      <c r="N49" s="89">
        <v>3.0599999999997945E-2</v>
      </c>
      <c r="O49" s="90">
        <v>1381302.9070220003</v>
      </c>
      <c r="P49" s="105">
        <v>91.73</v>
      </c>
      <c r="Q49" s="90"/>
      <c r="R49" s="90">
        <v>1267.0691546710002</v>
      </c>
      <c r="S49" s="91">
        <v>1.2564209469953932E-3</v>
      </c>
      <c r="T49" s="91">
        <f t="shared" si="0"/>
        <v>9.3886352250231592E-3</v>
      </c>
      <c r="U49" s="91">
        <f>R49/'סכום נכסי הקרן'!$C$42</f>
        <v>1.8496325859128837E-3</v>
      </c>
    </row>
    <row r="50" spans="2:21">
      <c r="B50" s="85" t="s">
        <v>376</v>
      </c>
      <c r="C50" s="86">
        <v>6130207</v>
      </c>
      <c r="D50" s="88" t="s">
        <v>119</v>
      </c>
      <c r="E50" s="88" t="s">
        <v>317</v>
      </c>
      <c r="F50" s="87" t="s">
        <v>377</v>
      </c>
      <c r="G50" s="88" t="s">
        <v>333</v>
      </c>
      <c r="H50" s="87" t="s">
        <v>360</v>
      </c>
      <c r="I50" s="87" t="s">
        <v>130</v>
      </c>
      <c r="J50" s="104"/>
      <c r="K50" s="90">
        <v>3.3199999999981733</v>
      </c>
      <c r="L50" s="88" t="s">
        <v>132</v>
      </c>
      <c r="M50" s="89">
        <v>1.5800000000000002E-2</v>
      </c>
      <c r="N50" s="89">
        <v>2.4499999999978015E-2</v>
      </c>
      <c r="O50" s="90">
        <v>544166.19816600007</v>
      </c>
      <c r="P50" s="105">
        <v>108.66</v>
      </c>
      <c r="Q50" s="90"/>
      <c r="R50" s="90">
        <v>591.29097799400006</v>
      </c>
      <c r="S50" s="91">
        <v>1.1698676940113211E-3</v>
      </c>
      <c r="T50" s="91">
        <f t="shared" si="0"/>
        <v>4.3813041172755173E-3</v>
      </c>
      <c r="U50" s="91">
        <f>R50/'סכום נכסי הקרן'!$C$42</f>
        <v>8.631502523932694E-4</v>
      </c>
    </row>
    <row r="51" spans="2:21">
      <c r="B51" s="85" t="s">
        <v>378</v>
      </c>
      <c r="C51" s="86">
        <v>6130280</v>
      </c>
      <c r="D51" s="88" t="s">
        <v>119</v>
      </c>
      <c r="E51" s="88" t="s">
        <v>317</v>
      </c>
      <c r="F51" s="87" t="s">
        <v>377</v>
      </c>
      <c r="G51" s="88" t="s">
        <v>333</v>
      </c>
      <c r="H51" s="87" t="s">
        <v>360</v>
      </c>
      <c r="I51" s="87" t="s">
        <v>130</v>
      </c>
      <c r="J51" s="104"/>
      <c r="K51" s="90">
        <v>5.7499999999994236</v>
      </c>
      <c r="L51" s="88" t="s">
        <v>132</v>
      </c>
      <c r="M51" s="89">
        <v>8.3999999999999995E-3</v>
      </c>
      <c r="N51" s="89">
        <v>2.6700000000006233E-2</v>
      </c>
      <c r="O51" s="90">
        <v>437946.08666300005</v>
      </c>
      <c r="P51" s="105">
        <v>98.94</v>
      </c>
      <c r="Q51" s="90"/>
      <c r="R51" s="90">
        <v>433.30383741900005</v>
      </c>
      <c r="S51" s="91">
        <v>9.8216211406817674E-4</v>
      </c>
      <c r="T51" s="91">
        <f t="shared" si="0"/>
        <v>3.2106626983481727E-3</v>
      </c>
      <c r="U51" s="91">
        <f>R51/'סכום נכסי הקרן'!$C$42</f>
        <v>6.3252498439943586E-4</v>
      </c>
    </row>
    <row r="52" spans="2:21">
      <c r="B52" s="85" t="s">
        <v>379</v>
      </c>
      <c r="C52" s="86">
        <v>6040380</v>
      </c>
      <c r="D52" s="88" t="s">
        <v>119</v>
      </c>
      <c r="E52" s="88" t="s">
        <v>317</v>
      </c>
      <c r="F52" s="87" t="s">
        <v>318</v>
      </c>
      <c r="G52" s="88" t="s">
        <v>319</v>
      </c>
      <c r="H52" s="87" t="s">
        <v>365</v>
      </c>
      <c r="I52" s="87" t="s">
        <v>328</v>
      </c>
      <c r="J52" s="104"/>
      <c r="K52" s="90">
        <v>7.9999999999656971E-2</v>
      </c>
      <c r="L52" s="88" t="s">
        <v>132</v>
      </c>
      <c r="M52" s="89">
        <v>1.6399999999999998E-2</v>
      </c>
      <c r="N52" s="89">
        <v>6.5200000000003436E-2</v>
      </c>
      <c r="O52" s="90">
        <v>10.570131000000002</v>
      </c>
      <c r="P52" s="105">
        <v>5516000</v>
      </c>
      <c r="Q52" s="90"/>
      <c r="R52" s="90">
        <v>583.04843514000004</v>
      </c>
      <c r="S52" s="91">
        <v>8.6104032258064534E-4</v>
      </c>
      <c r="T52" s="91">
        <f t="shared" si="0"/>
        <v>4.3202291334062106E-3</v>
      </c>
      <c r="U52" s="91">
        <f>R52/'סכום נכסי הקרן'!$C$42</f>
        <v>8.5111801579644336E-4</v>
      </c>
    </row>
    <row r="53" spans="2:21">
      <c r="B53" s="85" t="s">
        <v>380</v>
      </c>
      <c r="C53" s="86">
        <v>6040398</v>
      </c>
      <c r="D53" s="88" t="s">
        <v>119</v>
      </c>
      <c r="E53" s="88" t="s">
        <v>317</v>
      </c>
      <c r="F53" s="87" t="s">
        <v>318</v>
      </c>
      <c r="G53" s="88" t="s">
        <v>319</v>
      </c>
      <c r="H53" s="87" t="s">
        <v>365</v>
      </c>
      <c r="I53" s="87" t="s">
        <v>328</v>
      </c>
      <c r="J53" s="104"/>
      <c r="K53" s="90">
        <v>4.7399999999929863</v>
      </c>
      <c r="L53" s="88" t="s">
        <v>132</v>
      </c>
      <c r="M53" s="89">
        <v>2.7799999999999998E-2</v>
      </c>
      <c r="N53" s="89">
        <v>3.4699999999945726E-2</v>
      </c>
      <c r="O53" s="90">
        <v>3.8686070000000008</v>
      </c>
      <c r="P53" s="105">
        <v>5381286</v>
      </c>
      <c r="Q53" s="90"/>
      <c r="R53" s="90">
        <v>208.18082077900004</v>
      </c>
      <c r="S53" s="91">
        <v>9.2506145384983285E-4</v>
      </c>
      <c r="T53" s="91">
        <f t="shared" si="0"/>
        <v>1.5425628348181642E-3</v>
      </c>
      <c r="U53" s="91">
        <f>R53/'סכום נכסי הקרן'!$C$42</f>
        <v>3.0389661720942957E-4</v>
      </c>
    </row>
    <row r="54" spans="2:21">
      <c r="B54" s="85" t="s">
        <v>381</v>
      </c>
      <c r="C54" s="86">
        <v>6040430</v>
      </c>
      <c r="D54" s="88" t="s">
        <v>119</v>
      </c>
      <c r="E54" s="88" t="s">
        <v>317</v>
      </c>
      <c r="F54" s="87" t="s">
        <v>318</v>
      </c>
      <c r="G54" s="88" t="s">
        <v>319</v>
      </c>
      <c r="H54" s="87" t="s">
        <v>365</v>
      </c>
      <c r="I54" s="87" t="s">
        <v>328</v>
      </c>
      <c r="J54" s="104"/>
      <c r="K54" s="90">
        <v>1.640000000000142</v>
      </c>
      <c r="L54" s="88" t="s">
        <v>132</v>
      </c>
      <c r="M54" s="89">
        <v>2.4199999999999999E-2</v>
      </c>
      <c r="N54" s="89">
        <v>3.4899999999996087E-2</v>
      </c>
      <c r="O54" s="90">
        <v>15.432543000000003</v>
      </c>
      <c r="P54" s="105">
        <v>5473005</v>
      </c>
      <c r="Q54" s="90"/>
      <c r="R54" s="90">
        <v>844.62382801700016</v>
      </c>
      <c r="S54" s="91">
        <v>5.3542459147208838E-4</v>
      </c>
      <c r="T54" s="91">
        <f t="shared" si="0"/>
        <v>6.2584311159191086E-3</v>
      </c>
      <c r="U54" s="91">
        <f>R54/'סכום נכסי הקרן'!$C$42</f>
        <v>1.2329585558764279E-3</v>
      </c>
    </row>
    <row r="55" spans="2:21">
      <c r="B55" s="85" t="s">
        <v>382</v>
      </c>
      <c r="C55" s="86">
        <v>6040471</v>
      </c>
      <c r="D55" s="88" t="s">
        <v>119</v>
      </c>
      <c r="E55" s="88" t="s">
        <v>317</v>
      </c>
      <c r="F55" s="87" t="s">
        <v>318</v>
      </c>
      <c r="G55" s="88" t="s">
        <v>319</v>
      </c>
      <c r="H55" s="87" t="s">
        <v>365</v>
      </c>
      <c r="I55" s="87" t="s">
        <v>328</v>
      </c>
      <c r="J55" s="104"/>
      <c r="K55" s="90">
        <v>1.2399999999998315</v>
      </c>
      <c r="L55" s="88" t="s">
        <v>132</v>
      </c>
      <c r="M55" s="89">
        <v>1.95E-2</v>
      </c>
      <c r="N55" s="89">
        <v>3.1699999999993546E-2</v>
      </c>
      <c r="O55" s="90">
        <v>13.094625000000002</v>
      </c>
      <c r="P55" s="105">
        <v>5440000</v>
      </c>
      <c r="Q55" s="90"/>
      <c r="R55" s="90">
        <v>712.34761573800017</v>
      </c>
      <c r="S55" s="91">
        <v>5.2760485918046667E-4</v>
      </c>
      <c r="T55" s="91">
        <f t="shared" si="0"/>
        <v>5.2783006301780032E-3</v>
      </c>
      <c r="U55" s="91">
        <f>R55/'סכום נכסי הקרן'!$C$42</f>
        <v>1.0398653914895986E-3</v>
      </c>
    </row>
    <row r="56" spans="2:21">
      <c r="B56" s="85" t="s">
        <v>383</v>
      </c>
      <c r="C56" s="86">
        <v>6040620</v>
      </c>
      <c r="D56" s="88" t="s">
        <v>119</v>
      </c>
      <c r="E56" s="88" t="s">
        <v>317</v>
      </c>
      <c r="F56" s="87" t="s">
        <v>318</v>
      </c>
      <c r="G56" s="88" t="s">
        <v>319</v>
      </c>
      <c r="H56" s="87" t="s">
        <v>360</v>
      </c>
      <c r="I56" s="87" t="s">
        <v>130</v>
      </c>
      <c r="J56" s="104"/>
      <c r="K56" s="90">
        <v>4.5900000000031884</v>
      </c>
      <c r="L56" s="88" t="s">
        <v>132</v>
      </c>
      <c r="M56" s="89">
        <v>1.4999999999999999E-2</v>
      </c>
      <c r="N56" s="89">
        <v>3.3800000000024921E-2</v>
      </c>
      <c r="O56" s="90">
        <v>12.565357000000001</v>
      </c>
      <c r="P56" s="105">
        <v>4917657</v>
      </c>
      <c r="Q56" s="90"/>
      <c r="R56" s="90">
        <v>617.92115531700006</v>
      </c>
      <c r="S56" s="91">
        <v>4.4751609801267899E-4</v>
      </c>
      <c r="T56" s="91">
        <f t="shared" si="0"/>
        <v>4.5786264338528232E-3</v>
      </c>
      <c r="U56" s="91">
        <f>R56/'סכום נכסי הקרן'!$C$42</f>
        <v>9.0202425036226637E-4</v>
      </c>
    </row>
    <row r="57" spans="2:21">
      <c r="B57" s="85" t="s">
        <v>384</v>
      </c>
      <c r="C57" s="86">
        <v>2260446</v>
      </c>
      <c r="D57" s="88" t="s">
        <v>119</v>
      </c>
      <c r="E57" s="88" t="s">
        <v>317</v>
      </c>
      <c r="F57" s="87" t="s">
        <v>385</v>
      </c>
      <c r="G57" s="88" t="s">
        <v>333</v>
      </c>
      <c r="H57" s="87" t="s">
        <v>360</v>
      </c>
      <c r="I57" s="87" t="s">
        <v>130</v>
      </c>
      <c r="J57" s="104"/>
      <c r="K57" s="90">
        <v>2.8600000000004662</v>
      </c>
      <c r="L57" s="88" t="s">
        <v>132</v>
      </c>
      <c r="M57" s="89">
        <v>3.7000000000000005E-2</v>
      </c>
      <c r="N57" s="89">
        <v>2.6500000000128102E-2</v>
      </c>
      <c r="O57" s="90">
        <v>37691.346307000007</v>
      </c>
      <c r="P57" s="105">
        <v>113.91</v>
      </c>
      <c r="Q57" s="90"/>
      <c r="R57" s="90">
        <v>42.934212593000005</v>
      </c>
      <c r="S57" s="91">
        <v>1.0026135573047505E-4</v>
      </c>
      <c r="T57" s="91">
        <f t="shared" si="0"/>
        <v>3.1813075018303772E-4</v>
      </c>
      <c r="U57" s="91">
        <f>R57/'סכום נכסי הקרן'!$C$42</f>
        <v>6.2674178729529484E-5</v>
      </c>
    </row>
    <row r="58" spans="2:21">
      <c r="B58" s="85" t="s">
        <v>386</v>
      </c>
      <c r="C58" s="86">
        <v>2260495</v>
      </c>
      <c r="D58" s="88" t="s">
        <v>119</v>
      </c>
      <c r="E58" s="88" t="s">
        <v>317</v>
      </c>
      <c r="F58" s="87" t="s">
        <v>385</v>
      </c>
      <c r="G58" s="88" t="s">
        <v>333</v>
      </c>
      <c r="H58" s="87" t="s">
        <v>360</v>
      </c>
      <c r="I58" s="87" t="s">
        <v>130</v>
      </c>
      <c r="J58" s="104"/>
      <c r="K58" s="90">
        <v>4.3399999999903098</v>
      </c>
      <c r="L58" s="88" t="s">
        <v>132</v>
      </c>
      <c r="M58" s="89">
        <v>2.81E-2</v>
      </c>
      <c r="N58" s="89">
        <v>2.7399999999915377E-2</v>
      </c>
      <c r="O58" s="90">
        <v>145380.59783000004</v>
      </c>
      <c r="P58" s="105">
        <v>112.17</v>
      </c>
      <c r="Q58" s="90"/>
      <c r="R58" s="90">
        <v>163.07341718700005</v>
      </c>
      <c r="S58" s="91">
        <v>1.0890072728277851E-4</v>
      </c>
      <c r="T58" s="91">
        <f t="shared" si="0"/>
        <v>1.2083293348454259E-3</v>
      </c>
      <c r="U58" s="91">
        <f>R58/'סכום נכסי הקרן'!$C$42</f>
        <v>2.3805007423099951E-4</v>
      </c>
    </row>
    <row r="59" spans="2:21">
      <c r="B59" s="85" t="s">
        <v>387</v>
      </c>
      <c r="C59" s="86">
        <v>2260545</v>
      </c>
      <c r="D59" s="88" t="s">
        <v>119</v>
      </c>
      <c r="E59" s="88" t="s">
        <v>317</v>
      </c>
      <c r="F59" s="87" t="s">
        <v>385</v>
      </c>
      <c r="G59" s="88" t="s">
        <v>333</v>
      </c>
      <c r="H59" s="87" t="s">
        <v>365</v>
      </c>
      <c r="I59" s="87" t="s">
        <v>328</v>
      </c>
      <c r="J59" s="104"/>
      <c r="K59" s="90">
        <v>2.7699999999804388</v>
      </c>
      <c r="L59" s="88" t="s">
        <v>132</v>
      </c>
      <c r="M59" s="89">
        <v>2.4E-2</v>
      </c>
      <c r="N59" s="89">
        <v>2.5299999999772664E-2</v>
      </c>
      <c r="O59" s="90">
        <v>33949.903547000002</v>
      </c>
      <c r="P59" s="105">
        <v>111.43</v>
      </c>
      <c r="Q59" s="90"/>
      <c r="R59" s="90">
        <v>37.83037636200001</v>
      </c>
      <c r="S59" s="91">
        <v>5.5066563786894656E-5</v>
      </c>
      <c r="T59" s="91">
        <f t="shared" si="0"/>
        <v>2.8031272229997548E-4</v>
      </c>
      <c r="U59" s="91">
        <f>R59/'סכום נכסי הקרן'!$C$42</f>
        <v>5.522373944512311E-5</v>
      </c>
    </row>
    <row r="60" spans="2:21">
      <c r="B60" s="85" t="s">
        <v>388</v>
      </c>
      <c r="C60" s="86">
        <v>2260552</v>
      </c>
      <c r="D60" s="88" t="s">
        <v>119</v>
      </c>
      <c r="E60" s="88" t="s">
        <v>317</v>
      </c>
      <c r="F60" s="87" t="s">
        <v>385</v>
      </c>
      <c r="G60" s="88" t="s">
        <v>333</v>
      </c>
      <c r="H60" s="87" t="s">
        <v>360</v>
      </c>
      <c r="I60" s="87" t="s">
        <v>130</v>
      </c>
      <c r="J60" s="104"/>
      <c r="K60" s="90">
        <v>4.1299999999956301</v>
      </c>
      <c r="L60" s="88" t="s">
        <v>132</v>
      </c>
      <c r="M60" s="89">
        <v>2.6000000000000002E-2</v>
      </c>
      <c r="N60" s="89">
        <v>2.6099999999985427E-2</v>
      </c>
      <c r="O60" s="90">
        <v>494734.30257900007</v>
      </c>
      <c r="P60" s="105">
        <v>111.02</v>
      </c>
      <c r="Q60" s="90"/>
      <c r="R60" s="90">
        <v>549.2540218800001</v>
      </c>
      <c r="S60" s="91">
        <v>1.0091510879779216E-3</v>
      </c>
      <c r="T60" s="91">
        <f t="shared" si="0"/>
        <v>4.0698217917294185E-3</v>
      </c>
      <c r="U60" s="91">
        <f>R60/'סכום נכסי הקרן'!$C$42</f>
        <v>8.0178586391106926E-4</v>
      </c>
    </row>
    <row r="61" spans="2:21">
      <c r="B61" s="85" t="s">
        <v>389</v>
      </c>
      <c r="C61" s="86">
        <v>2260636</v>
      </c>
      <c r="D61" s="88" t="s">
        <v>119</v>
      </c>
      <c r="E61" s="88" t="s">
        <v>317</v>
      </c>
      <c r="F61" s="87" t="s">
        <v>385</v>
      </c>
      <c r="G61" s="88" t="s">
        <v>333</v>
      </c>
      <c r="H61" s="87" t="s">
        <v>360</v>
      </c>
      <c r="I61" s="87" t="s">
        <v>130</v>
      </c>
      <c r="J61" s="104"/>
      <c r="K61" s="90">
        <v>6.6699999999994102</v>
      </c>
      <c r="L61" s="88" t="s">
        <v>132</v>
      </c>
      <c r="M61" s="89">
        <v>3.4999999999999996E-3</v>
      </c>
      <c r="N61" s="89">
        <v>2.9899999999998962E-2</v>
      </c>
      <c r="O61" s="90">
        <v>2360597.2552829999</v>
      </c>
      <c r="P61" s="105">
        <v>90.55</v>
      </c>
      <c r="Q61" s="90"/>
      <c r="R61" s="90">
        <v>2137.5208738780002</v>
      </c>
      <c r="S61" s="91">
        <v>7.7002680557664981E-4</v>
      </c>
      <c r="T61" s="91">
        <f t="shared" si="0"/>
        <v>1.5838443937122061E-2</v>
      </c>
      <c r="U61" s="91">
        <f>R61/'סכום נכסי הקרן'!$C$42</f>
        <v>3.1202939846012656E-3</v>
      </c>
    </row>
    <row r="62" spans="2:21">
      <c r="B62" s="85" t="s">
        <v>390</v>
      </c>
      <c r="C62" s="86">
        <v>3230125</v>
      </c>
      <c r="D62" s="88" t="s">
        <v>119</v>
      </c>
      <c r="E62" s="88" t="s">
        <v>317</v>
      </c>
      <c r="F62" s="87" t="s">
        <v>391</v>
      </c>
      <c r="G62" s="88" t="s">
        <v>333</v>
      </c>
      <c r="H62" s="87" t="s">
        <v>365</v>
      </c>
      <c r="I62" s="87" t="s">
        <v>328</v>
      </c>
      <c r="J62" s="104"/>
      <c r="K62" s="90">
        <v>0.27999999999966868</v>
      </c>
      <c r="L62" s="88" t="s">
        <v>132</v>
      </c>
      <c r="M62" s="89">
        <v>4.9000000000000002E-2</v>
      </c>
      <c r="N62" s="89">
        <v>3.1200000000152425E-2</v>
      </c>
      <c r="O62" s="90">
        <v>104388.96852200001</v>
      </c>
      <c r="P62" s="105">
        <v>115.64</v>
      </c>
      <c r="Q62" s="90"/>
      <c r="R62" s="90">
        <v>120.71540264300002</v>
      </c>
      <c r="S62" s="91">
        <v>7.8486379480169029E-4</v>
      </c>
      <c r="T62" s="91">
        <f t="shared" si="0"/>
        <v>8.9446805431168713E-4</v>
      </c>
      <c r="U62" s="91">
        <f>R62/'סכום נכסי הקרן'!$C$42</f>
        <v>1.7621701351262271E-4</v>
      </c>
    </row>
    <row r="63" spans="2:21">
      <c r="B63" s="85" t="s">
        <v>392</v>
      </c>
      <c r="C63" s="86">
        <v>3230265</v>
      </c>
      <c r="D63" s="88" t="s">
        <v>119</v>
      </c>
      <c r="E63" s="88" t="s">
        <v>317</v>
      </c>
      <c r="F63" s="87" t="s">
        <v>391</v>
      </c>
      <c r="G63" s="88" t="s">
        <v>333</v>
      </c>
      <c r="H63" s="87" t="s">
        <v>365</v>
      </c>
      <c r="I63" s="87" t="s">
        <v>328</v>
      </c>
      <c r="J63" s="104"/>
      <c r="K63" s="90">
        <v>3.4400000000011715</v>
      </c>
      <c r="L63" s="88" t="s">
        <v>132</v>
      </c>
      <c r="M63" s="89">
        <v>2.35E-2</v>
      </c>
      <c r="N63" s="89">
        <v>2.470000000000586E-2</v>
      </c>
      <c r="O63" s="90">
        <v>914369.47043200012</v>
      </c>
      <c r="P63" s="105">
        <v>112.01</v>
      </c>
      <c r="Q63" s="90"/>
      <c r="R63" s="90">
        <v>1024.1852491200002</v>
      </c>
      <c r="S63" s="91">
        <v>1.245356035591688E-3</v>
      </c>
      <c r="T63" s="91">
        <f t="shared" si="0"/>
        <v>7.5889320416247606E-3</v>
      </c>
      <c r="U63" s="91">
        <f>R63/'סכום נכסי הקרן'!$C$42</f>
        <v>1.4950773632205869E-3</v>
      </c>
    </row>
    <row r="64" spans="2:21">
      <c r="B64" s="85" t="s">
        <v>393</v>
      </c>
      <c r="C64" s="86">
        <v>3230190</v>
      </c>
      <c r="D64" s="88" t="s">
        <v>119</v>
      </c>
      <c r="E64" s="88" t="s">
        <v>317</v>
      </c>
      <c r="F64" s="87" t="s">
        <v>391</v>
      </c>
      <c r="G64" s="88" t="s">
        <v>333</v>
      </c>
      <c r="H64" s="87" t="s">
        <v>365</v>
      </c>
      <c r="I64" s="87" t="s">
        <v>328</v>
      </c>
      <c r="J64" s="104"/>
      <c r="K64" s="90">
        <v>1.9699999999993154</v>
      </c>
      <c r="L64" s="88" t="s">
        <v>132</v>
      </c>
      <c r="M64" s="89">
        <v>1.7600000000000001E-2</v>
      </c>
      <c r="N64" s="89">
        <v>2.4799999999993286E-2</v>
      </c>
      <c r="O64" s="90">
        <v>684985.77125100011</v>
      </c>
      <c r="P64" s="105">
        <v>110.64</v>
      </c>
      <c r="Q64" s="90">
        <v>15.998887663000001</v>
      </c>
      <c r="R64" s="90">
        <v>773.86714494900002</v>
      </c>
      <c r="S64" s="91">
        <v>5.1897643913577059E-4</v>
      </c>
      <c r="T64" s="91">
        <f t="shared" si="0"/>
        <v>5.7341434836228932E-3</v>
      </c>
      <c r="U64" s="91">
        <f>R64/'סכום נכסי הקרן'!$C$42</f>
        <v>1.129669902537167E-3</v>
      </c>
    </row>
    <row r="65" spans="2:21">
      <c r="B65" s="85" t="s">
        <v>394</v>
      </c>
      <c r="C65" s="86">
        <v>3230232</v>
      </c>
      <c r="D65" s="88" t="s">
        <v>119</v>
      </c>
      <c r="E65" s="88" t="s">
        <v>317</v>
      </c>
      <c r="F65" s="87" t="s">
        <v>391</v>
      </c>
      <c r="G65" s="88" t="s">
        <v>333</v>
      </c>
      <c r="H65" s="87" t="s">
        <v>365</v>
      </c>
      <c r="I65" s="87" t="s">
        <v>328</v>
      </c>
      <c r="J65" s="104"/>
      <c r="K65" s="90">
        <v>2.6600000000009936</v>
      </c>
      <c r="L65" s="88" t="s">
        <v>132</v>
      </c>
      <c r="M65" s="89">
        <v>2.1499999999999998E-2</v>
      </c>
      <c r="N65" s="89">
        <v>2.4900000000010216E-2</v>
      </c>
      <c r="O65" s="90">
        <v>952887.48756500008</v>
      </c>
      <c r="P65" s="105">
        <v>111.92</v>
      </c>
      <c r="Q65" s="90"/>
      <c r="R65" s="90">
        <v>1066.4717476590004</v>
      </c>
      <c r="S65" s="91">
        <v>7.8022814665545872E-4</v>
      </c>
      <c r="T65" s="91">
        <f t="shared" si="0"/>
        <v>7.9022634081587616E-3</v>
      </c>
      <c r="U65" s="91">
        <f>R65/'סכום נכסי הקרן'!$C$42</f>
        <v>1.5568060268484226E-3</v>
      </c>
    </row>
    <row r="66" spans="2:21">
      <c r="B66" s="85" t="s">
        <v>395</v>
      </c>
      <c r="C66" s="86">
        <v>3230273</v>
      </c>
      <c r="D66" s="88" t="s">
        <v>119</v>
      </c>
      <c r="E66" s="88" t="s">
        <v>317</v>
      </c>
      <c r="F66" s="87" t="s">
        <v>391</v>
      </c>
      <c r="G66" s="88" t="s">
        <v>333</v>
      </c>
      <c r="H66" s="87" t="s">
        <v>365</v>
      </c>
      <c r="I66" s="87" t="s">
        <v>328</v>
      </c>
      <c r="J66" s="104"/>
      <c r="K66" s="90">
        <v>4.4899999999998732</v>
      </c>
      <c r="L66" s="88" t="s">
        <v>132</v>
      </c>
      <c r="M66" s="89">
        <v>2.2499999999999999E-2</v>
      </c>
      <c r="N66" s="89">
        <v>2.7199999999997875E-2</v>
      </c>
      <c r="O66" s="90">
        <v>1274063.7668930003</v>
      </c>
      <c r="P66" s="105">
        <v>109.63</v>
      </c>
      <c r="Q66" s="90">
        <v>109.65440067400002</v>
      </c>
      <c r="R66" s="90">
        <v>1506.4105082310002</v>
      </c>
      <c r="S66" s="91">
        <v>1.3659302778477262E-3</v>
      </c>
      <c r="T66" s="91">
        <f t="shared" si="0"/>
        <v>1.1162089068922946E-2</v>
      </c>
      <c r="U66" s="91">
        <f>R66/'סכום נכסי הקרן'!$C$42</f>
        <v>2.1990164889690825E-3</v>
      </c>
    </row>
    <row r="67" spans="2:21">
      <c r="B67" s="85" t="s">
        <v>396</v>
      </c>
      <c r="C67" s="86">
        <v>3230372</v>
      </c>
      <c r="D67" s="88" t="s">
        <v>119</v>
      </c>
      <c r="E67" s="88" t="s">
        <v>317</v>
      </c>
      <c r="F67" s="87" t="s">
        <v>391</v>
      </c>
      <c r="G67" s="88" t="s">
        <v>333</v>
      </c>
      <c r="H67" s="87" t="s">
        <v>365</v>
      </c>
      <c r="I67" s="87" t="s">
        <v>328</v>
      </c>
      <c r="J67" s="104"/>
      <c r="K67" s="90">
        <v>4.6799999999953306</v>
      </c>
      <c r="L67" s="88" t="s">
        <v>132</v>
      </c>
      <c r="M67" s="89">
        <v>6.5000000000000006E-3</v>
      </c>
      <c r="N67" s="89">
        <v>2.479999999997453E-2</v>
      </c>
      <c r="O67" s="90">
        <v>457978.42234000011</v>
      </c>
      <c r="P67" s="105">
        <v>101.31</v>
      </c>
      <c r="Q67" s="90">
        <v>7.0871222989999998</v>
      </c>
      <c r="R67" s="90">
        <v>471.06506196500004</v>
      </c>
      <c r="S67" s="91">
        <v>9.1916973181461288E-4</v>
      </c>
      <c r="T67" s="91">
        <f t="shared" si="0"/>
        <v>3.4904630246410488E-3</v>
      </c>
      <c r="U67" s="91">
        <f>R67/'סכום נכסי הקרן'!$C$42</f>
        <v>6.8764777793187766E-4</v>
      </c>
    </row>
    <row r="68" spans="2:21">
      <c r="B68" s="85" t="s">
        <v>397</v>
      </c>
      <c r="C68" s="86">
        <v>3230398</v>
      </c>
      <c r="D68" s="88" t="s">
        <v>119</v>
      </c>
      <c r="E68" s="88" t="s">
        <v>317</v>
      </c>
      <c r="F68" s="87" t="s">
        <v>391</v>
      </c>
      <c r="G68" s="88" t="s">
        <v>333</v>
      </c>
      <c r="H68" s="87" t="s">
        <v>365</v>
      </c>
      <c r="I68" s="87" t="s">
        <v>328</v>
      </c>
      <c r="J68" s="104"/>
      <c r="K68" s="90">
        <v>5.4200000001480424</v>
      </c>
      <c r="L68" s="88" t="s">
        <v>132</v>
      </c>
      <c r="M68" s="89">
        <v>1.43E-2</v>
      </c>
      <c r="N68" s="89">
        <v>2.8100000000999933E-2</v>
      </c>
      <c r="O68" s="90">
        <v>7361.6017690000017</v>
      </c>
      <c r="P68" s="105">
        <v>102.63</v>
      </c>
      <c r="Q68" s="90">
        <v>0.14526346600000004</v>
      </c>
      <c r="R68" s="90">
        <v>7.7004752830000012</v>
      </c>
      <c r="S68" s="91">
        <v>1.8492534944820047E-5</v>
      </c>
      <c r="T68" s="91">
        <f t="shared" si="0"/>
        <v>5.7058411709316841E-5</v>
      </c>
      <c r="U68" s="91">
        <f>R68/'סכום נכסי הקרן'!$C$42</f>
        <v>1.1240941315592048E-5</v>
      </c>
    </row>
    <row r="69" spans="2:21">
      <c r="B69" s="85" t="s">
        <v>398</v>
      </c>
      <c r="C69" s="86">
        <v>3230422</v>
      </c>
      <c r="D69" s="88" t="s">
        <v>119</v>
      </c>
      <c r="E69" s="88" t="s">
        <v>317</v>
      </c>
      <c r="F69" s="87" t="s">
        <v>391</v>
      </c>
      <c r="G69" s="88" t="s">
        <v>333</v>
      </c>
      <c r="H69" s="87" t="s">
        <v>365</v>
      </c>
      <c r="I69" s="87" t="s">
        <v>328</v>
      </c>
      <c r="J69" s="104"/>
      <c r="K69" s="90">
        <v>6.2599999999998639</v>
      </c>
      <c r="L69" s="88" t="s">
        <v>132</v>
      </c>
      <c r="M69" s="89">
        <v>2.5000000000000001E-3</v>
      </c>
      <c r="N69" s="89">
        <v>2.7199999999999225E-2</v>
      </c>
      <c r="O69" s="90">
        <v>1075070.9474860004</v>
      </c>
      <c r="P69" s="105">
        <v>92.99</v>
      </c>
      <c r="Q69" s="90">
        <v>26.821842268000001</v>
      </c>
      <c r="R69" s="90">
        <v>1026.5303163890001</v>
      </c>
      <c r="S69" s="91">
        <v>8.4650724620645489E-4</v>
      </c>
      <c r="T69" s="91">
        <f t="shared" si="0"/>
        <v>7.6063083474764304E-3</v>
      </c>
      <c r="U69" s="91">
        <f>R69/'סכום נכסי הקרן'!$C$42</f>
        <v>1.4985006277053309E-3</v>
      </c>
    </row>
    <row r="70" spans="2:21">
      <c r="B70" s="85" t="s">
        <v>399</v>
      </c>
      <c r="C70" s="86">
        <v>1194638</v>
      </c>
      <c r="D70" s="88" t="s">
        <v>119</v>
      </c>
      <c r="E70" s="88" t="s">
        <v>317</v>
      </c>
      <c r="F70" s="87" t="s">
        <v>391</v>
      </c>
      <c r="G70" s="88" t="s">
        <v>333</v>
      </c>
      <c r="H70" s="87" t="s">
        <v>365</v>
      </c>
      <c r="I70" s="87" t="s">
        <v>328</v>
      </c>
      <c r="J70" s="104"/>
      <c r="K70" s="90">
        <v>7.0099999999995131</v>
      </c>
      <c r="L70" s="88" t="s">
        <v>132</v>
      </c>
      <c r="M70" s="89">
        <v>3.61E-2</v>
      </c>
      <c r="N70" s="89">
        <v>3.1499999999994595E-2</v>
      </c>
      <c r="O70" s="90">
        <v>699100.03586199996</v>
      </c>
      <c r="P70" s="105">
        <v>104.74</v>
      </c>
      <c r="Q70" s="90">
        <v>6.7282091000000017</v>
      </c>
      <c r="R70" s="90">
        <v>738.96558403600011</v>
      </c>
      <c r="S70" s="91">
        <v>1.5216582959038641E-3</v>
      </c>
      <c r="T70" s="91">
        <f t="shared" si="0"/>
        <v>5.47553248122566E-3</v>
      </c>
      <c r="U70" s="91">
        <f>R70/'סכום נכסי הקרן'!$C$42</f>
        <v>1.0787215670608212E-3</v>
      </c>
    </row>
    <row r="71" spans="2:21">
      <c r="B71" s="85" t="s">
        <v>400</v>
      </c>
      <c r="C71" s="86">
        <v>1940626</v>
      </c>
      <c r="D71" s="88" t="s">
        <v>119</v>
      </c>
      <c r="E71" s="88" t="s">
        <v>317</v>
      </c>
      <c r="F71" s="87">
        <v>520032640</v>
      </c>
      <c r="G71" s="88" t="s">
        <v>319</v>
      </c>
      <c r="H71" s="87" t="s">
        <v>360</v>
      </c>
      <c r="I71" s="87" t="s">
        <v>130</v>
      </c>
      <c r="J71" s="104"/>
      <c r="K71" s="90">
        <v>0.5</v>
      </c>
      <c r="L71" s="88" t="s">
        <v>132</v>
      </c>
      <c r="M71" s="89">
        <v>1.5900000000000001E-2</v>
      </c>
      <c r="N71" s="89">
        <v>3.2000000000006093E-2</v>
      </c>
      <c r="O71" s="90">
        <v>11.883782000000002</v>
      </c>
      <c r="P71" s="105">
        <v>5522400</v>
      </c>
      <c r="Q71" s="90"/>
      <c r="R71" s="90">
        <v>656.26995179800019</v>
      </c>
      <c r="S71" s="91">
        <v>7.9383981295925196E-4</v>
      </c>
      <c r="T71" s="91">
        <f t="shared" si="0"/>
        <v>4.8627805071735086E-3</v>
      </c>
      <c r="U71" s="91">
        <f>R71/'סכום נכסי הקרן'!$C$42</f>
        <v>9.5800476519076973E-4</v>
      </c>
    </row>
    <row r="72" spans="2:21">
      <c r="B72" s="85" t="s">
        <v>401</v>
      </c>
      <c r="C72" s="86">
        <v>1940725</v>
      </c>
      <c r="D72" s="88" t="s">
        <v>119</v>
      </c>
      <c r="E72" s="88" t="s">
        <v>317</v>
      </c>
      <c r="F72" s="87">
        <v>520032640</v>
      </c>
      <c r="G72" s="88" t="s">
        <v>319</v>
      </c>
      <c r="H72" s="87" t="s">
        <v>360</v>
      </c>
      <c r="I72" s="87" t="s">
        <v>130</v>
      </c>
      <c r="J72" s="104"/>
      <c r="K72" s="90">
        <v>2.8100000000015171</v>
      </c>
      <c r="L72" s="88" t="s">
        <v>132</v>
      </c>
      <c r="M72" s="89">
        <v>2.5899999999999999E-2</v>
      </c>
      <c r="N72" s="89">
        <v>3.1500000000008112E-2</v>
      </c>
      <c r="O72" s="90">
        <v>19.247843000000003</v>
      </c>
      <c r="P72" s="105">
        <v>5445000</v>
      </c>
      <c r="Q72" s="90"/>
      <c r="R72" s="90">
        <v>1048.0449763610002</v>
      </c>
      <c r="S72" s="91">
        <v>9.1122676703119833E-4</v>
      </c>
      <c r="T72" s="91">
        <f t="shared" si="0"/>
        <v>7.7657260822724169E-3</v>
      </c>
      <c r="U72" s="91">
        <f>R72/'סכום נכסי הקרן'!$C$42</f>
        <v>1.5299071346132982E-3</v>
      </c>
    </row>
    <row r="73" spans="2:21">
      <c r="B73" s="85" t="s">
        <v>402</v>
      </c>
      <c r="C73" s="86">
        <v>1940691</v>
      </c>
      <c r="D73" s="88" t="s">
        <v>119</v>
      </c>
      <c r="E73" s="88" t="s">
        <v>317</v>
      </c>
      <c r="F73" s="87">
        <v>520032640</v>
      </c>
      <c r="G73" s="88" t="s">
        <v>319</v>
      </c>
      <c r="H73" s="87" t="s">
        <v>360</v>
      </c>
      <c r="I73" s="87" t="s">
        <v>130</v>
      </c>
      <c r="J73" s="104"/>
      <c r="K73" s="90">
        <v>1.7399999999987306</v>
      </c>
      <c r="L73" s="88" t="s">
        <v>132</v>
      </c>
      <c r="M73" s="89">
        <v>2.0199999999999999E-2</v>
      </c>
      <c r="N73" s="89">
        <v>3.2399999999987307E-2</v>
      </c>
      <c r="O73" s="90">
        <v>9.8542860000000019</v>
      </c>
      <c r="P73" s="105">
        <v>5436000</v>
      </c>
      <c r="Q73" s="90"/>
      <c r="R73" s="90">
        <v>535.67898978200003</v>
      </c>
      <c r="S73" s="91">
        <v>4.6824832501781908E-4</v>
      </c>
      <c r="T73" s="91">
        <f t="shared" si="0"/>
        <v>3.9692345238078056E-3</v>
      </c>
      <c r="U73" s="91">
        <f>R73/'סכום נכסי הקרן'!$C$42</f>
        <v>7.819694066713744E-4</v>
      </c>
    </row>
    <row r="74" spans="2:21">
      <c r="B74" s="85" t="s">
        <v>403</v>
      </c>
      <c r="C74" s="86">
        <v>6620462</v>
      </c>
      <c r="D74" s="88" t="s">
        <v>119</v>
      </c>
      <c r="E74" s="88" t="s">
        <v>317</v>
      </c>
      <c r="F74" s="87" t="s">
        <v>335</v>
      </c>
      <c r="G74" s="88" t="s">
        <v>319</v>
      </c>
      <c r="H74" s="87" t="s">
        <v>360</v>
      </c>
      <c r="I74" s="87" t="s">
        <v>130</v>
      </c>
      <c r="J74" s="104"/>
      <c r="K74" s="90">
        <v>2.9600000000019602</v>
      </c>
      <c r="L74" s="88" t="s">
        <v>132</v>
      </c>
      <c r="M74" s="89">
        <v>2.9700000000000001E-2</v>
      </c>
      <c r="N74" s="89">
        <v>2.8400000000011586E-2</v>
      </c>
      <c r="O74" s="90">
        <v>7.8933290000000014</v>
      </c>
      <c r="P74" s="105">
        <v>5686000</v>
      </c>
      <c r="Q74" s="90"/>
      <c r="R74" s="90">
        <v>448.81468794700015</v>
      </c>
      <c r="S74" s="91">
        <v>5.6380921428571436E-4</v>
      </c>
      <c r="T74" s="91">
        <f t="shared" si="0"/>
        <v>3.3255938503696761E-3</v>
      </c>
      <c r="U74" s="91">
        <f>R74/'סכום נכסי הקרן'!$C$42</f>
        <v>6.5516729596234535E-4</v>
      </c>
    </row>
    <row r="75" spans="2:21">
      <c r="B75" s="85" t="s">
        <v>404</v>
      </c>
      <c r="C75" s="86">
        <v>6620553</v>
      </c>
      <c r="D75" s="88" t="s">
        <v>119</v>
      </c>
      <c r="E75" s="88" t="s">
        <v>317</v>
      </c>
      <c r="F75" s="87" t="s">
        <v>335</v>
      </c>
      <c r="G75" s="88" t="s">
        <v>319</v>
      </c>
      <c r="H75" s="87" t="s">
        <v>360</v>
      </c>
      <c r="I75" s="87" t="s">
        <v>130</v>
      </c>
      <c r="J75" s="104"/>
      <c r="K75" s="90">
        <v>4.6200000000079626</v>
      </c>
      <c r="L75" s="88" t="s">
        <v>132</v>
      </c>
      <c r="M75" s="89">
        <v>8.3999999999999995E-3</v>
      </c>
      <c r="N75" s="89">
        <v>3.3800000000047431E-2</v>
      </c>
      <c r="O75" s="90">
        <v>4.9233350000000007</v>
      </c>
      <c r="P75" s="105">
        <v>4796011</v>
      </c>
      <c r="Q75" s="90"/>
      <c r="R75" s="90">
        <v>236.12371287600004</v>
      </c>
      <c r="S75" s="91">
        <v>6.1905381616999882E-4</v>
      </c>
      <c r="T75" s="91">
        <f t="shared" si="0"/>
        <v>1.7496120081515916E-3</v>
      </c>
      <c r="U75" s="91">
        <f>R75/'סכום נכסי הקרן'!$C$42</f>
        <v>3.4468687997979804E-4</v>
      </c>
    </row>
    <row r="76" spans="2:21">
      <c r="B76" s="85" t="s">
        <v>405</v>
      </c>
      <c r="C76" s="86">
        <v>1191329</v>
      </c>
      <c r="D76" s="88" t="s">
        <v>119</v>
      </c>
      <c r="E76" s="88" t="s">
        <v>317</v>
      </c>
      <c r="F76" s="87" t="s">
        <v>335</v>
      </c>
      <c r="G76" s="88" t="s">
        <v>319</v>
      </c>
      <c r="H76" s="87" t="s">
        <v>360</v>
      </c>
      <c r="I76" s="87" t="s">
        <v>130</v>
      </c>
      <c r="J76" s="104"/>
      <c r="K76" s="90">
        <v>4.9900000000024347</v>
      </c>
      <c r="L76" s="88" t="s">
        <v>132</v>
      </c>
      <c r="M76" s="89">
        <v>3.0899999999999997E-2</v>
      </c>
      <c r="N76" s="89">
        <v>3.3400000000016895E-2</v>
      </c>
      <c r="O76" s="90">
        <v>11.712436000000002</v>
      </c>
      <c r="P76" s="105">
        <v>5154899</v>
      </c>
      <c r="Q76" s="90"/>
      <c r="R76" s="90">
        <v>603.76421784700005</v>
      </c>
      <c r="S76" s="91">
        <v>6.1644400000000006E-4</v>
      </c>
      <c r="T76" s="91">
        <f t="shared" ref="T76:T139" si="1">IFERROR(R76/$R$11,0)</f>
        <v>4.4737274065824416E-3</v>
      </c>
      <c r="U76" s="91">
        <f>R76/'סכום נכסי הקרן'!$C$42</f>
        <v>8.8135834371880282E-4</v>
      </c>
    </row>
    <row r="77" spans="2:21">
      <c r="B77" s="85" t="s">
        <v>406</v>
      </c>
      <c r="C77" s="86">
        <v>1157569</v>
      </c>
      <c r="D77" s="88" t="s">
        <v>119</v>
      </c>
      <c r="E77" s="88" t="s">
        <v>317</v>
      </c>
      <c r="F77" s="87" t="s">
        <v>407</v>
      </c>
      <c r="G77" s="88" t="s">
        <v>333</v>
      </c>
      <c r="H77" s="87" t="s">
        <v>365</v>
      </c>
      <c r="I77" s="87" t="s">
        <v>328</v>
      </c>
      <c r="J77" s="104"/>
      <c r="K77" s="90">
        <v>3.2299999999992379</v>
      </c>
      <c r="L77" s="88" t="s">
        <v>132</v>
      </c>
      <c r="M77" s="89">
        <v>1.4199999999999999E-2</v>
      </c>
      <c r="N77" s="89">
        <v>2.6799999999997146E-2</v>
      </c>
      <c r="O77" s="90">
        <v>394976.71962400002</v>
      </c>
      <c r="P77" s="105">
        <v>106.38</v>
      </c>
      <c r="Q77" s="90"/>
      <c r="R77" s="90">
        <v>420.17622308400007</v>
      </c>
      <c r="S77" s="91">
        <v>4.1023800540571223E-4</v>
      </c>
      <c r="T77" s="91">
        <f t="shared" si="1"/>
        <v>3.1133906734458678E-3</v>
      </c>
      <c r="U77" s="91">
        <f>R77/'סכום נכסי הקרן'!$C$42</f>
        <v>6.1336165526321542E-4</v>
      </c>
    </row>
    <row r="78" spans="2:21">
      <c r="B78" s="85" t="s">
        <v>408</v>
      </c>
      <c r="C78" s="86">
        <v>1129899</v>
      </c>
      <c r="D78" s="88" t="s">
        <v>119</v>
      </c>
      <c r="E78" s="88" t="s">
        <v>317</v>
      </c>
      <c r="F78" s="87" t="s">
        <v>409</v>
      </c>
      <c r="G78" s="88" t="s">
        <v>333</v>
      </c>
      <c r="H78" s="87" t="s">
        <v>365</v>
      </c>
      <c r="I78" s="87" t="s">
        <v>328</v>
      </c>
      <c r="J78" s="104"/>
      <c r="K78" s="90">
        <v>0.71000000002185237</v>
      </c>
      <c r="L78" s="88" t="s">
        <v>132</v>
      </c>
      <c r="M78" s="89">
        <v>0.04</v>
      </c>
      <c r="N78" s="89">
        <v>2.840000000019121E-2</v>
      </c>
      <c r="O78" s="90">
        <v>26065.665842000002</v>
      </c>
      <c r="P78" s="105">
        <v>112.36</v>
      </c>
      <c r="Q78" s="90"/>
      <c r="R78" s="90">
        <v>29.287383516000006</v>
      </c>
      <c r="S78" s="91">
        <v>1.6008704829182979E-4</v>
      </c>
      <c r="T78" s="91">
        <f t="shared" si="1"/>
        <v>2.1701148632134211E-4</v>
      </c>
      <c r="U78" s="91">
        <f>R78/'סכום נכסי הקרן'!$C$42</f>
        <v>4.2752914241201895E-5</v>
      </c>
    </row>
    <row r="79" spans="2:21">
      <c r="B79" s="85" t="s">
        <v>410</v>
      </c>
      <c r="C79" s="86">
        <v>1136753</v>
      </c>
      <c r="D79" s="88" t="s">
        <v>119</v>
      </c>
      <c r="E79" s="88" t="s">
        <v>317</v>
      </c>
      <c r="F79" s="87" t="s">
        <v>409</v>
      </c>
      <c r="G79" s="88" t="s">
        <v>333</v>
      </c>
      <c r="H79" s="87" t="s">
        <v>365</v>
      </c>
      <c r="I79" s="87" t="s">
        <v>328</v>
      </c>
      <c r="J79" s="104"/>
      <c r="K79" s="90">
        <v>3.0499999999996978</v>
      </c>
      <c r="L79" s="88" t="s">
        <v>132</v>
      </c>
      <c r="M79" s="89">
        <v>0.04</v>
      </c>
      <c r="N79" s="89">
        <v>2.5299999999997328E-2</v>
      </c>
      <c r="O79" s="90">
        <v>988674.32927400025</v>
      </c>
      <c r="P79" s="105">
        <v>117.41</v>
      </c>
      <c r="Q79" s="90"/>
      <c r="R79" s="90">
        <v>1160.8025538270003</v>
      </c>
      <c r="S79" s="91">
        <v>1.0622490669827691E-3</v>
      </c>
      <c r="T79" s="91">
        <f t="shared" si="1"/>
        <v>8.6012288326810533E-3</v>
      </c>
      <c r="U79" s="91">
        <f>R79/'סכום נכסי הקרן'!$C$42</f>
        <v>1.6945075345369028E-3</v>
      </c>
    </row>
    <row r="80" spans="2:21">
      <c r="B80" s="85" t="s">
        <v>411</v>
      </c>
      <c r="C80" s="86">
        <v>1138544</v>
      </c>
      <c r="D80" s="88" t="s">
        <v>119</v>
      </c>
      <c r="E80" s="88" t="s">
        <v>317</v>
      </c>
      <c r="F80" s="87" t="s">
        <v>409</v>
      </c>
      <c r="G80" s="88" t="s">
        <v>333</v>
      </c>
      <c r="H80" s="87" t="s">
        <v>365</v>
      </c>
      <c r="I80" s="87" t="s">
        <v>328</v>
      </c>
      <c r="J80" s="104"/>
      <c r="K80" s="90">
        <v>4.4199999999964072</v>
      </c>
      <c r="L80" s="88" t="s">
        <v>132</v>
      </c>
      <c r="M80" s="89">
        <v>3.5000000000000003E-2</v>
      </c>
      <c r="N80" s="89">
        <v>2.6899999999973046E-2</v>
      </c>
      <c r="O80" s="90">
        <v>303262.64627800003</v>
      </c>
      <c r="P80" s="105">
        <v>117.45</v>
      </c>
      <c r="Q80" s="90"/>
      <c r="R80" s="90">
        <v>356.18197928400002</v>
      </c>
      <c r="S80" s="91">
        <v>3.4003262160815084E-4</v>
      </c>
      <c r="T80" s="91">
        <f t="shared" si="1"/>
        <v>2.6392108630349628E-3</v>
      </c>
      <c r="U80" s="91">
        <f>R80/'סכום נכסי הקרן'!$C$42</f>
        <v>5.1994462415091763E-4</v>
      </c>
    </row>
    <row r="81" spans="2:21">
      <c r="B81" s="85" t="s">
        <v>412</v>
      </c>
      <c r="C81" s="86">
        <v>1171271</v>
      </c>
      <c r="D81" s="88" t="s">
        <v>119</v>
      </c>
      <c r="E81" s="88" t="s">
        <v>317</v>
      </c>
      <c r="F81" s="87" t="s">
        <v>409</v>
      </c>
      <c r="G81" s="88" t="s">
        <v>333</v>
      </c>
      <c r="H81" s="87" t="s">
        <v>365</v>
      </c>
      <c r="I81" s="87" t="s">
        <v>328</v>
      </c>
      <c r="J81" s="104"/>
      <c r="K81" s="90">
        <v>6.699999999994156</v>
      </c>
      <c r="L81" s="88" t="s">
        <v>132</v>
      </c>
      <c r="M81" s="89">
        <v>2.5000000000000001E-2</v>
      </c>
      <c r="N81" s="89">
        <v>2.7999999999983306E-2</v>
      </c>
      <c r="O81" s="90">
        <v>548811.84744100017</v>
      </c>
      <c r="P81" s="105">
        <v>109.15</v>
      </c>
      <c r="Q81" s="90"/>
      <c r="R81" s="90">
        <v>599.02812621500016</v>
      </c>
      <c r="S81" s="91">
        <v>8.8415650878368487E-4</v>
      </c>
      <c r="T81" s="91">
        <f t="shared" si="1"/>
        <v>4.4386342654060412E-3</v>
      </c>
      <c r="U81" s="91">
        <f>R81/'סכום נכסי הקרן'!$C$42</f>
        <v>8.7444472785172664E-4</v>
      </c>
    </row>
    <row r="82" spans="2:21">
      <c r="B82" s="85" t="s">
        <v>413</v>
      </c>
      <c r="C82" s="86">
        <v>1410307</v>
      </c>
      <c r="D82" s="88" t="s">
        <v>119</v>
      </c>
      <c r="E82" s="88" t="s">
        <v>317</v>
      </c>
      <c r="F82" s="87" t="s">
        <v>414</v>
      </c>
      <c r="G82" s="88" t="s">
        <v>128</v>
      </c>
      <c r="H82" s="87" t="s">
        <v>365</v>
      </c>
      <c r="I82" s="87" t="s">
        <v>328</v>
      </c>
      <c r="J82" s="104"/>
      <c r="K82" s="90">
        <v>1.570000000000636</v>
      </c>
      <c r="L82" s="88" t="s">
        <v>132</v>
      </c>
      <c r="M82" s="89">
        <v>1.8000000000000002E-2</v>
      </c>
      <c r="N82" s="89">
        <v>2.8700000000013427E-2</v>
      </c>
      <c r="O82" s="90">
        <v>388584.69057200005</v>
      </c>
      <c r="P82" s="105">
        <v>109.27</v>
      </c>
      <c r="Q82" s="90"/>
      <c r="R82" s="90">
        <v>424.60650908900004</v>
      </c>
      <c r="S82" s="91">
        <v>3.9866963213732636E-4</v>
      </c>
      <c r="T82" s="91">
        <f t="shared" si="1"/>
        <v>3.1462178787251805E-3</v>
      </c>
      <c r="U82" s="91">
        <f>R82/'סכום נכסי הקרן'!$C$42</f>
        <v>6.1982886451501784E-4</v>
      </c>
    </row>
    <row r="83" spans="2:21">
      <c r="B83" s="85" t="s">
        <v>415</v>
      </c>
      <c r="C83" s="86">
        <v>1192749</v>
      </c>
      <c r="D83" s="88" t="s">
        <v>119</v>
      </c>
      <c r="E83" s="88" t="s">
        <v>317</v>
      </c>
      <c r="F83" s="87" t="s">
        <v>414</v>
      </c>
      <c r="G83" s="88" t="s">
        <v>128</v>
      </c>
      <c r="H83" s="87" t="s">
        <v>365</v>
      </c>
      <c r="I83" s="87" t="s">
        <v>328</v>
      </c>
      <c r="J83" s="104"/>
      <c r="K83" s="90">
        <v>4.0599999999919394</v>
      </c>
      <c r="L83" s="88" t="s">
        <v>132</v>
      </c>
      <c r="M83" s="89">
        <v>2.2000000000000002E-2</v>
      </c>
      <c r="N83" s="89">
        <v>2.8899999999964586E-2</v>
      </c>
      <c r="O83" s="90">
        <v>246764.06959800006</v>
      </c>
      <c r="P83" s="105">
        <v>99.54</v>
      </c>
      <c r="Q83" s="90"/>
      <c r="R83" s="90">
        <v>245.62895348300003</v>
      </c>
      <c r="S83" s="91">
        <v>8.7513836805983491E-4</v>
      </c>
      <c r="T83" s="91">
        <f t="shared" si="1"/>
        <v>1.820043236357421E-3</v>
      </c>
      <c r="U83" s="91">
        <f>R83/'סכום נכסי הקרן'!$C$42</f>
        <v>3.5856236791101094E-4</v>
      </c>
    </row>
    <row r="84" spans="2:21">
      <c r="B84" s="85" t="s">
        <v>416</v>
      </c>
      <c r="C84" s="86">
        <v>1110915</v>
      </c>
      <c r="D84" s="88" t="s">
        <v>119</v>
      </c>
      <c r="E84" s="88" t="s">
        <v>317</v>
      </c>
      <c r="F84" s="87" t="s">
        <v>417</v>
      </c>
      <c r="G84" s="88" t="s">
        <v>418</v>
      </c>
      <c r="H84" s="87" t="s">
        <v>419</v>
      </c>
      <c r="I84" s="87" t="s">
        <v>328</v>
      </c>
      <c r="J84" s="104"/>
      <c r="K84" s="90">
        <v>5.9199999999999138</v>
      </c>
      <c r="L84" s="88" t="s">
        <v>132</v>
      </c>
      <c r="M84" s="89">
        <v>5.1500000000000004E-2</v>
      </c>
      <c r="N84" s="89">
        <v>2.9199999999999143E-2</v>
      </c>
      <c r="O84" s="90">
        <v>1545466.0159580002</v>
      </c>
      <c r="P84" s="105">
        <v>151.80000000000001</v>
      </c>
      <c r="Q84" s="90"/>
      <c r="R84" s="90">
        <v>2346.0173300100005</v>
      </c>
      <c r="S84" s="91">
        <v>4.9417430472872414E-4</v>
      </c>
      <c r="T84" s="91">
        <f t="shared" si="1"/>
        <v>1.7383345543413364E-2</v>
      </c>
      <c r="U84" s="91">
        <f>R84/'סכום נכסי הקרן'!$C$42</f>
        <v>3.4246513575887229E-3</v>
      </c>
    </row>
    <row r="85" spans="2:21">
      <c r="B85" s="85" t="s">
        <v>420</v>
      </c>
      <c r="C85" s="86">
        <v>2300184</v>
      </c>
      <c r="D85" s="88" t="s">
        <v>119</v>
      </c>
      <c r="E85" s="88" t="s">
        <v>317</v>
      </c>
      <c r="F85" s="87" t="s">
        <v>421</v>
      </c>
      <c r="G85" s="88" t="s">
        <v>156</v>
      </c>
      <c r="H85" s="87" t="s">
        <v>422</v>
      </c>
      <c r="I85" s="87" t="s">
        <v>130</v>
      </c>
      <c r="J85" s="104"/>
      <c r="K85" s="90">
        <v>1.4000000000024933</v>
      </c>
      <c r="L85" s="88" t="s">
        <v>132</v>
      </c>
      <c r="M85" s="89">
        <v>2.2000000000000002E-2</v>
      </c>
      <c r="N85" s="89">
        <v>2.4400000000027431E-2</v>
      </c>
      <c r="O85" s="90">
        <v>290349.47942800005</v>
      </c>
      <c r="P85" s="105">
        <v>110.51</v>
      </c>
      <c r="Q85" s="90"/>
      <c r="R85" s="90">
        <v>320.86520602300004</v>
      </c>
      <c r="S85" s="91">
        <v>3.6590275317734946E-4</v>
      </c>
      <c r="T85" s="91">
        <f t="shared" si="1"/>
        <v>2.3775232509184205E-3</v>
      </c>
      <c r="U85" s="91">
        <f>R85/'סכום נכסי הקרן'!$C$42</f>
        <v>4.6839017314717288E-4</v>
      </c>
    </row>
    <row r="86" spans="2:21">
      <c r="B86" s="85" t="s">
        <v>423</v>
      </c>
      <c r="C86" s="86">
        <v>2300242</v>
      </c>
      <c r="D86" s="88" t="s">
        <v>119</v>
      </c>
      <c r="E86" s="88" t="s">
        <v>317</v>
      </c>
      <c r="F86" s="87" t="s">
        <v>421</v>
      </c>
      <c r="G86" s="88" t="s">
        <v>156</v>
      </c>
      <c r="H86" s="87" t="s">
        <v>422</v>
      </c>
      <c r="I86" s="87" t="s">
        <v>130</v>
      </c>
      <c r="J86" s="104"/>
      <c r="K86" s="90">
        <v>4.7099999999916689</v>
      </c>
      <c r="L86" s="88" t="s">
        <v>132</v>
      </c>
      <c r="M86" s="89">
        <v>1.7000000000000001E-2</v>
      </c>
      <c r="N86" s="89">
        <v>2.2899999999969705E-2</v>
      </c>
      <c r="O86" s="90">
        <v>248959.59514300004</v>
      </c>
      <c r="P86" s="105">
        <v>106.05</v>
      </c>
      <c r="Q86" s="90"/>
      <c r="R86" s="90">
        <v>264.02166291999998</v>
      </c>
      <c r="S86" s="91">
        <v>1.9614855751709688E-4</v>
      </c>
      <c r="T86" s="91">
        <f t="shared" si="1"/>
        <v>1.956328173187622E-3</v>
      </c>
      <c r="U86" s="91">
        <f>R86/'סכום נכסי הקרן'!$C$42</f>
        <v>3.8541153758141921E-4</v>
      </c>
    </row>
    <row r="87" spans="2:21">
      <c r="B87" s="85" t="s">
        <v>424</v>
      </c>
      <c r="C87" s="86">
        <v>2300317</v>
      </c>
      <c r="D87" s="88" t="s">
        <v>119</v>
      </c>
      <c r="E87" s="88" t="s">
        <v>317</v>
      </c>
      <c r="F87" s="87" t="s">
        <v>421</v>
      </c>
      <c r="G87" s="88" t="s">
        <v>156</v>
      </c>
      <c r="H87" s="87" t="s">
        <v>422</v>
      </c>
      <c r="I87" s="87" t="s">
        <v>130</v>
      </c>
      <c r="J87" s="104"/>
      <c r="K87" s="90">
        <v>9.5799999999754082</v>
      </c>
      <c r="L87" s="88" t="s">
        <v>132</v>
      </c>
      <c r="M87" s="89">
        <v>5.7999999999999996E-3</v>
      </c>
      <c r="N87" s="89">
        <v>2.5099999999924044E-2</v>
      </c>
      <c r="O87" s="90">
        <v>122984.28889200003</v>
      </c>
      <c r="P87" s="105">
        <v>89.93</v>
      </c>
      <c r="Q87" s="90"/>
      <c r="R87" s="90">
        <v>110.59976858400002</v>
      </c>
      <c r="S87" s="91">
        <v>2.5709406641399949E-4</v>
      </c>
      <c r="T87" s="91">
        <f t="shared" si="1"/>
        <v>8.1951397789079017E-4</v>
      </c>
      <c r="U87" s="91">
        <f>R87/'סכום נכסי הקרן'!$C$42</f>
        <v>1.6145049006461502E-4</v>
      </c>
    </row>
    <row r="88" spans="2:21">
      <c r="B88" s="85" t="s">
        <v>425</v>
      </c>
      <c r="C88" s="86">
        <v>1136084</v>
      </c>
      <c r="D88" s="88" t="s">
        <v>119</v>
      </c>
      <c r="E88" s="88" t="s">
        <v>317</v>
      </c>
      <c r="F88" s="87" t="s">
        <v>369</v>
      </c>
      <c r="G88" s="88" t="s">
        <v>333</v>
      </c>
      <c r="H88" s="87" t="s">
        <v>422</v>
      </c>
      <c r="I88" s="87" t="s">
        <v>130</v>
      </c>
      <c r="J88" s="104"/>
      <c r="K88" s="90">
        <v>1.34</v>
      </c>
      <c r="L88" s="88" t="s">
        <v>132</v>
      </c>
      <c r="M88" s="89">
        <v>2.5000000000000001E-2</v>
      </c>
      <c r="N88" s="89">
        <v>2.7500309904549394E-2</v>
      </c>
      <c r="O88" s="90">
        <v>1.4632000000000001E-2</v>
      </c>
      <c r="P88" s="105">
        <v>110.7</v>
      </c>
      <c r="Q88" s="90"/>
      <c r="R88" s="90">
        <v>1.6134000000000002E-5</v>
      </c>
      <c r="S88" s="91">
        <v>3.10714563843318E-11</v>
      </c>
      <c r="T88" s="91">
        <f t="shared" si="1"/>
        <v>1.1954851884927709E-10</v>
      </c>
      <c r="U88" s="91">
        <f>R88/'סכום נכסי הקרן'!$C$42</f>
        <v>2.3551967965684607E-11</v>
      </c>
    </row>
    <row r="89" spans="2:21">
      <c r="B89" s="85" t="s">
        <v>426</v>
      </c>
      <c r="C89" s="86">
        <v>1141050</v>
      </c>
      <c r="D89" s="88" t="s">
        <v>119</v>
      </c>
      <c r="E89" s="88" t="s">
        <v>317</v>
      </c>
      <c r="F89" s="87" t="s">
        <v>369</v>
      </c>
      <c r="G89" s="88" t="s">
        <v>333</v>
      </c>
      <c r="H89" s="87" t="s">
        <v>422</v>
      </c>
      <c r="I89" s="87" t="s">
        <v>130</v>
      </c>
      <c r="J89" s="104"/>
      <c r="K89" s="90">
        <v>2.1899999999992974</v>
      </c>
      <c r="L89" s="88" t="s">
        <v>132</v>
      </c>
      <c r="M89" s="89">
        <v>1.95E-2</v>
      </c>
      <c r="N89" s="89">
        <v>2.929999999997893E-2</v>
      </c>
      <c r="O89" s="90">
        <v>326026.23132100009</v>
      </c>
      <c r="P89" s="105">
        <v>109.19</v>
      </c>
      <c r="Q89" s="90"/>
      <c r="R89" s="90">
        <v>355.98806177500006</v>
      </c>
      <c r="S89" s="91">
        <v>5.7290294209612206E-4</v>
      </c>
      <c r="T89" s="91">
        <f t="shared" si="1"/>
        <v>2.6377739874318957E-3</v>
      </c>
      <c r="U89" s="91">
        <f>R89/'סכום נכסי הקרן'!$C$42</f>
        <v>5.1966154872263247E-4</v>
      </c>
    </row>
    <row r="90" spans="2:21">
      <c r="B90" s="85" t="s">
        <v>427</v>
      </c>
      <c r="C90" s="86">
        <v>1162221</v>
      </c>
      <c r="D90" s="88" t="s">
        <v>119</v>
      </c>
      <c r="E90" s="88" t="s">
        <v>317</v>
      </c>
      <c r="F90" s="87" t="s">
        <v>369</v>
      </c>
      <c r="G90" s="88" t="s">
        <v>333</v>
      </c>
      <c r="H90" s="87" t="s">
        <v>422</v>
      </c>
      <c r="I90" s="87" t="s">
        <v>130</v>
      </c>
      <c r="J90" s="104"/>
      <c r="K90" s="90">
        <v>5.3700000000285533</v>
      </c>
      <c r="L90" s="88" t="s">
        <v>132</v>
      </c>
      <c r="M90" s="89">
        <v>1.1699999999999999E-2</v>
      </c>
      <c r="N90" s="89">
        <v>3.6700000000178007E-2</v>
      </c>
      <c r="O90" s="90">
        <v>86560.030157000016</v>
      </c>
      <c r="P90" s="105">
        <v>96.7</v>
      </c>
      <c r="Q90" s="90"/>
      <c r="R90" s="90">
        <v>83.703546753000012</v>
      </c>
      <c r="S90" s="91">
        <v>1.1999549927897371E-4</v>
      </c>
      <c r="T90" s="91">
        <f t="shared" si="1"/>
        <v>6.2022034441256769E-4</v>
      </c>
      <c r="U90" s="91">
        <f>R90/'סכום נכסי הקרן'!$C$42</f>
        <v>1.2218812766461138E-4</v>
      </c>
    </row>
    <row r="91" spans="2:21">
      <c r="B91" s="85" t="s">
        <v>428</v>
      </c>
      <c r="C91" s="86">
        <v>1156231</v>
      </c>
      <c r="D91" s="88" t="s">
        <v>119</v>
      </c>
      <c r="E91" s="88" t="s">
        <v>317</v>
      </c>
      <c r="F91" s="87" t="s">
        <v>369</v>
      </c>
      <c r="G91" s="88" t="s">
        <v>333</v>
      </c>
      <c r="H91" s="87" t="s">
        <v>422</v>
      </c>
      <c r="I91" s="87" t="s">
        <v>130</v>
      </c>
      <c r="J91" s="104"/>
      <c r="K91" s="90">
        <v>3.6999999999982101</v>
      </c>
      <c r="L91" s="88" t="s">
        <v>132</v>
      </c>
      <c r="M91" s="89">
        <v>3.3500000000000002E-2</v>
      </c>
      <c r="N91" s="89">
        <v>3.0999999999976137E-2</v>
      </c>
      <c r="O91" s="90">
        <v>297949.50741700007</v>
      </c>
      <c r="P91" s="105">
        <v>112.51</v>
      </c>
      <c r="Q91" s="90"/>
      <c r="R91" s="90">
        <v>335.22301453800003</v>
      </c>
      <c r="S91" s="91">
        <v>7.1632182527661702E-4</v>
      </c>
      <c r="T91" s="91">
        <f t="shared" si="1"/>
        <v>2.4839106775881728E-3</v>
      </c>
      <c r="U91" s="91">
        <f>R91/'סכום נכסי הקרן'!$C$42</f>
        <v>4.893493057988844E-4</v>
      </c>
    </row>
    <row r="92" spans="2:21">
      <c r="B92" s="85" t="s">
        <v>429</v>
      </c>
      <c r="C92" s="86">
        <v>1174226</v>
      </c>
      <c r="D92" s="88" t="s">
        <v>119</v>
      </c>
      <c r="E92" s="88" t="s">
        <v>317</v>
      </c>
      <c r="F92" s="87" t="s">
        <v>369</v>
      </c>
      <c r="G92" s="88" t="s">
        <v>333</v>
      </c>
      <c r="H92" s="87" t="s">
        <v>422</v>
      </c>
      <c r="I92" s="87" t="s">
        <v>130</v>
      </c>
      <c r="J92" s="104"/>
      <c r="K92" s="90">
        <v>5.3800000000014858</v>
      </c>
      <c r="L92" s="88" t="s">
        <v>132</v>
      </c>
      <c r="M92" s="89">
        <v>1.3300000000000001E-2</v>
      </c>
      <c r="N92" s="89">
        <v>3.6900000000007434E-2</v>
      </c>
      <c r="O92" s="90">
        <v>1241057.3626490002</v>
      </c>
      <c r="P92" s="105">
        <v>97.7</v>
      </c>
      <c r="Q92" s="90"/>
      <c r="R92" s="90">
        <v>1212.5130069899999</v>
      </c>
      <c r="S92" s="91">
        <v>1.0451009369675792E-3</v>
      </c>
      <c r="T92" s="91">
        <f t="shared" si="1"/>
        <v>8.9843891205614E-3</v>
      </c>
      <c r="U92" s="91">
        <f>R92/'סכום נכסי הקרן'!$C$42</f>
        <v>1.7699930270611373E-3</v>
      </c>
    </row>
    <row r="93" spans="2:21">
      <c r="B93" s="85" t="s">
        <v>430</v>
      </c>
      <c r="C93" s="86">
        <v>1186188</v>
      </c>
      <c r="D93" s="88" t="s">
        <v>119</v>
      </c>
      <c r="E93" s="88" t="s">
        <v>317</v>
      </c>
      <c r="F93" s="87" t="s">
        <v>369</v>
      </c>
      <c r="G93" s="88" t="s">
        <v>333</v>
      </c>
      <c r="H93" s="87" t="s">
        <v>419</v>
      </c>
      <c r="I93" s="87" t="s">
        <v>328</v>
      </c>
      <c r="J93" s="104"/>
      <c r="K93" s="90">
        <v>6.0200000000032716</v>
      </c>
      <c r="L93" s="88" t="s">
        <v>132</v>
      </c>
      <c r="M93" s="89">
        <v>1.8700000000000001E-2</v>
      </c>
      <c r="N93" s="89">
        <v>3.7500000000014612E-2</v>
      </c>
      <c r="O93" s="90">
        <v>719763.84654400009</v>
      </c>
      <c r="P93" s="105">
        <v>95.12</v>
      </c>
      <c r="Q93" s="90"/>
      <c r="R93" s="90">
        <v>684.63936138800011</v>
      </c>
      <c r="S93" s="91">
        <v>1.2872581803822232E-3</v>
      </c>
      <c r="T93" s="91">
        <f t="shared" si="1"/>
        <v>5.0729900582527796E-3</v>
      </c>
      <c r="U93" s="91">
        <f>R93/'סכום נכסי הקרן'!$C$42</f>
        <v>9.9941764642723081E-4</v>
      </c>
    </row>
    <row r="94" spans="2:21">
      <c r="B94" s="85" t="s">
        <v>431</v>
      </c>
      <c r="C94" s="86">
        <v>1185537</v>
      </c>
      <c r="D94" s="88" t="s">
        <v>119</v>
      </c>
      <c r="E94" s="88" t="s">
        <v>317</v>
      </c>
      <c r="F94" s="87">
        <v>513141879</v>
      </c>
      <c r="G94" s="88" t="s">
        <v>319</v>
      </c>
      <c r="H94" s="87" t="s">
        <v>422</v>
      </c>
      <c r="I94" s="87" t="s">
        <v>130</v>
      </c>
      <c r="J94" s="104"/>
      <c r="K94" s="90">
        <v>4.6399999999996755</v>
      </c>
      <c r="L94" s="88" t="s">
        <v>132</v>
      </c>
      <c r="M94" s="89">
        <v>1.09E-2</v>
      </c>
      <c r="N94" s="89">
        <v>3.4600000000001893E-2</v>
      </c>
      <c r="O94" s="90">
        <v>15.413505000000002</v>
      </c>
      <c r="P94" s="105">
        <v>4800000</v>
      </c>
      <c r="Q94" s="90"/>
      <c r="R94" s="90">
        <v>739.8482066910002</v>
      </c>
      <c r="S94" s="91">
        <v>8.4880802907649116E-4</v>
      </c>
      <c r="T94" s="91">
        <f t="shared" si="1"/>
        <v>5.4820724732368214E-3</v>
      </c>
      <c r="U94" s="91">
        <f>R94/'סכום נכסי הקרן'!$C$42</f>
        <v>1.0800099952557108E-3</v>
      </c>
    </row>
    <row r="95" spans="2:21">
      <c r="B95" s="85" t="s">
        <v>433</v>
      </c>
      <c r="C95" s="86">
        <v>1151000</v>
      </c>
      <c r="D95" s="88" t="s">
        <v>119</v>
      </c>
      <c r="E95" s="88" t="s">
        <v>317</v>
      </c>
      <c r="F95" s="87">
        <v>513141879</v>
      </c>
      <c r="G95" s="88" t="s">
        <v>319</v>
      </c>
      <c r="H95" s="87" t="s">
        <v>422</v>
      </c>
      <c r="I95" s="87" t="s">
        <v>130</v>
      </c>
      <c r="J95" s="104"/>
      <c r="K95" s="90">
        <v>1.0100000000004989</v>
      </c>
      <c r="L95" s="88" t="s">
        <v>132</v>
      </c>
      <c r="M95" s="89">
        <v>2.2000000000000002E-2</v>
      </c>
      <c r="N95" s="89">
        <v>2.6500000000012472E-2</v>
      </c>
      <c r="O95" s="90">
        <v>2.8557630000000005</v>
      </c>
      <c r="P95" s="105">
        <v>5614899</v>
      </c>
      <c r="Q95" s="90"/>
      <c r="R95" s="90">
        <v>160.34820649200003</v>
      </c>
      <c r="S95" s="91">
        <v>5.6729499404052457E-4</v>
      </c>
      <c r="T95" s="91">
        <f t="shared" si="1"/>
        <v>1.1881362703766356E-3</v>
      </c>
      <c r="U95" s="91">
        <f>R95/'סכום נכסי הקרן'!$C$42</f>
        <v>2.3407188686342908E-4</v>
      </c>
    </row>
    <row r="96" spans="2:21">
      <c r="B96" s="85" t="s">
        <v>434</v>
      </c>
      <c r="C96" s="86">
        <v>1167030</v>
      </c>
      <c r="D96" s="88" t="s">
        <v>119</v>
      </c>
      <c r="E96" s="88" t="s">
        <v>317</v>
      </c>
      <c r="F96" s="87">
        <v>513141879</v>
      </c>
      <c r="G96" s="88" t="s">
        <v>319</v>
      </c>
      <c r="H96" s="87" t="s">
        <v>422</v>
      </c>
      <c r="I96" s="87" t="s">
        <v>130</v>
      </c>
      <c r="J96" s="104"/>
      <c r="K96" s="90">
        <v>2.9200000000024411</v>
      </c>
      <c r="L96" s="88" t="s">
        <v>132</v>
      </c>
      <c r="M96" s="89">
        <v>2.3199999999999998E-2</v>
      </c>
      <c r="N96" s="89">
        <v>3.1500000000081366E-2</v>
      </c>
      <c r="O96" s="90">
        <v>1.8200730000000005</v>
      </c>
      <c r="P96" s="105">
        <v>5402041</v>
      </c>
      <c r="Q96" s="90"/>
      <c r="R96" s="90">
        <v>98.321081728000024</v>
      </c>
      <c r="S96" s="91">
        <v>3.0334550000000007E-4</v>
      </c>
      <c r="T96" s="91">
        <f t="shared" si="1"/>
        <v>7.2853227297887209E-4</v>
      </c>
      <c r="U96" s="91">
        <f>R96/'סכום נכסי הקרן'!$C$42</f>
        <v>1.4352640183521223E-4</v>
      </c>
    </row>
    <row r="97" spans="2:21">
      <c r="B97" s="85" t="s">
        <v>435</v>
      </c>
      <c r="C97" s="86">
        <v>1189497</v>
      </c>
      <c r="D97" s="88" t="s">
        <v>119</v>
      </c>
      <c r="E97" s="88" t="s">
        <v>317</v>
      </c>
      <c r="F97" s="87">
        <v>513141879</v>
      </c>
      <c r="G97" s="88" t="s">
        <v>319</v>
      </c>
      <c r="H97" s="87" t="s">
        <v>422</v>
      </c>
      <c r="I97" s="87" t="s">
        <v>130</v>
      </c>
      <c r="J97" s="104"/>
      <c r="K97" s="90">
        <v>5.2799999999976208</v>
      </c>
      <c r="L97" s="88" t="s">
        <v>132</v>
      </c>
      <c r="M97" s="89">
        <v>2.9900000000000003E-2</v>
      </c>
      <c r="N97" s="89">
        <v>3.5499999999985127E-2</v>
      </c>
      <c r="O97" s="90">
        <v>12.649126000000003</v>
      </c>
      <c r="P97" s="105">
        <v>5048968</v>
      </c>
      <c r="Q97" s="90"/>
      <c r="R97" s="90">
        <v>638.65034430900005</v>
      </c>
      <c r="S97" s="91">
        <v>7.9057037500000012E-4</v>
      </c>
      <c r="T97" s="91">
        <f t="shared" si="1"/>
        <v>4.7322240439272214E-3</v>
      </c>
      <c r="U97" s="91">
        <f>R97/'סכום נכסי הקרן'!$C$42</f>
        <v>9.3228414840950855E-4</v>
      </c>
    </row>
    <row r="98" spans="2:21">
      <c r="B98" s="85" t="s">
        <v>436</v>
      </c>
      <c r="C98" s="86">
        <v>7480197</v>
      </c>
      <c r="D98" s="88" t="s">
        <v>119</v>
      </c>
      <c r="E98" s="88" t="s">
        <v>317</v>
      </c>
      <c r="F98" s="87">
        <v>520029935</v>
      </c>
      <c r="G98" s="88" t="s">
        <v>319</v>
      </c>
      <c r="H98" s="87" t="s">
        <v>422</v>
      </c>
      <c r="I98" s="87" t="s">
        <v>130</v>
      </c>
      <c r="J98" s="104"/>
      <c r="K98" s="90">
        <v>2.2899999999988365</v>
      </c>
      <c r="L98" s="88" t="s">
        <v>132</v>
      </c>
      <c r="M98" s="89">
        <v>1.46E-2</v>
      </c>
      <c r="N98" s="89">
        <v>3.0199999999989173E-2</v>
      </c>
      <c r="O98" s="90">
        <v>18.627189999999999</v>
      </c>
      <c r="P98" s="105">
        <v>5353345</v>
      </c>
      <c r="Q98" s="90"/>
      <c r="R98" s="90">
        <v>997.17775520400016</v>
      </c>
      <c r="S98" s="91">
        <v>6.9940262080877104E-4</v>
      </c>
      <c r="T98" s="91">
        <f t="shared" si="1"/>
        <v>7.388813912488237E-3</v>
      </c>
      <c r="U98" s="91">
        <f>R98/'סכום נכסי הקרן'!$C$42</f>
        <v>1.4556525689015678E-3</v>
      </c>
    </row>
    <row r="99" spans="2:21">
      <c r="B99" s="85" t="s">
        <v>438</v>
      </c>
      <c r="C99" s="86">
        <v>7480247</v>
      </c>
      <c r="D99" s="88" t="s">
        <v>119</v>
      </c>
      <c r="E99" s="88" t="s">
        <v>317</v>
      </c>
      <c r="F99" s="87">
        <v>520029935</v>
      </c>
      <c r="G99" s="88" t="s">
        <v>319</v>
      </c>
      <c r="H99" s="87" t="s">
        <v>422</v>
      </c>
      <c r="I99" s="87" t="s">
        <v>130</v>
      </c>
      <c r="J99" s="104"/>
      <c r="K99" s="90">
        <v>2.930000000000212</v>
      </c>
      <c r="L99" s="88" t="s">
        <v>132</v>
      </c>
      <c r="M99" s="89">
        <v>2.4199999999999999E-2</v>
      </c>
      <c r="N99" s="89">
        <v>3.2700000000001922E-2</v>
      </c>
      <c r="O99" s="90">
        <v>17.915153000000004</v>
      </c>
      <c r="P99" s="105">
        <v>5395500</v>
      </c>
      <c r="Q99" s="90">
        <v>23.968245952000004</v>
      </c>
      <c r="R99" s="90">
        <v>990.58033980300013</v>
      </c>
      <c r="S99" s="91">
        <v>5.9157155593712863E-4</v>
      </c>
      <c r="T99" s="91">
        <f t="shared" si="1"/>
        <v>7.3399288722364106E-3</v>
      </c>
      <c r="U99" s="91">
        <f>R99/'סכום נכסי הקרן'!$C$42</f>
        <v>1.446021843961648E-3</v>
      </c>
    </row>
    <row r="100" spans="2:21">
      <c r="B100" s="85" t="s">
        <v>439</v>
      </c>
      <c r="C100" s="86">
        <v>7480312</v>
      </c>
      <c r="D100" s="88" t="s">
        <v>119</v>
      </c>
      <c r="E100" s="88" t="s">
        <v>317</v>
      </c>
      <c r="F100" s="87">
        <v>520029935</v>
      </c>
      <c r="G100" s="88" t="s">
        <v>319</v>
      </c>
      <c r="H100" s="87" t="s">
        <v>422</v>
      </c>
      <c r="I100" s="87" t="s">
        <v>130</v>
      </c>
      <c r="J100" s="104"/>
      <c r="K100" s="90">
        <v>4.3200000000038985</v>
      </c>
      <c r="L100" s="88" t="s">
        <v>132</v>
      </c>
      <c r="M100" s="89">
        <v>2E-3</v>
      </c>
      <c r="N100" s="89">
        <v>3.4500000000026849E-2</v>
      </c>
      <c r="O100" s="90">
        <v>10.695784000000002</v>
      </c>
      <c r="P100" s="105">
        <v>4700163</v>
      </c>
      <c r="Q100" s="90"/>
      <c r="R100" s="90">
        <v>502.71931119700008</v>
      </c>
      <c r="S100" s="91">
        <v>9.3315163147792714E-4</v>
      </c>
      <c r="T100" s="91">
        <f t="shared" si="1"/>
        <v>3.7250123373329708E-3</v>
      </c>
      <c r="U100" s="91">
        <f>R100/'סכום נכסי הקרן'!$C$42</f>
        <v>7.3385577742920386E-4</v>
      </c>
    </row>
    <row r="101" spans="2:21">
      <c r="B101" s="85" t="s">
        <v>440</v>
      </c>
      <c r="C101" s="86">
        <v>1191246</v>
      </c>
      <c r="D101" s="88" t="s">
        <v>119</v>
      </c>
      <c r="E101" s="88" t="s">
        <v>317</v>
      </c>
      <c r="F101" s="87">
        <v>520029935</v>
      </c>
      <c r="G101" s="88" t="s">
        <v>319</v>
      </c>
      <c r="H101" s="87" t="s">
        <v>422</v>
      </c>
      <c r="I101" s="87" t="s">
        <v>130</v>
      </c>
      <c r="J101" s="104"/>
      <c r="K101" s="90">
        <v>4.9699999999975439</v>
      </c>
      <c r="L101" s="88" t="s">
        <v>132</v>
      </c>
      <c r="M101" s="89">
        <v>3.1699999999999999E-2</v>
      </c>
      <c r="N101" s="89">
        <v>3.6499999999987855E-2</v>
      </c>
      <c r="O101" s="90">
        <v>14.514891000000002</v>
      </c>
      <c r="P101" s="105">
        <v>5103222</v>
      </c>
      <c r="Q101" s="90"/>
      <c r="R101" s="90">
        <v>740.72714870599998</v>
      </c>
      <c r="S101" s="91">
        <v>8.5937779751332159E-4</v>
      </c>
      <c r="T101" s="91">
        <f t="shared" si="1"/>
        <v>5.4885851927141752E-3</v>
      </c>
      <c r="U101" s="91">
        <f>R101/'סכום נכסי הקרן'!$C$42</f>
        <v>1.0812930505538991E-3</v>
      </c>
    </row>
    <row r="102" spans="2:21">
      <c r="B102" s="85" t="s">
        <v>441</v>
      </c>
      <c r="C102" s="86">
        <v>7670284</v>
      </c>
      <c r="D102" s="88" t="s">
        <v>119</v>
      </c>
      <c r="E102" s="88" t="s">
        <v>317</v>
      </c>
      <c r="F102" s="87" t="s">
        <v>442</v>
      </c>
      <c r="G102" s="88" t="s">
        <v>443</v>
      </c>
      <c r="H102" s="87" t="s">
        <v>419</v>
      </c>
      <c r="I102" s="87" t="s">
        <v>328</v>
      </c>
      <c r="J102" s="104"/>
      <c r="K102" s="90">
        <v>5.5300000000007135</v>
      </c>
      <c r="L102" s="88" t="s">
        <v>132</v>
      </c>
      <c r="M102" s="89">
        <v>4.4000000000000003E-3</v>
      </c>
      <c r="N102" s="89">
        <v>2.5800000000002033E-2</v>
      </c>
      <c r="O102" s="90">
        <v>300423.18406300008</v>
      </c>
      <c r="P102" s="105">
        <v>98.15</v>
      </c>
      <c r="Q102" s="90"/>
      <c r="R102" s="90">
        <v>294.865357743</v>
      </c>
      <c r="S102" s="91">
        <v>3.9696157040333902E-4</v>
      </c>
      <c r="T102" s="91">
        <f t="shared" si="1"/>
        <v>2.1848714998226023E-3</v>
      </c>
      <c r="U102" s="91">
        <f>R102/'סכום נכסי הקרן'!$C$42</f>
        <v>4.3043631212056938E-4</v>
      </c>
    </row>
    <row r="103" spans="2:21">
      <c r="B103" s="85" t="s">
        <v>444</v>
      </c>
      <c r="C103" s="86">
        <v>1126077</v>
      </c>
      <c r="D103" s="88" t="s">
        <v>119</v>
      </c>
      <c r="E103" s="88" t="s">
        <v>317</v>
      </c>
      <c r="F103" s="87">
        <v>513834200</v>
      </c>
      <c r="G103" s="88" t="s">
        <v>443</v>
      </c>
      <c r="H103" s="87" t="s">
        <v>419</v>
      </c>
      <c r="I103" s="87" t="s">
        <v>328</v>
      </c>
      <c r="J103" s="104"/>
      <c r="K103" s="90">
        <v>0.91000000000223324</v>
      </c>
      <c r="L103" s="88" t="s">
        <v>132</v>
      </c>
      <c r="M103" s="89">
        <v>3.85E-2</v>
      </c>
      <c r="N103" s="89">
        <v>2.4300000000010074E-2</v>
      </c>
      <c r="O103" s="90">
        <v>197032.95757299999</v>
      </c>
      <c r="P103" s="105">
        <v>115.9</v>
      </c>
      <c r="Q103" s="90"/>
      <c r="R103" s="90">
        <v>228.36119703900002</v>
      </c>
      <c r="S103" s="91">
        <v>7.8813183029199994E-4</v>
      </c>
      <c r="T103" s="91">
        <f t="shared" si="1"/>
        <v>1.692093892937918E-3</v>
      </c>
      <c r="U103" s="91">
        <f>R103/'סכום נכסי הקרן'!$C$42</f>
        <v>3.3335537357554964E-4</v>
      </c>
    </row>
    <row r="104" spans="2:21">
      <c r="B104" s="85" t="s">
        <v>446</v>
      </c>
      <c r="C104" s="86">
        <v>6130223</v>
      </c>
      <c r="D104" s="88" t="s">
        <v>119</v>
      </c>
      <c r="E104" s="88" t="s">
        <v>317</v>
      </c>
      <c r="F104" s="87" t="s">
        <v>377</v>
      </c>
      <c r="G104" s="88" t="s">
        <v>333</v>
      </c>
      <c r="H104" s="87" t="s">
        <v>422</v>
      </c>
      <c r="I104" s="87" t="s">
        <v>130</v>
      </c>
      <c r="J104" s="104"/>
      <c r="K104" s="90">
        <v>4.3399999999962899</v>
      </c>
      <c r="L104" s="88" t="s">
        <v>132</v>
      </c>
      <c r="M104" s="89">
        <v>2.4E-2</v>
      </c>
      <c r="N104" s="89">
        <v>2.8099999999980505E-2</v>
      </c>
      <c r="O104" s="90">
        <v>574662.97369699995</v>
      </c>
      <c r="P104" s="105">
        <v>110.68</v>
      </c>
      <c r="Q104" s="90"/>
      <c r="R104" s="90">
        <v>636.03699450400006</v>
      </c>
      <c r="S104" s="91">
        <v>5.3320584197380082E-4</v>
      </c>
      <c r="T104" s="91">
        <f t="shared" si="1"/>
        <v>4.7128598380004336E-3</v>
      </c>
      <c r="U104" s="91">
        <f>R104/'סכום נכסי הקרן'!$C$42</f>
        <v>9.284692524822439E-4</v>
      </c>
    </row>
    <row r="105" spans="2:21">
      <c r="B105" s="85" t="s">
        <v>447</v>
      </c>
      <c r="C105" s="86">
        <v>6130181</v>
      </c>
      <c r="D105" s="88" t="s">
        <v>119</v>
      </c>
      <c r="E105" s="88" t="s">
        <v>317</v>
      </c>
      <c r="F105" s="87" t="s">
        <v>377</v>
      </c>
      <c r="G105" s="88" t="s">
        <v>333</v>
      </c>
      <c r="H105" s="87" t="s">
        <v>422</v>
      </c>
      <c r="I105" s="87" t="s">
        <v>130</v>
      </c>
      <c r="J105" s="104"/>
      <c r="K105" s="90">
        <v>0.50000000012649992</v>
      </c>
      <c r="L105" s="88" t="s">
        <v>132</v>
      </c>
      <c r="M105" s="89">
        <v>3.4799999999999998E-2</v>
      </c>
      <c r="N105" s="89">
        <v>3.2800000001922805E-2</v>
      </c>
      <c r="O105" s="90">
        <v>3592.5938190000011</v>
      </c>
      <c r="P105" s="105">
        <v>110.02</v>
      </c>
      <c r="Q105" s="90"/>
      <c r="R105" s="90">
        <v>3.9525717330000005</v>
      </c>
      <c r="S105" s="91">
        <v>2.7589964947413758E-5</v>
      </c>
      <c r="T105" s="91">
        <f t="shared" si="1"/>
        <v>2.9287473430375004E-5</v>
      </c>
      <c r="U105" s="91">
        <f>R105/'סכום נכסי הקרן'!$C$42</f>
        <v>5.7698551405532717E-6</v>
      </c>
    </row>
    <row r="106" spans="2:21">
      <c r="B106" s="85" t="s">
        <v>448</v>
      </c>
      <c r="C106" s="86">
        <v>6130348</v>
      </c>
      <c r="D106" s="88" t="s">
        <v>119</v>
      </c>
      <c r="E106" s="88" t="s">
        <v>317</v>
      </c>
      <c r="F106" s="87" t="s">
        <v>377</v>
      </c>
      <c r="G106" s="88" t="s">
        <v>333</v>
      </c>
      <c r="H106" s="87" t="s">
        <v>422</v>
      </c>
      <c r="I106" s="87" t="s">
        <v>130</v>
      </c>
      <c r="J106" s="104"/>
      <c r="K106" s="90">
        <v>6.5199999999934235</v>
      </c>
      <c r="L106" s="88" t="s">
        <v>132</v>
      </c>
      <c r="M106" s="89">
        <v>1.4999999999999999E-2</v>
      </c>
      <c r="N106" s="89">
        <v>2.9999999999972132E-2</v>
      </c>
      <c r="O106" s="90">
        <v>369275.76248800004</v>
      </c>
      <c r="P106" s="105">
        <v>97.16</v>
      </c>
      <c r="Q106" s="90"/>
      <c r="R106" s="90">
        <v>358.78833231800002</v>
      </c>
      <c r="S106" s="91">
        <v>1.4106560706619671E-3</v>
      </c>
      <c r="T106" s="91">
        <f t="shared" si="1"/>
        <v>2.6585232248059446E-3</v>
      </c>
      <c r="U106" s="91">
        <f>R106/'סכום נכסי הקרן'!$C$42</f>
        <v>5.2374930638495961E-4</v>
      </c>
    </row>
    <row r="107" spans="2:21">
      <c r="B107" s="85" t="s">
        <v>449</v>
      </c>
      <c r="C107" s="86">
        <v>1136050</v>
      </c>
      <c r="D107" s="88" t="s">
        <v>119</v>
      </c>
      <c r="E107" s="88" t="s">
        <v>317</v>
      </c>
      <c r="F107" s="87">
        <v>513754069</v>
      </c>
      <c r="G107" s="88" t="s">
        <v>443</v>
      </c>
      <c r="H107" s="87" t="s">
        <v>422</v>
      </c>
      <c r="I107" s="87" t="s">
        <v>130</v>
      </c>
      <c r="J107" s="104"/>
      <c r="K107" s="90">
        <v>2.0299999999975804</v>
      </c>
      <c r="L107" s="88" t="s">
        <v>132</v>
      </c>
      <c r="M107" s="89">
        <v>2.4799999999999999E-2</v>
      </c>
      <c r="N107" s="89">
        <v>2.3499999999998248E-2</v>
      </c>
      <c r="O107" s="90">
        <v>254332.45003500005</v>
      </c>
      <c r="P107" s="105">
        <v>112.11</v>
      </c>
      <c r="Q107" s="90"/>
      <c r="R107" s="90">
        <v>285.13212232300003</v>
      </c>
      <c r="S107" s="91">
        <v>6.0056843275825111E-4</v>
      </c>
      <c r="T107" s="91">
        <f t="shared" si="1"/>
        <v>2.1127508925291648E-3</v>
      </c>
      <c r="U107" s="91">
        <f>R107/'סכום נכסי הקרן'!$C$42</f>
        <v>4.162280036530904E-4</v>
      </c>
    </row>
    <row r="108" spans="2:21">
      <c r="B108" s="85" t="s">
        <v>451</v>
      </c>
      <c r="C108" s="86">
        <v>1147602</v>
      </c>
      <c r="D108" s="88" t="s">
        <v>119</v>
      </c>
      <c r="E108" s="88" t="s">
        <v>317</v>
      </c>
      <c r="F108" s="87" t="s">
        <v>452</v>
      </c>
      <c r="G108" s="88" t="s">
        <v>333</v>
      </c>
      <c r="H108" s="87" t="s">
        <v>419</v>
      </c>
      <c r="I108" s="87" t="s">
        <v>328</v>
      </c>
      <c r="J108" s="104"/>
      <c r="K108" s="90">
        <v>2.4799999999984754</v>
      </c>
      <c r="L108" s="88" t="s">
        <v>132</v>
      </c>
      <c r="M108" s="89">
        <v>1.3999999999999999E-2</v>
      </c>
      <c r="N108" s="89">
        <v>2.9599999999994915E-2</v>
      </c>
      <c r="O108" s="90">
        <v>366963.60168200004</v>
      </c>
      <c r="P108" s="105">
        <v>107.24</v>
      </c>
      <c r="Q108" s="90"/>
      <c r="R108" s="90">
        <v>393.53176664500006</v>
      </c>
      <c r="S108" s="91">
        <v>4.1296826657888819E-4</v>
      </c>
      <c r="T108" s="91">
        <f t="shared" si="1"/>
        <v>2.9159625525318643E-3</v>
      </c>
      <c r="U108" s="91">
        <f>R108/'סכום נכסי הקרן'!$C$42</f>
        <v>5.7446681303472856E-4</v>
      </c>
    </row>
    <row r="109" spans="2:21">
      <c r="B109" s="85" t="s">
        <v>453</v>
      </c>
      <c r="C109" s="86">
        <v>2310399</v>
      </c>
      <c r="D109" s="88" t="s">
        <v>119</v>
      </c>
      <c r="E109" s="88" t="s">
        <v>317</v>
      </c>
      <c r="F109" s="87">
        <v>520032046</v>
      </c>
      <c r="G109" s="88" t="s">
        <v>319</v>
      </c>
      <c r="H109" s="87" t="s">
        <v>422</v>
      </c>
      <c r="I109" s="87" t="s">
        <v>130</v>
      </c>
      <c r="J109" s="104"/>
      <c r="K109" s="90">
        <v>2.9300000000004407</v>
      </c>
      <c r="L109" s="88" t="s">
        <v>132</v>
      </c>
      <c r="M109" s="89">
        <v>1.89E-2</v>
      </c>
      <c r="N109" s="89">
        <v>3.3400000000011906E-2</v>
      </c>
      <c r="O109" s="90">
        <v>7.2879070000000015</v>
      </c>
      <c r="P109" s="105">
        <v>5300000</v>
      </c>
      <c r="Q109" s="90"/>
      <c r="R109" s="90">
        <v>386.25909373100001</v>
      </c>
      <c r="S109" s="91">
        <v>9.1098837500000018E-4</v>
      </c>
      <c r="T109" s="91">
        <f t="shared" si="1"/>
        <v>2.8620740391474609E-3</v>
      </c>
      <c r="U109" s="91">
        <f>R109/'סכום נכסי הקרן'!$C$42</f>
        <v>5.638503658117565E-4</v>
      </c>
    </row>
    <row r="110" spans="2:21">
      <c r="B110" s="85" t="s">
        <v>454</v>
      </c>
      <c r="C110" s="86">
        <v>1191675</v>
      </c>
      <c r="D110" s="88" t="s">
        <v>119</v>
      </c>
      <c r="E110" s="88" t="s">
        <v>317</v>
      </c>
      <c r="F110" s="87">
        <v>520032046</v>
      </c>
      <c r="G110" s="88" t="s">
        <v>319</v>
      </c>
      <c r="H110" s="87" t="s">
        <v>422</v>
      </c>
      <c r="I110" s="87" t="s">
        <v>130</v>
      </c>
      <c r="J110" s="104"/>
      <c r="K110" s="90">
        <v>4.6300000000033315</v>
      </c>
      <c r="L110" s="88" t="s">
        <v>132</v>
      </c>
      <c r="M110" s="89">
        <v>3.3099999999999997E-2</v>
      </c>
      <c r="N110" s="89">
        <v>3.5300000000017283E-2</v>
      </c>
      <c r="O110" s="90">
        <v>11.038476000000001</v>
      </c>
      <c r="P110" s="105">
        <v>5086667</v>
      </c>
      <c r="Q110" s="90"/>
      <c r="R110" s="90">
        <v>561.49052025099991</v>
      </c>
      <c r="S110" s="91">
        <v>7.8683270368522359E-4</v>
      </c>
      <c r="T110" s="91">
        <f t="shared" si="1"/>
        <v>4.1604908915282663E-3</v>
      </c>
      <c r="U110" s="91">
        <f>R110/'סכום נכסי הקרן'!$C$42</f>
        <v>8.1964836655430348E-4</v>
      </c>
    </row>
    <row r="111" spans="2:21">
      <c r="B111" s="85" t="s">
        <v>455</v>
      </c>
      <c r="C111" s="86">
        <v>2310266</v>
      </c>
      <c r="D111" s="88" t="s">
        <v>119</v>
      </c>
      <c r="E111" s="88" t="s">
        <v>317</v>
      </c>
      <c r="F111" s="87">
        <v>520032046</v>
      </c>
      <c r="G111" s="88" t="s">
        <v>319</v>
      </c>
      <c r="H111" s="87" t="s">
        <v>422</v>
      </c>
      <c r="I111" s="87" t="s">
        <v>130</v>
      </c>
      <c r="J111" s="104"/>
      <c r="K111" s="90">
        <v>0.31000000000076339</v>
      </c>
      <c r="L111" s="88" t="s">
        <v>132</v>
      </c>
      <c r="M111" s="89">
        <v>1.8200000000000001E-2</v>
      </c>
      <c r="N111" s="89">
        <v>4.0999999999977846E-2</v>
      </c>
      <c r="O111" s="90">
        <v>7.3335990000000013</v>
      </c>
      <c r="P111" s="105">
        <v>5536999</v>
      </c>
      <c r="Q111" s="90"/>
      <c r="R111" s="90">
        <v>406.06135459900008</v>
      </c>
      <c r="S111" s="91">
        <v>5.1605087608190851E-4</v>
      </c>
      <c r="T111" s="91">
        <f t="shared" si="1"/>
        <v>3.0088033658263011E-3</v>
      </c>
      <c r="U111" s="91">
        <f>R111/'סכום נכסי הקרן'!$C$42</f>
        <v>5.9275715976311806E-4</v>
      </c>
    </row>
    <row r="112" spans="2:21">
      <c r="B112" s="85" t="s">
        <v>456</v>
      </c>
      <c r="C112" s="86">
        <v>2310290</v>
      </c>
      <c r="D112" s="88" t="s">
        <v>119</v>
      </c>
      <c r="E112" s="88" t="s">
        <v>317</v>
      </c>
      <c r="F112" s="87">
        <v>520032046</v>
      </c>
      <c r="G112" s="88" t="s">
        <v>319</v>
      </c>
      <c r="H112" s="87" t="s">
        <v>422</v>
      </c>
      <c r="I112" s="87" t="s">
        <v>130</v>
      </c>
      <c r="J112" s="104"/>
      <c r="K112" s="90">
        <v>1.4699999999997988</v>
      </c>
      <c r="L112" s="88" t="s">
        <v>132</v>
      </c>
      <c r="M112" s="89">
        <v>1.89E-2</v>
      </c>
      <c r="N112" s="89">
        <v>3.2500000000002395E-2</v>
      </c>
      <c r="O112" s="90">
        <v>19.388727000000003</v>
      </c>
      <c r="P112" s="105">
        <v>5388408</v>
      </c>
      <c r="Q112" s="90"/>
      <c r="R112" s="90">
        <v>1044.7436745430002</v>
      </c>
      <c r="S112" s="91">
        <v>8.8947274979355915E-4</v>
      </c>
      <c r="T112" s="91">
        <f t="shared" si="1"/>
        <v>7.7412643404466876E-3</v>
      </c>
      <c r="U112" s="91">
        <f>R112/'סכום נכסי הקרן'!$C$42</f>
        <v>1.5250879853221991E-3</v>
      </c>
    </row>
    <row r="113" spans="2:21">
      <c r="B113" s="85" t="s">
        <v>457</v>
      </c>
      <c r="C113" s="86">
        <v>1132927</v>
      </c>
      <c r="D113" s="88" t="s">
        <v>119</v>
      </c>
      <c r="E113" s="88" t="s">
        <v>317</v>
      </c>
      <c r="F113" s="87" t="s">
        <v>458</v>
      </c>
      <c r="G113" s="88" t="s">
        <v>333</v>
      </c>
      <c r="H113" s="87" t="s">
        <v>422</v>
      </c>
      <c r="I113" s="87" t="s">
        <v>130</v>
      </c>
      <c r="J113" s="104"/>
      <c r="K113" s="90">
        <v>1.0300000000012717</v>
      </c>
      <c r="L113" s="88" t="s">
        <v>132</v>
      </c>
      <c r="M113" s="89">
        <v>2.75E-2</v>
      </c>
      <c r="N113" s="89">
        <v>2.600000000009536E-2</v>
      </c>
      <c r="O113" s="90">
        <v>56288.272828000008</v>
      </c>
      <c r="P113" s="105">
        <v>111.78</v>
      </c>
      <c r="Q113" s="90"/>
      <c r="R113" s="90">
        <v>62.919032164000001</v>
      </c>
      <c r="S113" s="91">
        <v>2.0358712654179213E-4</v>
      </c>
      <c r="T113" s="91">
        <f t="shared" si="1"/>
        <v>4.662127868251038E-4</v>
      </c>
      <c r="U113" s="91">
        <f>R113/'סכום נכסי הקרן'!$C$42</f>
        <v>9.1847466837635257E-5</v>
      </c>
    </row>
    <row r="114" spans="2:21">
      <c r="B114" s="85" t="s">
        <v>459</v>
      </c>
      <c r="C114" s="86">
        <v>1138973</v>
      </c>
      <c r="D114" s="88" t="s">
        <v>119</v>
      </c>
      <c r="E114" s="88" t="s">
        <v>317</v>
      </c>
      <c r="F114" s="87" t="s">
        <v>458</v>
      </c>
      <c r="G114" s="88" t="s">
        <v>333</v>
      </c>
      <c r="H114" s="87" t="s">
        <v>422</v>
      </c>
      <c r="I114" s="87" t="s">
        <v>130</v>
      </c>
      <c r="J114" s="104"/>
      <c r="K114" s="90">
        <v>4.0899999999964196</v>
      </c>
      <c r="L114" s="88" t="s">
        <v>132</v>
      </c>
      <c r="M114" s="89">
        <v>1.9599999999999999E-2</v>
      </c>
      <c r="N114" s="89">
        <v>2.8499999999971264E-2</v>
      </c>
      <c r="O114" s="90">
        <v>420012.33789700008</v>
      </c>
      <c r="P114" s="105">
        <v>107.72</v>
      </c>
      <c r="Q114" s="90"/>
      <c r="R114" s="90">
        <v>452.4373079180001</v>
      </c>
      <c r="S114" s="91">
        <v>3.9961534983859963E-4</v>
      </c>
      <c r="T114" s="91">
        <f t="shared" si="1"/>
        <v>3.3524364716593039E-3</v>
      </c>
      <c r="U114" s="91">
        <f>R114/'סכום נכסי הקרן'!$C$42</f>
        <v>6.60455496626089E-4</v>
      </c>
    </row>
    <row r="115" spans="2:21">
      <c r="B115" s="85" t="s">
        <v>460</v>
      </c>
      <c r="C115" s="86">
        <v>1167147</v>
      </c>
      <c r="D115" s="88" t="s">
        <v>119</v>
      </c>
      <c r="E115" s="88" t="s">
        <v>317</v>
      </c>
      <c r="F115" s="87" t="s">
        <v>458</v>
      </c>
      <c r="G115" s="88" t="s">
        <v>333</v>
      </c>
      <c r="H115" s="87" t="s">
        <v>422</v>
      </c>
      <c r="I115" s="87" t="s">
        <v>130</v>
      </c>
      <c r="J115" s="104"/>
      <c r="K115" s="90">
        <v>6.2899999999982823</v>
      </c>
      <c r="L115" s="88" t="s">
        <v>132</v>
      </c>
      <c r="M115" s="89">
        <v>1.5800000000000002E-2</v>
      </c>
      <c r="N115" s="89">
        <v>2.9799999999996878E-2</v>
      </c>
      <c r="O115" s="90">
        <v>944545.92734800011</v>
      </c>
      <c r="P115" s="105">
        <v>101.77</v>
      </c>
      <c r="Q115" s="90"/>
      <c r="R115" s="90">
        <v>961.2643482850001</v>
      </c>
      <c r="S115" s="91">
        <v>7.9550771051962814E-4</v>
      </c>
      <c r="T115" s="91">
        <f t="shared" si="1"/>
        <v>7.1227054084596116E-3</v>
      </c>
      <c r="U115" s="91">
        <f>R115/'סכום נכסי הקרן'!$C$42</f>
        <v>1.4032271685485936E-3</v>
      </c>
    </row>
    <row r="116" spans="2:21">
      <c r="B116" s="85" t="s">
        <v>461</v>
      </c>
      <c r="C116" s="86">
        <v>1135417</v>
      </c>
      <c r="D116" s="88" t="s">
        <v>119</v>
      </c>
      <c r="E116" s="88" t="s">
        <v>317</v>
      </c>
      <c r="F116" s="87">
        <v>514290345</v>
      </c>
      <c r="G116" s="88" t="s">
        <v>443</v>
      </c>
      <c r="H116" s="87" t="s">
        <v>422</v>
      </c>
      <c r="I116" s="87" t="s">
        <v>130</v>
      </c>
      <c r="J116" s="104"/>
      <c r="K116" s="90">
        <v>3.2300000000108198</v>
      </c>
      <c r="L116" s="88" t="s">
        <v>132</v>
      </c>
      <c r="M116" s="89">
        <v>2.2499999999999999E-2</v>
      </c>
      <c r="N116" s="89">
        <v>2.1400000000022564E-2</v>
      </c>
      <c r="O116" s="90">
        <v>133647.10773600003</v>
      </c>
      <c r="P116" s="105">
        <v>112.72</v>
      </c>
      <c r="Q116" s="90"/>
      <c r="R116" s="90">
        <v>150.64702081900003</v>
      </c>
      <c r="S116" s="91">
        <v>3.266727862884216E-4</v>
      </c>
      <c r="T116" s="91">
        <f t="shared" si="1"/>
        <v>1.1162531429259738E-3</v>
      </c>
      <c r="U116" s="91">
        <f>R116/'סכום נכסי הקרן'!$C$42</f>
        <v>2.1991036373217491E-4</v>
      </c>
    </row>
    <row r="117" spans="2:21">
      <c r="B117" s="85" t="s">
        <v>462</v>
      </c>
      <c r="C117" s="86">
        <v>1140607</v>
      </c>
      <c r="D117" s="88" t="s">
        <v>119</v>
      </c>
      <c r="E117" s="88" t="s">
        <v>317</v>
      </c>
      <c r="F117" s="87" t="s">
        <v>407</v>
      </c>
      <c r="G117" s="88" t="s">
        <v>333</v>
      </c>
      <c r="H117" s="87" t="s">
        <v>419</v>
      </c>
      <c r="I117" s="87" t="s">
        <v>328</v>
      </c>
      <c r="J117" s="104"/>
      <c r="K117" s="90">
        <v>2.4299999999998976</v>
      </c>
      <c r="L117" s="88" t="s">
        <v>132</v>
      </c>
      <c r="M117" s="89">
        <v>2.1499999999999998E-2</v>
      </c>
      <c r="N117" s="89">
        <v>2.949999999999485E-2</v>
      </c>
      <c r="O117" s="90">
        <v>1321296.6698850002</v>
      </c>
      <c r="P117" s="105">
        <v>110.12</v>
      </c>
      <c r="Q117" s="90"/>
      <c r="R117" s="90">
        <v>1455.011809005</v>
      </c>
      <c r="S117" s="91">
        <v>6.7368439750803964E-4</v>
      </c>
      <c r="T117" s="91">
        <f t="shared" si="1"/>
        <v>1.0781238792286785E-2</v>
      </c>
      <c r="U117" s="91">
        <f>R117/'סכום נכסי הקרן'!$C$42</f>
        <v>2.1239860862389093E-3</v>
      </c>
    </row>
    <row r="118" spans="2:21">
      <c r="B118" s="85" t="s">
        <v>463</v>
      </c>
      <c r="C118" s="86">
        <v>1174556</v>
      </c>
      <c r="D118" s="88" t="s">
        <v>119</v>
      </c>
      <c r="E118" s="88" t="s">
        <v>317</v>
      </c>
      <c r="F118" s="87" t="s">
        <v>407</v>
      </c>
      <c r="G118" s="88" t="s">
        <v>333</v>
      </c>
      <c r="H118" s="87" t="s">
        <v>419</v>
      </c>
      <c r="I118" s="87" t="s">
        <v>328</v>
      </c>
      <c r="J118" s="104"/>
      <c r="K118" s="90">
        <v>7.4599999999990789</v>
      </c>
      <c r="L118" s="88" t="s">
        <v>132</v>
      </c>
      <c r="M118" s="89">
        <v>1.15E-2</v>
      </c>
      <c r="N118" s="89">
        <v>3.5199999999984743E-2</v>
      </c>
      <c r="O118" s="90">
        <v>678982.73102800013</v>
      </c>
      <c r="P118" s="105">
        <v>92.66</v>
      </c>
      <c r="Q118" s="90"/>
      <c r="R118" s="90">
        <v>629.14539782300005</v>
      </c>
      <c r="S118" s="91">
        <v>1.4768132648348609E-3</v>
      </c>
      <c r="T118" s="91">
        <f t="shared" si="1"/>
        <v>4.6617949950774045E-3</v>
      </c>
      <c r="U118" s="91">
        <f>R118/'סכום נכסי הקרן'!$C$42</f>
        <v>9.1840908982801495E-4</v>
      </c>
    </row>
    <row r="119" spans="2:21">
      <c r="B119" s="85" t="s">
        <v>464</v>
      </c>
      <c r="C119" s="86">
        <v>1158732</v>
      </c>
      <c r="D119" s="88" t="s">
        <v>119</v>
      </c>
      <c r="E119" s="88" t="s">
        <v>317</v>
      </c>
      <c r="F119" s="87" t="s">
        <v>465</v>
      </c>
      <c r="G119" s="88" t="s">
        <v>128</v>
      </c>
      <c r="H119" s="87" t="s">
        <v>466</v>
      </c>
      <c r="I119" s="87" t="s">
        <v>328</v>
      </c>
      <c r="J119" s="104"/>
      <c r="K119" s="90">
        <v>1.750000000003463</v>
      </c>
      <c r="L119" s="88" t="s">
        <v>132</v>
      </c>
      <c r="M119" s="89">
        <v>1.8500000000000003E-2</v>
      </c>
      <c r="N119" s="89">
        <v>3.7699999999954277E-2</v>
      </c>
      <c r="O119" s="90">
        <v>68292.463766000015</v>
      </c>
      <c r="P119" s="105">
        <v>105.7</v>
      </c>
      <c r="Q119" s="90"/>
      <c r="R119" s="90">
        <v>72.185137029000018</v>
      </c>
      <c r="S119" s="91">
        <v>8.228282695650918E-5</v>
      </c>
      <c r="T119" s="91">
        <f t="shared" si="1"/>
        <v>5.3487208471235013E-4</v>
      </c>
      <c r="U119" s="91">
        <f>R119/'סכום נכסי הקרן'!$C$42</f>
        <v>1.0537387101187318E-4</v>
      </c>
    </row>
    <row r="120" spans="2:21">
      <c r="B120" s="85" t="s">
        <v>467</v>
      </c>
      <c r="C120" s="86">
        <v>1191824</v>
      </c>
      <c r="D120" s="88" t="s">
        <v>119</v>
      </c>
      <c r="E120" s="88" t="s">
        <v>317</v>
      </c>
      <c r="F120" s="87" t="s">
        <v>465</v>
      </c>
      <c r="G120" s="88" t="s">
        <v>128</v>
      </c>
      <c r="H120" s="87" t="s">
        <v>466</v>
      </c>
      <c r="I120" s="87" t="s">
        <v>328</v>
      </c>
      <c r="J120" s="104"/>
      <c r="K120" s="90">
        <v>2.369999999999874</v>
      </c>
      <c r="L120" s="88" t="s">
        <v>132</v>
      </c>
      <c r="M120" s="89">
        <v>3.2000000000000001E-2</v>
      </c>
      <c r="N120" s="89">
        <v>3.7900000000005568E-2</v>
      </c>
      <c r="O120" s="90">
        <v>546737.24462400016</v>
      </c>
      <c r="P120" s="105">
        <v>101.66</v>
      </c>
      <c r="Q120" s="90"/>
      <c r="R120" s="90">
        <v>555.8130874110002</v>
      </c>
      <c r="S120" s="91">
        <v>1.5038142752890119E-3</v>
      </c>
      <c r="T120" s="91">
        <f t="shared" si="1"/>
        <v>4.1184226699534426E-3</v>
      </c>
      <c r="U120" s="91">
        <f>R120/'סכום נכסי הקרן'!$C$42</f>
        <v>8.113606067690674E-4</v>
      </c>
    </row>
    <row r="121" spans="2:21">
      <c r="B121" s="85" t="s">
        <v>468</v>
      </c>
      <c r="C121" s="86">
        <v>1155357</v>
      </c>
      <c r="D121" s="88" t="s">
        <v>119</v>
      </c>
      <c r="E121" s="88" t="s">
        <v>317</v>
      </c>
      <c r="F121" s="87" t="s">
        <v>469</v>
      </c>
      <c r="G121" s="88" t="s">
        <v>128</v>
      </c>
      <c r="H121" s="87" t="s">
        <v>466</v>
      </c>
      <c r="I121" s="87" t="s">
        <v>328</v>
      </c>
      <c r="J121" s="104"/>
      <c r="K121" s="90">
        <v>0.74999999999893829</v>
      </c>
      <c r="L121" s="88" t="s">
        <v>132</v>
      </c>
      <c r="M121" s="89">
        <v>3.15E-2</v>
      </c>
      <c r="N121" s="89">
        <v>2.9699999999980041E-2</v>
      </c>
      <c r="O121" s="90">
        <v>211642.29926700002</v>
      </c>
      <c r="P121" s="105">
        <v>111.26</v>
      </c>
      <c r="Q121" s="90"/>
      <c r="R121" s="90">
        <v>235.47323045100003</v>
      </c>
      <c r="S121" s="91">
        <v>1.5608648388408339E-3</v>
      </c>
      <c r="T121" s="91">
        <f t="shared" si="1"/>
        <v>1.744792111632053E-3</v>
      </c>
      <c r="U121" s="91">
        <f>R121/'סכום נכסי הקרן'!$C$42</f>
        <v>3.4373732368651427E-4</v>
      </c>
    </row>
    <row r="122" spans="2:21">
      <c r="B122" s="85" t="s">
        <v>470</v>
      </c>
      <c r="C122" s="86">
        <v>1184779</v>
      </c>
      <c r="D122" s="88" t="s">
        <v>119</v>
      </c>
      <c r="E122" s="88" t="s">
        <v>317</v>
      </c>
      <c r="F122" s="87" t="s">
        <v>469</v>
      </c>
      <c r="G122" s="88" t="s">
        <v>128</v>
      </c>
      <c r="H122" s="87" t="s">
        <v>466</v>
      </c>
      <c r="I122" s="87" t="s">
        <v>328</v>
      </c>
      <c r="J122" s="104"/>
      <c r="K122" s="90">
        <v>3.0800000000035199</v>
      </c>
      <c r="L122" s="88" t="s">
        <v>132</v>
      </c>
      <c r="M122" s="89">
        <v>0.01</v>
      </c>
      <c r="N122" s="89">
        <v>3.5100000000025347E-2</v>
      </c>
      <c r="O122" s="90">
        <v>479858.1858320001</v>
      </c>
      <c r="P122" s="105">
        <v>99.47</v>
      </c>
      <c r="Q122" s="90"/>
      <c r="R122" s="90">
        <v>477.31494552900006</v>
      </c>
      <c r="S122" s="91">
        <v>1.2994708123876171E-3</v>
      </c>
      <c r="T122" s="91">
        <f t="shared" si="1"/>
        <v>3.5367729492137923E-3</v>
      </c>
      <c r="U122" s="91">
        <f>R122/'סכום נכסי הקרן'!$C$42</f>
        <v>6.9677118548664319E-4</v>
      </c>
    </row>
    <row r="123" spans="2:21">
      <c r="B123" s="85" t="s">
        <v>471</v>
      </c>
      <c r="C123" s="86">
        <v>1192442</v>
      </c>
      <c r="D123" s="88" t="s">
        <v>119</v>
      </c>
      <c r="E123" s="88" t="s">
        <v>317</v>
      </c>
      <c r="F123" s="87" t="s">
        <v>469</v>
      </c>
      <c r="G123" s="88" t="s">
        <v>128</v>
      </c>
      <c r="H123" s="87" t="s">
        <v>466</v>
      </c>
      <c r="I123" s="87" t="s">
        <v>328</v>
      </c>
      <c r="J123" s="104"/>
      <c r="K123" s="90">
        <v>3.4500000000001778</v>
      </c>
      <c r="L123" s="88" t="s">
        <v>132</v>
      </c>
      <c r="M123" s="89">
        <v>3.2300000000000002E-2</v>
      </c>
      <c r="N123" s="89">
        <v>3.8499999999987509E-2</v>
      </c>
      <c r="O123" s="90">
        <v>550045.729712</v>
      </c>
      <c r="P123" s="105">
        <v>101.9</v>
      </c>
      <c r="Q123" s="90"/>
      <c r="R123" s="90">
        <v>560.49664358200016</v>
      </c>
      <c r="S123" s="91">
        <v>1.1705092988423562E-3</v>
      </c>
      <c r="T123" s="91">
        <f t="shared" si="1"/>
        <v>4.1531265377599651E-3</v>
      </c>
      <c r="U123" s="91">
        <f>R123/'סכום נכסי הקרן'!$C$42</f>
        <v>8.1819753281994593E-4</v>
      </c>
    </row>
    <row r="124" spans="2:21">
      <c r="B124" s="85" t="s">
        <v>472</v>
      </c>
      <c r="C124" s="86">
        <v>1139849</v>
      </c>
      <c r="D124" s="88" t="s">
        <v>119</v>
      </c>
      <c r="E124" s="88" t="s">
        <v>317</v>
      </c>
      <c r="F124" s="87" t="s">
        <v>473</v>
      </c>
      <c r="G124" s="88" t="s">
        <v>333</v>
      </c>
      <c r="H124" s="87" t="s">
        <v>474</v>
      </c>
      <c r="I124" s="87" t="s">
        <v>130</v>
      </c>
      <c r="J124" s="104"/>
      <c r="K124" s="90">
        <v>2.239999999997675</v>
      </c>
      <c r="L124" s="88" t="s">
        <v>132</v>
      </c>
      <c r="M124" s="89">
        <v>2.5000000000000001E-2</v>
      </c>
      <c r="N124" s="89">
        <v>3.1499999999976394E-2</v>
      </c>
      <c r="O124" s="90">
        <v>249676.89336600006</v>
      </c>
      <c r="P124" s="105">
        <v>110.23</v>
      </c>
      <c r="Q124" s="90"/>
      <c r="R124" s="90">
        <v>275.21883981100001</v>
      </c>
      <c r="S124" s="91">
        <v>7.0198240088430207E-4</v>
      </c>
      <c r="T124" s="91">
        <f t="shared" si="1"/>
        <v>2.0392961856217618E-3</v>
      </c>
      <c r="U124" s="91">
        <f>R124/'סכום נכסי הקרן'!$C$42</f>
        <v>4.0175686740929431E-4</v>
      </c>
    </row>
    <row r="125" spans="2:21">
      <c r="B125" s="85" t="s">
        <v>475</v>
      </c>
      <c r="C125" s="86">
        <v>1142629</v>
      </c>
      <c r="D125" s="88" t="s">
        <v>119</v>
      </c>
      <c r="E125" s="88" t="s">
        <v>317</v>
      </c>
      <c r="F125" s="87" t="s">
        <v>473</v>
      </c>
      <c r="G125" s="88" t="s">
        <v>333</v>
      </c>
      <c r="H125" s="87" t="s">
        <v>474</v>
      </c>
      <c r="I125" s="87" t="s">
        <v>130</v>
      </c>
      <c r="J125" s="104"/>
      <c r="K125" s="90">
        <v>5.2499999999916636</v>
      </c>
      <c r="L125" s="88" t="s">
        <v>132</v>
      </c>
      <c r="M125" s="89">
        <v>1.9E-2</v>
      </c>
      <c r="N125" s="89">
        <v>3.5599999999958651E-2</v>
      </c>
      <c r="O125" s="90">
        <v>294050.55234000005</v>
      </c>
      <c r="P125" s="105">
        <v>101.98</v>
      </c>
      <c r="Q125" s="90"/>
      <c r="R125" s="90">
        <v>299.87275255400004</v>
      </c>
      <c r="S125" s="91">
        <v>9.7840999846429363E-4</v>
      </c>
      <c r="T125" s="91">
        <f t="shared" si="1"/>
        <v>2.2219749232110122E-3</v>
      </c>
      <c r="U125" s="91">
        <f>R125/'סכום נכסי הקרן'!$C$42</f>
        <v>4.3774596888145994E-4</v>
      </c>
    </row>
    <row r="126" spans="2:21">
      <c r="B126" s="85" t="s">
        <v>476</v>
      </c>
      <c r="C126" s="86">
        <v>1183151</v>
      </c>
      <c r="D126" s="88" t="s">
        <v>119</v>
      </c>
      <c r="E126" s="88" t="s">
        <v>317</v>
      </c>
      <c r="F126" s="87" t="s">
        <v>473</v>
      </c>
      <c r="G126" s="88" t="s">
        <v>333</v>
      </c>
      <c r="H126" s="87" t="s">
        <v>474</v>
      </c>
      <c r="I126" s="87" t="s">
        <v>130</v>
      </c>
      <c r="J126" s="104"/>
      <c r="K126" s="90">
        <v>7.0300000000133318</v>
      </c>
      <c r="L126" s="88" t="s">
        <v>132</v>
      </c>
      <c r="M126" s="89">
        <v>3.9000000000000003E-3</v>
      </c>
      <c r="N126" s="89">
        <v>3.8200000000057695E-2</v>
      </c>
      <c r="O126" s="90">
        <v>304565.87534500007</v>
      </c>
      <c r="P126" s="105">
        <v>84.23</v>
      </c>
      <c r="Q126" s="90"/>
      <c r="R126" s="90">
        <v>256.535837286</v>
      </c>
      <c r="S126" s="91">
        <v>1.2960250014680853E-3</v>
      </c>
      <c r="T126" s="91">
        <f t="shared" si="1"/>
        <v>1.9008602565576082E-3</v>
      </c>
      <c r="U126" s="91">
        <f>R126/'סכום נכסי הקרן'!$C$42</f>
        <v>3.7448393589995969E-4</v>
      </c>
    </row>
    <row r="127" spans="2:21">
      <c r="B127" s="85" t="s">
        <v>477</v>
      </c>
      <c r="C127" s="86">
        <v>1177526</v>
      </c>
      <c r="D127" s="88" t="s">
        <v>119</v>
      </c>
      <c r="E127" s="88" t="s">
        <v>317</v>
      </c>
      <c r="F127" s="87" t="s">
        <v>478</v>
      </c>
      <c r="G127" s="88" t="s">
        <v>479</v>
      </c>
      <c r="H127" s="87" t="s">
        <v>466</v>
      </c>
      <c r="I127" s="87" t="s">
        <v>328</v>
      </c>
      <c r="J127" s="104"/>
      <c r="K127" s="90">
        <v>4.670000000008165</v>
      </c>
      <c r="L127" s="88" t="s">
        <v>132</v>
      </c>
      <c r="M127" s="89">
        <v>7.4999999999999997E-3</v>
      </c>
      <c r="N127" s="89">
        <v>4.1100000000093749E-2</v>
      </c>
      <c r="O127" s="90">
        <v>177401.22734600003</v>
      </c>
      <c r="P127" s="105">
        <v>93.2</v>
      </c>
      <c r="Q127" s="90"/>
      <c r="R127" s="90">
        <v>165.33794189500003</v>
      </c>
      <c r="S127" s="91">
        <v>3.6295796035978179E-4</v>
      </c>
      <c r="T127" s="91">
        <f t="shared" si="1"/>
        <v>1.2251088423909191E-3</v>
      </c>
      <c r="U127" s="91">
        <f>R127/'סכום נכסי הקרן'!$C$42</f>
        <v>2.4135576490785069E-4</v>
      </c>
    </row>
    <row r="128" spans="2:21">
      <c r="B128" s="85" t="s">
        <v>480</v>
      </c>
      <c r="C128" s="86">
        <v>1184555</v>
      </c>
      <c r="D128" s="88" t="s">
        <v>119</v>
      </c>
      <c r="E128" s="88" t="s">
        <v>317</v>
      </c>
      <c r="F128" s="87" t="s">
        <v>478</v>
      </c>
      <c r="G128" s="88" t="s">
        <v>479</v>
      </c>
      <c r="H128" s="87" t="s">
        <v>466</v>
      </c>
      <c r="I128" s="87" t="s">
        <v>328</v>
      </c>
      <c r="J128" s="104"/>
      <c r="K128" s="90">
        <v>5.3199999999972487</v>
      </c>
      <c r="L128" s="88" t="s">
        <v>132</v>
      </c>
      <c r="M128" s="89">
        <v>7.4999999999999997E-3</v>
      </c>
      <c r="N128" s="89">
        <v>4.3099999999980515E-2</v>
      </c>
      <c r="O128" s="90">
        <v>980634.11146100017</v>
      </c>
      <c r="P128" s="105">
        <v>88.98</v>
      </c>
      <c r="Q128" s="90"/>
      <c r="R128" s="90">
        <v>872.56820037000023</v>
      </c>
      <c r="S128" s="91">
        <v>1.130076566720714E-3</v>
      </c>
      <c r="T128" s="91">
        <f t="shared" si="1"/>
        <v>6.4654912575438667E-3</v>
      </c>
      <c r="U128" s="91">
        <f>R128/'סכום נכסי הקרן'!$C$42</f>
        <v>1.2737509794836562E-3</v>
      </c>
    </row>
    <row r="129" spans="2:21">
      <c r="B129" s="85" t="s">
        <v>481</v>
      </c>
      <c r="C129" s="86">
        <v>1130632</v>
      </c>
      <c r="D129" s="88" t="s">
        <v>119</v>
      </c>
      <c r="E129" s="88" t="s">
        <v>317</v>
      </c>
      <c r="F129" s="87" t="s">
        <v>452</v>
      </c>
      <c r="G129" s="88" t="s">
        <v>333</v>
      </c>
      <c r="H129" s="87" t="s">
        <v>466</v>
      </c>
      <c r="I129" s="87" t="s">
        <v>328</v>
      </c>
      <c r="J129" s="104"/>
      <c r="K129" s="90">
        <v>0.85000000010971322</v>
      </c>
      <c r="L129" s="88" t="s">
        <v>132</v>
      </c>
      <c r="M129" s="89">
        <v>3.4500000000000003E-2</v>
      </c>
      <c r="N129" s="89">
        <v>3.1200000002256964E-2</v>
      </c>
      <c r="O129" s="90">
        <v>2877.8808930000005</v>
      </c>
      <c r="P129" s="105">
        <v>110.85</v>
      </c>
      <c r="Q129" s="90"/>
      <c r="R129" s="90">
        <v>3.1901308690000003</v>
      </c>
      <c r="S129" s="91">
        <v>2.2267695730062271E-5</v>
      </c>
      <c r="T129" s="91">
        <f t="shared" si="1"/>
        <v>2.3637995557475343E-5</v>
      </c>
      <c r="U129" s="91">
        <f>R129/'סכום נכסי הקרן'!$C$42</f>
        <v>4.6568650076254865E-6</v>
      </c>
    </row>
    <row r="130" spans="2:21">
      <c r="B130" s="85" t="s">
        <v>482</v>
      </c>
      <c r="C130" s="86">
        <v>1138668</v>
      </c>
      <c r="D130" s="88" t="s">
        <v>119</v>
      </c>
      <c r="E130" s="88" t="s">
        <v>317</v>
      </c>
      <c r="F130" s="87" t="s">
        <v>452</v>
      </c>
      <c r="G130" s="88" t="s">
        <v>333</v>
      </c>
      <c r="H130" s="87" t="s">
        <v>466</v>
      </c>
      <c r="I130" s="87" t="s">
        <v>328</v>
      </c>
      <c r="J130" s="104"/>
      <c r="K130" s="90">
        <v>1.96</v>
      </c>
      <c r="L130" s="88" t="s">
        <v>132</v>
      </c>
      <c r="M130" s="89">
        <v>2.0499999999999997E-2</v>
      </c>
      <c r="N130" s="89">
        <v>3.3800000000094158E-2</v>
      </c>
      <c r="O130" s="90">
        <v>48672.191888000008</v>
      </c>
      <c r="P130" s="105">
        <v>109.1</v>
      </c>
      <c r="Q130" s="90"/>
      <c r="R130" s="90">
        <v>53.101362425000005</v>
      </c>
      <c r="S130" s="91">
        <v>1.3154767337862026E-4</v>
      </c>
      <c r="T130" s="91">
        <f t="shared" si="1"/>
        <v>3.9346654436515476E-4</v>
      </c>
      <c r="U130" s="91">
        <f>R130/'סכום נכסי הקרן'!$C$42</f>
        <v>7.7515903481331855E-5</v>
      </c>
    </row>
    <row r="131" spans="2:21">
      <c r="B131" s="85" t="s">
        <v>483</v>
      </c>
      <c r="C131" s="86">
        <v>1141696</v>
      </c>
      <c r="D131" s="88" t="s">
        <v>119</v>
      </c>
      <c r="E131" s="88" t="s">
        <v>317</v>
      </c>
      <c r="F131" s="87" t="s">
        <v>452</v>
      </c>
      <c r="G131" s="88" t="s">
        <v>333</v>
      </c>
      <c r="H131" s="87" t="s">
        <v>466</v>
      </c>
      <c r="I131" s="87" t="s">
        <v>328</v>
      </c>
      <c r="J131" s="104"/>
      <c r="K131" s="90">
        <v>2.4299999999997945</v>
      </c>
      <c r="L131" s="88" t="s">
        <v>132</v>
      </c>
      <c r="M131" s="89">
        <v>2.0499999999999997E-2</v>
      </c>
      <c r="N131" s="89">
        <v>3.649999999997499E-2</v>
      </c>
      <c r="O131" s="90">
        <v>313307.03880800004</v>
      </c>
      <c r="P131" s="105">
        <v>108.48</v>
      </c>
      <c r="Q131" s="90"/>
      <c r="R131" s="90">
        <v>339.87548614900004</v>
      </c>
      <c r="S131" s="91">
        <v>4.089699914613475E-4</v>
      </c>
      <c r="T131" s="91">
        <f t="shared" si="1"/>
        <v>2.5183842173231029E-3</v>
      </c>
      <c r="U131" s="91">
        <f>R131/'סכום נכסי הקרן'!$C$42</f>
        <v>4.9614085546688543E-4</v>
      </c>
    </row>
    <row r="132" spans="2:21">
      <c r="B132" s="85" t="s">
        <v>484</v>
      </c>
      <c r="C132" s="86">
        <v>1165141</v>
      </c>
      <c r="D132" s="88" t="s">
        <v>119</v>
      </c>
      <c r="E132" s="88" t="s">
        <v>317</v>
      </c>
      <c r="F132" s="87" t="s">
        <v>452</v>
      </c>
      <c r="G132" s="88" t="s">
        <v>333</v>
      </c>
      <c r="H132" s="87" t="s">
        <v>466</v>
      </c>
      <c r="I132" s="87" t="s">
        <v>328</v>
      </c>
      <c r="J132" s="104"/>
      <c r="K132" s="90">
        <v>5.4999999999969162</v>
      </c>
      <c r="L132" s="88" t="s">
        <v>132</v>
      </c>
      <c r="M132" s="89">
        <v>8.3999999999999995E-3</v>
      </c>
      <c r="N132" s="89">
        <v>3.8299999999980468E-2</v>
      </c>
      <c r="O132" s="90">
        <v>517006.95090600004</v>
      </c>
      <c r="P132" s="105">
        <v>94.09</v>
      </c>
      <c r="Q132" s="90"/>
      <c r="R132" s="90">
        <v>486.45182276500009</v>
      </c>
      <c r="S132" s="91">
        <v>7.6339264451101639E-4</v>
      </c>
      <c r="T132" s="91">
        <f t="shared" si="1"/>
        <v>3.6044747057820009E-3</v>
      </c>
      <c r="U132" s="91">
        <f>R132/'סכום נכסי הקרן'!$C$42</f>
        <v>7.1010894673423613E-4</v>
      </c>
    </row>
    <row r="133" spans="2:21">
      <c r="B133" s="85" t="s">
        <v>485</v>
      </c>
      <c r="C133" s="86">
        <v>1178367</v>
      </c>
      <c r="D133" s="88" t="s">
        <v>119</v>
      </c>
      <c r="E133" s="88" t="s">
        <v>317</v>
      </c>
      <c r="F133" s="87" t="s">
        <v>452</v>
      </c>
      <c r="G133" s="88" t="s">
        <v>333</v>
      </c>
      <c r="H133" s="87" t="s">
        <v>466</v>
      </c>
      <c r="I133" s="87" t="s">
        <v>328</v>
      </c>
      <c r="J133" s="104"/>
      <c r="K133" s="90">
        <v>6.3199999999971457</v>
      </c>
      <c r="L133" s="88" t="s">
        <v>132</v>
      </c>
      <c r="M133" s="89">
        <v>5.0000000000000001E-3</v>
      </c>
      <c r="N133" s="89">
        <v>3.4099999999985725E-2</v>
      </c>
      <c r="O133" s="90">
        <v>92662.967092000021</v>
      </c>
      <c r="P133" s="105">
        <v>90.77</v>
      </c>
      <c r="Q133" s="90"/>
      <c r="R133" s="90">
        <v>84.110172932000012</v>
      </c>
      <c r="S133" s="91">
        <v>5.1442044942897063E-4</v>
      </c>
      <c r="T133" s="91">
        <f t="shared" si="1"/>
        <v>6.2323333297242833E-4</v>
      </c>
      <c r="U133" s="91">
        <f>R133/'סכום נכסי הקרן'!$C$42</f>
        <v>1.2278170933944816E-4</v>
      </c>
    </row>
    <row r="134" spans="2:21">
      <c r="B134" s="85" t="s">
        <v>486</v>
      </c>
      <c r="C134" s="86">
        <v>1178375</v>
      </c>
      <c r="D134" s="88" t="s">
        <v>119</v>
      </c>
      <c r="E134" s="88" t="s">
        <v>317</v>
      </c>
      <c r="F134" s="87" t="s">
        <v>452</v>
      </c>
      <c r="G134" s="88" t="s">
        <v>333</v>
      </c>
      <c r="H134" s="87" t="s">
        <v>466</v>
      </c>
      <c r="I134" s="87" t="s">
        <v>328</v>
      </c>
      <c r="J134" s="104"/>
      <c r="K134" s="90">
        <v>6.1900000000099142</v>
      </c>
      <c r="L134" s="88" t="s">
        <v>132</v>
      </c>
      <c r="M134" s="89">
        <v>9.7000000000000003E-3</v>
      </c>
      <c r="N134" s="89">
        <v>3.9800000000051086E-2</v>
      </c>
      <c r="O134" s="90">
        <v>254641.65858700004</v>
      </c>
      <c r="P134" s="105">
        <v>90.71</v>
      </c>
      <c r="Q134" s="90"/>
      <c r="R134" s="90">
        <v>230.98546130900004</v>
      </c>
      <c r="S134" s="91">
        <v>6.1057129450509801E-4</v>
      </c>
      <c r="T134" s="91">
        <f t="shared" si="1"/>
        <v>1.7115389720594987E-3</v>
      </c>
      <c r="U134" s="91">
        <f>R134/'סכום נכסי הקרן'!$C$42</f>
        <v>3.3718620213762549E-4</v>
      </c>
    </row>
    <row r="135" spans="2:21">
      <c r="B135" s="85" t="s">
        <v>487</v>
      </c>
      <c r="C135" s="86">
        <v>1171214</v>
      </c>
      <c r="D135" s="88" t="s">
        <v>119</v>
      </c>
      <c r="E135" s="88" t="s">
        <v>317</v>
      </c>
      <c r="F135" s="87" t="s">
        <v>488</v>
      </c>
      <c r="G135" s="88" t="s">
        <v>489</v>
      </c>
      <c r="H135" s="87" t="s">
        <v>474</v>
      </c>
      <c r="I135" s="87" t="s">
        <v>130</v>
      </c>
      <c r="J135" s="104"/>
      <c r="K135" s="90">
        <v>1.5400000000001899</v>
      </c>
      <c r="L135" s="88" t="s">
        <v>132</v>
      </c>
      <c r="M135" s="89">
        <v>1.8500000000000003E-2</v>
      </c>
      <c r="N135" s="89">
        <v>3.5100000000024154E-2</v>
      </c>
      <c r="O135" s="90">
        <v>391947.08586400008</v>
      </c>
      <c r="P135" s="105">
        <v>107.74</v>
      </c>
      <c r="Q135" s="90"/>
      <c r="R135" s="90">
        <v>422.28379049799997</v>
      </c>
      <c r="S135" s="91">
        <v>6.6422703000271167E-4</v>
      </c>
      <c r="T135" s="91">
        <f t="shared" si="1"/>
        <v>3.1290071704533481E-3</v>
      </c>
      <c r="U135" s="91">
        <f>R135/'סכום נכסי הקרן'!$C$42</f>
        <v>6.1643822401368311E-4</v>
      </c>
    </row>
    <row r="136" spans="2:21">
      <c r="B136" s="85" t="s">
        <v>490</v>
      </c>
      <c r="C136" s="86">
        <v>1175660</v>
      </c>
      <c r="D136" s="88" t="s">
        <v>119</v>
      </c>
      <c r="E136" s="88" t="s">
        <v>317</v>
      </c>
      <c r="F136" s="87" t="s">
        <v>488</v>
      </c>
      <c r="G136" s="88" t="s">
        <v>489</v>
      </c>
      <c r="H136" s="87" t="s">
        <v>474</v>
      </c>
      <c r="I136" s="87" t="s">
        <v>130</v>
      </c>
      <c r="J136" s="104"/>
      <c r="K136" s="90">
        <v>1.1300000000003272</v>
      </c>
      <c r="L136" s="88" t="s">
        <v>132</v>
      </c>
      <c r="M136" s="89">
        <v>0.01</v>
      </c>
      <c r="N136" s="89">
        <v>4.0100000000009572E-2</v>
      </c>
      <c r="O136" s="90">
        <v>777700.64832100016</v>
      </c>
      <c r="P136" s="105">
        <v>106.2</v>
      </c>
      <c r="Q136" s="90"/>
      <c r="R136" s="90">
        <v>825.91809992099991</v>
      </c>
      <c r="S136" s="91">
        <v>8.1752712993738688E-4</v>
      </c>
      <c r="T136" s="91">
        <f t="shared" si="1"/>
        <v>6.1198267966012625E-3</v>
      </c>
      <c r="U136" s="91">
        <f>R136/'סכום נכסי הקרן'!$C$42</f>
        <v>1.2056524502056826E-3</v>
      </c>
    </row>
    <row r="137" spans="2:21">
      <c r="B137" s="85" t="s">
        <v>491</v>
      </c>
      <c r="C137" s="86">
        <v>1182831</v>
      </c>
      <c r="D137" s="88" t="s">
        <v>119</v>
      </c>
      <c r="E137" s="88" t="s">
        <v>317</v>
      </c>
      <c r="F137" s="87" t="s">
        <v>488</v>
      </c>
      <c r="G137" s="88" t="s">
        <v>489</v>
      </c>
      <c r="H137" s="87" t="s">
        <v>474</v>
      </c>
      <c r="I137" s="87" t="s">
        <v>130</v>
      </c>
      <c r="J137" s="104"/>
      <c r="K137" s="90">
        <v>4.1399999999980679</v>
      </c>
      <c r="L137" s="88" t="s">
        <v>132</v>
      </c>
      <c r="M137" s="89">
        <v>0.01</v>
      </c>
      <c r="N137" s="89">
        <v>4.679999999997439E-2</v>
      </c>
      <c r="O137" s="90">
        <v>990008.66530600016</v>
      </c>
      <c r="P137" s="105">
        <v>93.07</v>
      </c>
      <c r="Q137" s="90"/>
      <c r="R137" s="90">
        <v>921.40103117700016</v>
      </c>
      <c r="S137" s="91">
        <v>8.3611500898266825E-4</v>
      </c>
      <c r="T137" s="91">
        <f t="shared" si="1"/>
        <v>6.8273291523123182E-3</v>
      </c>
      <c r="U137" s="91">
        <f>R137/'סכום נכסי הקרן'!$C$42</f>
        <v>1.3450357983035494E-3</v>
      </c>
    </row>
    <row r="138" spans="2:21">
      <c r="B138" s="85" t="s">
        <v>492</v>
      </c>
      <c r="C138" s="86">
        <v>1191659</v>
      </c>
      <c r="D138" s="88" t="s">
        <v>119</v>
      </c>
      <c r="E138" s="88" t="s">
        <v>317</v>
      </c>
      <c r="F138" s="87" t="s">
        <v>488</v>
      </c>
      <c r="G138" s="88" t="s">
        <v>489</v>
      </c>
      <c r="H138" s="87" t="s">
        <v>474</v>
      </c>
      <c r="I138" s="87" t="s">
        <v>130</v>
      </c>
      <c r="J138" s="104"/>
      <c r="K138" s="90">
        <v>2.8000000000020187</v>
      </c>
      <c r="L138" s="88" t="s">
        <v>132</v>
      </c>
      <c r="M138" s="89">
        <v>3.5400000000000001E-2</v>
      </c>
      <c r="N138" s="89">
        <v>4.4100000000017008E-2</v>
      </c>
      <c r="O138" s="90">
        <v>685858.84499999997</v>
      </c>
      <c r="P138" s="105">
        <v>101.14</v>
      </c>
      <c r="Q138" s="90"/>
      <c r="R138" s="90">
        <v>693.67763570200009</v>
      </c>
      <c r="S138" s="91">
        <v>9.983243984803714E-4</v>
      </c>
      <c r="T138" s="91">
        <f t="shared" si="1"/>
        <v>5.1399611941888258E-3</v>
      </c>
      <c r="U138" s="91">
        <f>R138/'סכום נכסי הקרן'!$C$42</f>
        <v>1.0126114698503371E-3</v>
      </c>
    </row>
    <row r="139" spans="2:21">
      <c r="B139" s="85" t="s">
        <v>493</v>
      </c>
      <c r="C139" s="86">
        <v>1139542</v>
      </c>
      <c r="D139" s="88" t="s">
        <v>119</v>
      </c>
      <c r="E139" s="88" t="s">
        <v>317</v>
      </c>
      <c r="F139" s="87" t="s">
        <v>494</v>
      </c>
      <c r="G139" s="88" t="s">
        <v>341</v>
      </c>
      <c r="H139" s="87" t="s">
        <v>466</v>
      </c>
      <c r="I139" s="87" t="s">
        <v>328</v>
      </c>
      <c r="J139" s="104"/>
      <c r="K139" s="90">
        <v>2.8100000000097114</v>
      </c>
      <c r="L139" s="88" t="s">
        <v>132</v>
      </c>
      <c r="M139" s="89">
        <v>1.9400000000000001E-2</v>
      </c>
      <c r="N139" s="89">
        <v>2.5500000000019951E-2</v>
      </c>
      <c r="O139" s="90">
        <v>68548.910764</v>
      </c>
      <c r="P139" s="105">
        <v>109.66</v>
      </c>
      <c r="Q139" s="90"/>
      <c r="R139" s="90">
        <v>75.170729767000012</v>
      </c>
      <c r="S139" s="91">
        <v>1.8965159928597018E-4</v>
      </c>
      <c r="T139" s="91">
        <f t="shared" si="1"/>
        <v>5.5699450876807455E-4</v>
      </c>
      <c r="U139" s="91">
        <f>R139/'סכום נכסי הקרן'!$C$42</f>
        <v>1.0973215690030484E-4</v>
      </c>
    </row>
    <row r="140" spans="2:21">
      <c r="B140" s="85" t="s">
        <v>495</v>
      </c>
      <c r="C140" s="86">
        <v>1142595</v>
      </c>
      <c r="D140" s="88" t="s">
        <v>119</v>
      </c>
      <c r="E140" s="88" t="s">
        <v>317</v>
      </c>
      <c r="F140" s="87" t="s">
        <v>494</v>
      </c>
      <c r="G140" s="88" t="s">
        <v>341</v>
      </c>
      <c r="H140" s="87" t="s">
        <v>466</v>
      </c>
      <c r="I140" s="87" t="s">
        <v>328</v>
      </c>
      <c r="J140" s="104"/>
      <c r="K140" s="90">
        <v>3.7799999999970226</v>
      </c>
      <c r="L140" s="88" t="s">
        <v>132</v>
      </c>
      <c r="M140" s="89">
        <v>1.23E-2</v>
      </c>
      <c r="N140" s="89">
        <v>2.5399999999983706E-2</v>
      </c>
      <c r="O140" s="90">
        <v>672160.46579300007</v>
      </c>
      <c r="P140" s="105">
        <v>105.9</v>
      </c>
      <c r="Q140" s="90"/>
      <c r="R140" s="90">
        <v>711.81791420399998</v>
      </c>
      <c r="S140" s="91">
        <v>5.2856416477922632E-4</v>
      </c>
      <c r="T140" s="91">
        <f t="shared" ref="T140:T167" si="2">IFERROR(R140/$R$11,0)</f>
        <v>5.2743756869635542E-3</v>
      </c>
      <c r="U140" s="91">
        <f>R140/'סכום נכסי הקרן'!$C$42</f>
        <v>1.0390921478079236E-3</v>
      </c>
    </row>
    <row r="141" spans="2:21">
      <c r="B141" s="85" t="s">
        <v>496</v>
      </c>
      <c r="C141" s="86">
        <v>1142231</v>
      </c>
      <c r="D141" s="88" t="s">
        <v>119</v>
      </c>
      <c r="E141" s="88" t="s">
        <v>317</v>
      </c>
      <c r="F141" s="87" t="s">
        <v>497</v>
      </c>
      <c r="G141" s="88" t="s">
        <v>498</v>
      </c>
      <c r="H141" s="87" t="s">
        <v>499</v>
      </c>
      <c r="I141" s="87" t="s">
        <v>130</v>
      </c>
      <c r="J141" s="104"/>
      <c r="K141" s="90">
        <v>2.6600000000008306</v>
      </c>
      <c r="L141" s="88" t="s">
        <v>132</v>
      </c>
      <c r="M141" s="89">
        <v>2.5699999999999997E-2</v>
      </c>
      <c r="N141" s="89">
        <v>3.9400000000019385E-2</v>
      </c>
      <c r="O141" s="90">
        <v>667599.05513800017</v>
      </c>
      <c r="P141" s="105">
        <v>108.2</v>
      </c>
      <c r="Q141" s="90"/>
      <c r="R141" s="90">
        <v>722.34214769000016</v>
      </c>
      <c r="S141" s="91">
        <v>5.2058002111330846E-4</v>
      </c>
      <c r="T141" s="91">
        <f t="shared" si="2"/>
        <v>5.3523573731712702E-3</v>
      </c>
      <c r="U141" s="91">
        <f>R141/'סכום נכסי הקרן'!$C$42</f>
        <v>1.0544551334237449E-3</v>
      </c>
    </row>
    <row r="142" spans="2:21">
      <c r="B142" s="85" t="s">
        <v>500</v>
      </c>
      <c r="C142" s="86">
        <v>1171628</v>
      </c>
      <c r="D142" s="88" t="s">
        <v>119</v>
      </c>
      <c r="E142" s="88" t="s">
        <v>317</v>
      </c>
      <c r="F142" s="87" t="s">
        <v>497</v>
      </c>
      <c r="G142" s="88" t="s">
        <v>498</v>
      </c>
      <c r="H142" s="87" t="s">
        <v>499</v>
      </c>
      <c r="I142" s="87" t="s">
        <v>130</v>
      </c>
      <c r="J142" s="104"/>
      <c r="K142" s="90">
        <v>1.4899999999961309</v>
      </c>
      <c r="L142" s="88" t="s">
        <v>132</v>
      </c>
      <c r="M142" s="89">
        <v>1.2199999999999999E-2</v>
      </c>
      <c r="N142" s="89">
        <v>3.6299999999825888E-2</v>
      </c>
      <c r="O142" s="90">
        <v>96930.555883000008</v>
      </c>
      <c r="P142" s="105">
        <v>106.66</v>
      </c>
      <c r="Q142" s="90"/>
      <c r="R142" s="90">
        <v>103.38613446000004</v>
      </c>
      <c r="S142" s="91">
        <v>2.1071859974565219E-4</v>
      </c>
      <c r="T142" s="91">
        <f t="shared" si="2"/>
        <v>7.6606292576206821E-4</v>
      </c>
      <c r="U142" s="91">
        <f>R142/'סכום נכסי הקרן'!$C$42</f>
        <v>1.5092022603804895E-4</v>
      </c>
    </row>
    <row r="143" spans="2:21">
      <c r="B143" s="85" t="s">
        <v>501</v>
      </c>
      <c r="C143" s="86">
        <v>1178292</v>
      </c>
      <c r="D143" s="88" t="s">
        <v>119</v>
      </c>
      <c r="E143" s="88" t="s">
        <v>317</v>
      </c>
      <c r="F143" s="87" t="s">
        <v>497</v>
      </c>
      <c r="G143" s="88" t="s">
        <v>498</v>
      </c>
      <c r="H143" s="87" t="s">
        <v>499</v>
      </c>
      <c r="I143" s="87" t="s">
        <v>130</v>
      </c>
      <c r="J143" s="104"/>
      <c r="K143" s="90">
        <v>5.3400000000016536</v>
      </c>
      <c r="L143" s="88" t="s">
        <v>132</v>
      </c>
      <c r="M143" s="89">
        <v>1.09E-2</v>
      </c>
      <c r="N143" s="89">
        <v>3.9900000000037197E-2</v>
      </c>
      <c r="O143" s="90">
        <v>258340.16495000003</v>
      </c>
      <c r="P143" s="105">
        <v>93.67</v>
      </c>
      <c r="Q143" s="90"/>
      <c r="R143" s="90">
        <v>241.98723179000001</v>
      </c>
      <c r="S143" s="91">
        <v>4.6239845094648977E-4</v>
      </c>
      <c r="T143" s="91">
        <f t="shared" si="2"/>
        <v>1.7930590765421592E-3</v>
      </c>
      <c r="U143" s="91">
        <f>R143/'סכום נכסי הקרן'!$C$42</f>
        <v>3.5324628308062322E-4</v>
      </c>
    </row>
    <row r="144" spans="2:21">
      <c r="B144" s="85" t="s">
        <v>502</v>
      </c>
      <c r="C144" s="86">
        <v>1184530</v>
      </c>
      <c r="D144" s="88" t="s">
        <v>119</v>
      </c>
      <c r="E144" s="88" t="s">
        <v>317</v>
      </c>
      <c r="F144" s="87" t="s">
        <v>497</v>
      </c>
      <c r="G144" s="88" t="s">
        <v>498</v>
      </c>
      <c r="H144" s="87" t="s">
        <v>499</v>
      </c>
      <c r="I144" s="87" t="s">
        <v>130</v>
      </c>
      <c r="J144" s="104"/>
      <c r="K144" s="90">
        <v>6.2599999999997742</v>
      </c>
      <c r="L144" s="88" t="s">
        <v>132</v>
      </c>
      <c r="M144" s="89">
        <v>1.54E-2</v>
      </c>
      <c r="N144" s="89">
        <v>4.1700000000008668E-2</v>
      </c>
      <c r="O144" s="90">
        <v>289332.83282200003</v>
      </c>
      <c r="P144" s="105">
        <v>91.75</v>
      </c>
      <c r="Q144" s="90"/>
      <c r="R144" s="90">
        <v>265.46287248100003</v>
      </c>
      <c r="S144" s="91">
        <v>8.2666523663428582E-4</v>
      </c>
      <c r="T144" s="91">
        <f t="shared" si="2"/>
        <v>1.9670071411043801E-3</v>
      </c>
      <c r="U144" s="91">
        <f>R144/'סכום נכסי הקרן'!$C$42</f>
        <v>3.8751537552690775E-4</v>
      </c>
    </row>
    <row r="145" spans="2:21">
      <c r="B145" s="85" t="s">
        <v>503</v>
      </c>
      <c r="C145" s="86">
        <v>1182989</v>
      </c>
      <c r="D145" s="88" t="s">
        <v>119</v>
      </c>
      <c r="E145" s="88" t="s">
        <v>317</v>
      </c>
      <c r="F145" s="87" t="s">
        <v>504</v>
      </c>
      <c r="G145" s="88" t="s">
        <v>505</v>
      </c>
      <c r="H145" s="87" t="s">
        <v>506</v>
      </c>
      <c r="I145" s="87" t="s">
        <v>328</v>
      </c>
      <c r="J145" s="104"/>
      <c r="K145" s="90">
        <v>4.4799999999985918</v>
      </c>
      <c r="L145" s="88" t="s">
        <v>132</v>
      </c>
      <c r="M145" s="89">
        <v>7.4999999999999997E-3</v>
      </c>
      <c r="N145" s="89">
        <v>3.789999999999133E-2</v>
      </c>
      <c r="O145" s="90">
        <v>1295641.5737140002</v>
      </c>
      <c r="P145" s="105">
        <v>94.32</v>
      </c>
      <c r="Q145" s="90"/>
      <c r="R145" s="90">
        <v>1222.0491378140002</v>
      </c>
      <c r="S145" s="91">
        <v>8.4189479623173857E-4</v>
      </c>
      <c r="T145" s="91">
        <f t="shared" si="2"/>
        <v>9.0550492368104505E-3</v>
      </c>
      <c r="U145" s="91">
        <f>R145/'סכום נכסי הקרן'!$C$42</f>
        <v>1.78391360767868E-3</v>
      </c>
    </row>
    <row r="146" spans="2:21">
      <c r="B146" s="85" t="s">
        <v>507</v>
      </c>
      <c r="C146" s="86">
        <v>1260769</v>
      </c>
      <c r="D146" s="88" t="s">
        <v>119</v>
      </c>
      <c r="E146" s="88" t="s">
        <v>317</v>
      </c>
      <c r="F146" s="87" t="s">
        <v>508</v>
      </c>
      <c r="G146" s="88" t="s">
        <v>498</v>
      </c>
      <c r="H146" s="87" t="s">
        <v>499</v>
      </c>
      <c r="I146" s="87" t="s">
        <v>130</v>
      </c>
      <c r="J146" s="104"/>
      <c r="K146" s="90">
        <v>3.5399999999947931</v>
      </c>
      <c r="L146" s="88" t="s">
        <v>132</v>
      </c>
      <c r="M146" s="89">
        <v>1.3300000000000001E-2</v>
      </c>
      <c r="N146" s="89">
        <v>3.5499999999952785E-2</v>
      </c>
      <c r="O146" s="90">
        <v>340290.49894399999</v>
      </c>
      <c r="P146" s="105">
        <v>102.71</v>
      </c>
      <c r="Q146" s="90"/>
      <c r="R146" s="90">
        <v>349.51238518300005</v>
      </c>
      <c r="S146" s="91">
        <v>1.0374710333658536E-3</v>
      </c>
      <c r="T146" s="91">
        <f t="shared" si="2"/>
        <v>2.5897909983950461E-3</v>
      </c>
      <c r="U146" s="91">
        <f>R146/'סכום נכסי הקרן'!$C$42</f>
        <v>5.1020853473658331E-4</v>
      </c>
    </row>
    <row r="147" spans="2:21">
      <c r="B147" s="85" t="s">
        <v>509</v>
      </c>
      <c r="C147" s="86">
        <v>6120224</v>
      </c>
      <c r="D147" s="88" t="s">
        <v>119</v>
      </c>
      <c r="E147" s="88" t="s">
        <v>317</v>
      </c>
      <c r="F147" s="87" t="s">
        <v>510</v>
      </c>
      <c r="G147" s="88" t="s">
        <v>333</v>
      </c>
      <c r="H147" s="87" t="s">
        <v>506</v>
      </c>
      <c r="I147" s="87" t="s">
        <v>328</v>
      </c>
      <c r="J147" s="104"/>
      <c r="K147" s="90">
        <v>3.7600000000019644</v>
      </c>
      <c r="L147" s="88" t="s">
        <v>132</v>
      </c>
      <c r="M147" s="89">
        <v>1.8000000000000002E-2</v>
      </c>
      <c r="N147" s="89">
        <v>3.2900000000078582E-2</v>
      </c>
      <c r="O147" s="90">
        <v>38582.832754000003</v>
      </c>
      <c r="P147" s="105">
        <v>105.55</v>
      </c>
      <c r="Q147" s="90"/>
      <c r="R147" s="90">
        <v>40.724179892000009</v>
      </c>
      <c r="S147" s="91">
        <v>4.6040575780783945E-5</v>
      </c>
      <c r="T147" s="91">
        <f t="shared" si="2"/>
        <v>3.0175501347713609E-4</v>
      </c>
      <c r="U147" s="91">
        <f>R147/'סכום נכסי הקרן'!$C$42</f>
        <v>5.9448033980733934E-5</v>
      </c>
    </row>
    <row r="148" spans="2:21">
      <c r="B148" s="85" t="s">
        <v>511</v>
      </c>
      <c r="C148" s="86">
        <v>1193630</v>
      </c>
      <c r="D148" s="88" t="s">
        <v>119</v>
      </c>
      <c r="E148" s="88" t="s">
        <v>317</v>
      </c>
      <c r="F148" s="87" t="s">
        <v>512</v>
      </c>
      <c r="G148" s="88" t="s">
        <v>333</v>
      </c>
      <c r="H148" s="87" t="s">
        <v>506</v>
      </c>
      <c r="I148" s="87" t="s">
        <v>328</v>
      </c>
      <c r="J148" s="104"/>
      <c r="K148" s="90">
        <v>5.000000000001898</v>
      </c>
      <c r="L148" s="88" t="s">
        <v>132</v>
      </c>
      <c r="M148" s="89">
        <v>3.6200000000000003E-2</v>
      </c>
      <c r="N148" s="89">
        <v>4.1300000000015373E-2</v>
      </c>
      <c r="O148" s="90">
        <v>1058806.1520220002</v>
      </c>
      <c r="P148" s="105">
        <v>99.51</v>
      </c>
      <c r="Q148" s="90"/>
      <c r="R148" s="90">
        <v>1053.6179968260003</v>
      </c>
      <c r="S148" s="91">
        <v>5.9577218365740119E-4</v>
      </c>
      <c r="T148" s="91">
        <f t="shared" si="2"/>
        <v>7.8070206367602986E-3</v>
      </c>
      <c r="U148" s="91">
        <f>R148/'סכום נכסי הקרן'!$C$42</f>
        <v>1.5380424760948767E-3</v>
      </c>
    </row>
    <row r="149" spans="2:21">
      <c r="B149" s="85" t="s">
        <v>513</v>
      </c>
      <c r="C149" s="86">
        <v>1132828</v>
      </c>
      <c r="D149" s="88" t="s">
        <v>119</v>
      </c>
      <c r="E149" s="88" t="s">
        <v>317</v>
      </c>
      <c r="F149" s="87" t="s">
        <v>514</v>
      </c>
      <c r="G149" s="88" t="s">
        <v>156</v>
      </c>
      <c r="H149" s="87" t="s">
        <v>506</v>
      </c>
      <c r="I149" s="87" t="s">
        <v>328</v>
      </c>
      <c r="J149" s="104"/>
      <c r="K149" s="90">
        <v>1.0100000000014939</v>
      </c>
      <c r="L149" s="88" t="s">
        <v>132</v>
      </c>
      <c r="M149" s="89">
        <v>1.9799999999999998E-2</v>
      </c>
      <c r="N149" s="89">
        <v>2.9800000000001905E-2</v>
      </c>
      <c r="O149" s="90">
        <v>141592.46643700008</v>
      </c>
      <c r="P149" s="105">
        <v>109.45</v>
      </c>
      <c r="Q149" s="90">
        <v>159.63841054099998</v>
      </c>
      <c r="R149" s="90">
        <v>314.61136505300004</v>
      </c>
      <c r="S149" s="91">
        <v>1.8637970536881754E-3</v>
      </c>
      <c r="T149" s="91">
        <f t="shared" si="2"/>
        <v>2.3311840030516527E-3</v>
      </c>
      <c r="U149" s="91">
        <f>R149/'סכום נכסי הקרן'!$C$42</f>
        <v>4.5926098868033727E-4</v>
      </c>
    </row>
    <row r="150" spans="2:21">
      <c r="B150" s="85" t="s">
        <v>515</v>
      </c>
      <c r="C150" s="86">
        <v>1166057</v>
      </c>
      <c r="D150" s="88" t="s">
        <v>119</v>
      </c>
      <c r="E150" s="88" t="s">
        <v>317</v>
      </c>
      <c r="F150" s="87" t="s">
        <v>516</v>
      </c>
      <c r="G150" s="88" t="s">
        <v>341</v>
      </c>
      <c r="H150" s="87" t="s">
        <v>517</v>
      </c>
      <c r="I150" s="87" t="s">
        <v>328</v>
      </c>
      <c r="J150" s="104"/>
      <c r="K150" s="90">
        <v>3.720000000001308</v>
      </c>
      <c r="L150" s="88" t="s">
        <v>132</v>
      </c>
      <c r="M150" s="89">
        <v>2.75E-2</v>
      </c>
      <c r="N150" s="89">
        <v>3.5800000000019615E-2</v>
      </c>
      <c r="O150" s="90">
        <v>711658.43033600016</v>
      </c>
      <c r="P150" s="105">
        <v>107.45</v>
      </c>
      <c r="Q150" s="90"/>
      <c r="R150" s="90">
        <v>764.67696302500008</v>
      </c>
      <c r="S150" s="91">
        <v>7.8810503221610423E-4</v>
      </c>
      <c r="T150" s="91">
        <f t="shared" si="2"/>
        <v>5.6660467539235261E-3</v>
      </c>
      <c r="U150" s="91">
        <f>R150/'סכום נכסי הקרן'!$C$42</f>
        <v>1.1162543285770294E-3</v>
      </c>
    </row>
    <row r="151" spans="2:21">
      <c r="B151" s="85" t="s">
        <v>518</v>
      </c>
      <c r="C151" s="86">
        <v>1180355</v>
      </c>
      <c r="D151" s="88" t="s">
        <v>119</v>
      </c>
      <c r="E151" s="88" t="s">
        <v>317</v>
      </c>
      <c r="F151" s="87" t="s">
        <v>516</v>
      </c>
      <c r="G151" s="88" t="s">
        <v>341</v>
      </c>
      <c r="H151" s="87" t="s">
        <v>517</v>
      </c>
      <c r="I151" s="87" t="s">
        <v>328</v>
      </c>
      <c r="J151" s="104"/>
      <c r="K151" s="90">
        <v>3.9699999999995037</v>
      </c>
      <c r="L151" s="88" t="s">
        <v>132</v>
      </c>
      <c r="M151" s="89">
        <v>2.5000000000000001E-2</v>
      </c>
      <c r="N151" s="89">
        <v>5.9700000000160403E-2</v>
      </c>
      <c r="O151" s="90">
        <v>68595.976423000015</v>
      </c>
      <c r="P151" s="105">
        <v>88.16</v>
      </c>
      <c r="Q151" s="90"/>
      <c r="R151" s="90">
        <v>60.474211299000011</v>
      </c>
      <c r="S151" s="91">
        <v>8.0628393464955754E-5</v>
      </c>
      <c r="T151" s="91">
        <f t="shared" si="2"/>
        <v>4.480973341622454E-4</v>
      </c>
      <c r="U151" s="91">
        <f>R151/'סכום נכסי הקרן'!$C$42</f>
        <v>8.8278584806253266E-5</v>
      </c>
    </row>
    <row r="152" spans="2:21">
      <c r="B152" s="85" t="s">
        <v>519</v>
      </c>
      <c r="C152" s="86">
        <v>1260603</v>
      </c>
      <c r="D152" s="88" t="s">
        <v>119</v>
      </c>
      <c r="E152" s="88" t="s">
        <v>317</v>
      </c>
      <c r="F152" s="87" t="s">
        <v>508</v>
      </c>
      <c r="G152" s="88" t="s">
        <v>498</v>
      </c>
      <c r="H152" s="87" t="s">
        <v>520</v>
      </c>
      <c r="I152" s="87" t="s">
        <v>130</v>
      </c>
      <c r="J152" s="104"/>
      <c r="K152" s="90">
        <v>2.629999999998359</v>
      </c>
      <c r="L152" s="88" t="s">
        <v>132</v>
      </c>
      <c r="M152" s="89">
        <v>0.04</v>
      </c>
      <c r="N152" s="89">
        <v>9.3299999999965355E-2</v>
      </c>
      <c r="O152" s="90">
        <v>510880.59842200013</v>
      </c>
      <c r="P152" s="105">
        <v>96.6</v>
      </c>
      <c r="Q152" s="90"/>
      <c r="R152" s="90">
        <v>493.51065018700007</v>
      </c>
      <c r="S152" s="91">
        <v>1.9683304539624779E-4</v>
      </c>
      <c r="T152" s="91">
        <f t="shared" si="2"/>
        <v>3.6567786826701104E-3</v>
      </c>
      <c r="U152" s="91">
        <f>R152/'סכום נכסי הקרן'!$C$42</f>
        <v>7.204132282092727E-4</v>
      </c>
    </row>
    <row r="153" spans="2:21">
      <c r="B153" s="85" t="s">
        <v>521</v>
      </c>
      <c r="C153" s="86">
        <v>1260652</v>
      </c>
      <c r="D153" s="88" t="s">
        <v>119</v>
      </c>
      <c r="E153" s="88" t="s">
        <v>317</v>
      </c>
      <c r="F153" s="87" t="s">
        <v>508</v>
      </c>
      <c r="G153" s="88" t="s">
        <v>498</v>
      </c>
      <c r="H153" s="87" t="s">
        <v>520</v>
      </c>
      <c r="I153" s="87" t="s">
        <v>130</v>
      </c>
      <c r="J153" s="104"/>
      <c r="K153" s="90">
        <v>3.2999999999971754</v>
      </c>
      <c r="L153" s="88" t="s">
        <v>132</v>
      </c>
      <c r="M153" s="89">
        <v>3.2799999999999996E-2</v>
      </c>
      <c r="N153" s="89">
        <v>9.4299999999938502E-2</v>
      </c>
      <c r="O153" s="90">
        <v>499232.91194800014</v>
      </c>
      <c r="P153" s="105">
        <v>92.19</v>
      </c>
      <c r="Q153" s="90"/>
      <c r="R153" s="90">
        <v>460.24282098100008</v>
      </c>
      <c r="S153" s="91">
        <v>3.5454329433352866E-4</v>
      </c>
      <c r="T153" s="91">
        <f t="shared" si="2"/>
        <v>3.4102731845352388E-3</v>
      </c>
      <c r="U153" s="91">
        <f>R153/'סכום נכסי הקרן'!$C$42</f>
        <v>6.7184976919429948E-4</v>
      </c>
    </row>
    <row r="154" spans="2:21">
      <c r="B154" s="85" t="s">
        <v>522</v>
      </c>
      <c r="C154" s="86">
        <v>1260736</v>
      </c>
      <c r="D154" s="88" t="s">
        <v>119</v>
      </c>
      <c r="E154" s="88" t="s">
        <v>317</v>
      </c>
      <c r="F154" s="87" t="s">
        <v>508</v>
      </c>
      <c r="G154" s="88" t="s">
        <v>498</v>
      </c>
      <c r="H154" s="87" t="s">
        <v>520</v>
      </c>
      <c r="I154" s="87" t="s">
        <v>130</v>
      </c>
      <c r="J154" s="104"/>
      <c r="K154" s="90">
        <v>3.9099999999995405</v>
      </c>
      <c r="L154" s="88" t="s">
        <v>132</v>
      </c>
      <c r="M154" s="89">
        <v>1.7899999999999999E-2</v>
      </c>
      <c r="N154" s="89">
        <v>8.4999999999974443E-2</v>
      </c>
      <c r="O154" s="90">
        <v>232374.89466800005</v>
      </c>
      <c r="P154" s="105">
        <v>84.13</v>
      </c>
      <c r="Q154" s="90"/>
      <c r="R154" s="90">
        <v>195.496990799</v>
      </c>
      <c r="S154" s="91">
        <v>2.2593097675101677E-4</v>
      </c>
      <c r="T154" s="91">
        <f t="shared" si="2"/>
        <v>1.4485791303775379E-3</v>
      </c>
      <c r="U154" s="91">
        <f>R154/'סכום נכסי הקרן'!$C$42</f>
        <v>2.8538111222795249E-4</v>
      </c>
    </row>
    <row r="155" spans="2:21">
      <c r="B155" s="85" t="s">
        <v>523</v>
      </c>
      <c r="C155" s="86">
        <v>6120323</v>
      </c>
      <c r="D155" s="88" t="s">
        <v>119</v>
      </c>
      <c r="E155" s="88" t="s">
        <v>317</v>
      </c>
      <c r="F155" s="87" t="s">
        <v>510</v>
      </c>
      <c r="G155" s="88" t="s">
        <v>333</v>
      </c>
      <c r="H155" s="87" t="s">
        <v>517</v>
      </c>
      <c r="I155" s="87" t="s">
        <v>328</v>
      </c>
      <c r="J155" s="104"/>
      <c r="K155" s="90">
        <v>3.0099999999980462</v>
      </c>
      <c r="L155" s="88" t="s">
        <v>132</v>
      </c>
      <c r="M155" s="89">
        <v>3.3000000000000002E-2</v>
      </c>
      <c r="N155" s="89">
        <v>4.9799999999976058E-2</v>
      </c>
      <c r="O155" s="90">
        <v>604127.30651000002</v>
      </c>
      <c r="P155" s="105">
        <v>105.04</v>
      </c>
      <c r="Q155" s="90"/>
      <c r="R155" s="90">
        <v>634.57532492400003</v>
      </c>
      <c r="S155" s="91">
        <v>9.5681508932615776E-4</v>
      </c>
      <c r="T155" s="91">
        <f t="shared" si="2"/>
        <v>4.7020292669494824E-3</v>
      </c>
      <c r="U155" s="91">
        <f>R155/'סכום נכסי הקרן'!$C$42</f>
        <v>9.2633554756563446E-4</v>
      </c>
    </row>
    <row r="156" spans="2:21">
      <c r="B156" s="85" t="s">
        <v>524</v>
      </c>
      <c r="C156" s="86">
        <v>1168350</v>
      </c>
      <c r="D156" s="88" t="s">
        <v>119</v>
      </c>
      <c r="E156" s="88" t="s">
        <v>317</v>
      </c>
      <c r="F156" s="87" t="s">
        <v>525</v>
      </c>
      <c r="G156" s="88" t="s">
        <v>333</v>
      </c>
      <c r="H156" s="87" t="s">
        <v>517</v>
      </c>
      <c r="I156" s="87" t="s">
        <v>328</v>
      </c>
      <c r="J156" s="104"/>
      <c r="K156" s="90">
        <v>2.5000000000007598</v>
      </c>
      <c r="L156" s="88" t="s">
        <v>132</v>
      </c>
      <c r="M156" s="89">
        <v>1E-3</v>
      </c>
      <c r="N156" s="89">
        <v>2.7500000000011401E-2</v>
      </c>
      <c r="O156" s="90">
        <v>635980.57699600013</v>
      </c>
      <c r="P156" s="105">
        <v>103.46</v>
      </c>
      <c r="Q156" s="90"/>
      <c r="R156" s="90">
        <v>657.98550234700008</v>
      </c>
      <c r="S156" s="91">
        <v>1.1230255107555936E-3</v>
      </c>
      <c r="T156" s="91">
        <f t="shared" si="2"/>
        <v>4.8754922666345221E-3</v>
      </c>
      <c r="U156" s="91">
        <f>R156/'סכום נכסי הקרן'!$C$42</f>
        <v>9.6050907853981887E-4</v>
      </c>
    </row>
    <row r="157" spans="2:21">
      <c r="B157" s="85" t="s">
        <v>526</v>
      </c>
      <c r="C157" s="86">
        <v>1175975</v>
      </c>
      <c r="D157" s="88" t="s">
        <v>119</v>
      </c>
      <c r="E157" s="88" t="s">
        <v>317</v>
      </c>
      <c r="F157" s="87" t="s">
        <v>525</v>
      </c>
      <c r="G157" s="88" t="s">
        <v>333</v>
      </c>
      <c r="H157" s="87" t="s">
        <v>517</v>
      </c>
      <c r="I157" s="87" t="s">
        <v>328</v>
      </c>
      <c r="J157" s="104"/>
      <c r="K157" s="90">
        <v>5.210000000005282</v>
      </c>
      <c r="L157" s="88" t="s">
        <v>132</v>
      </c>
      <c r="M157" s="89">
        <v>3.0000000000000001E-3</v>
      </c>
      <c r="N157" s="89">
        <v>3.7300000000049176E-2</v>
      </c>
      <c r="O157" s="90">
        <v>358651.95268300007</v>
      </c>
      <c r="P157" s="105">
        <v>91.84</v>
      </c>
      <c r="Q157" s="90"/>
      <c r="R157" s="90">
        <v>329.38596260600008</v>
      </c>
      <c r="S157" s="91">
        <v>9.9131536919628313E-4</v>
      </c>
      <c r="T157" s="91">
        <f t="shared" si="2"/>
        <v>2.4406597222815592E-3</v>
      </c>
      <c r="U157" s="91">
        <f>R157/'סכום נכסי הקרן'!$C$42</f>
        <v>4.8082853846799929E-4</v>
      </c>
    </row>
    <row r="158" spans="2:21">
      <c r="B158" s="85" t="s">
        <v>527</v>
      </c>
      <c r="C158" s="86">
        <v>1185834</v>
      </c>
      <c r="D158" s="88" t="s">
        <v>119</v>
      </c>
      <c r="E158" s="88" t="s">
        <v>317</v>
      </c>
      <c r="F158" s="87" t="s">
        <v>525</v>
      </c>
      <c r="G158" s="88" t="s">
        <v>333</v>
      </c>
      <c r="H158" s="87" t="s">
        <v>517</v>
      </c>
      <c r="I158" s="87" t="s">
        <v>328</v>
      </c>
      <c r="J158" s="104"/>
      <c r="K158" s="90">
        <v>3.729999999999452</v>
      </c>
      <c r="L158" s="88" t="s">
        <v>132</v>
      </c>
      <c r="M158" s="89">
        <v>3.0000000000000001E-3</v>
      </c>
      <c r="N158" s="89">
        <v>3.619999999999228E-2</v>
      </c>
      <c r="O158" s="90">
        <v>520913.05877200008</v>
      </c>
      <c r="P158" s="105">
        <v>94.5</v>
      </c>
      <c r="Q158" s="90"/>
      <c r="R158" s="90">
        <v>492.26285059900005</v>
      </c>
      <c r="S158" s="91">
        <v>1.0242097105230045E-3</v>
      </c>
      <c r="T158" s="91">
        <f t="shared" si="2"/>
        <v>3.6475328296537387E-3</v>
      </c>
      <c r="U158" s="91">
        <f>R158/'סכום נכסי הקרן'!$C$42</f>
        <v>7.1859172480502262E-4</v>
      </c>
    </row>
    <row r="159" spans="2:21">
      <c r="B159" s="85" t="s">
        <v>528</v>
      </c>
      <c r="C159" s="86">
        <v>1192129</v>
      </c>
      <c r="D159" s="88" t="s">
        <v>119</v>
      </c>
      <c r="E159" s="88" t="s">
        <v>317</v>
      </c>
      <c r="F159" s="87" t="s">
        <v>525</v>
      </c>
      <c r="G159" s="88" t="s">
        <v>333</v>
      </c>
      <c r="H159" s="87" t="s">
        <v>517</v>
      </c>
      <c r="I159" s="87" t="s">
        <v>328</v>
      </c>
      <c r="J159" s="104"/>
      <c r="K159" s="90">
        <v>3.239999999995038</v>
      </c>
      <c r="L159" s="88" t="s">
        <v>132</v>
      </c>
      <c r="M159" s="89">
        <v>3.0000000000000001E-3</v>
      </c>
      <c r="N159" s="89">
        <v>3.5499999999978424E-2</v>
      </c>
      <c r="O159" s="90">
        <v>200505.93434400004</v>
      </c>
      <c r="P159" s="105">
        <v>92.47</v>
      </c>
      <c r="Q159" s="90"/>
      <c r="R159" s="90">
        <v>185.40784460800003</v>
      </c>
      <c r="S159" s="91">
        <v>8.0202373737600012E-4</v>
      </c>
      <c r="T159" s="91">
        <f t="shared" si="2"/>
        <v>1.3738213218001318E-3</v>
      </c>
      <c r="U159" s="91">
        <f>R159/'סכום נכסי הקרן'!$C$42</f>
        <v>2.7065325503869132E-4</v>
      </c>
    </row>
    <row r="160" spans="2:21">
      <c r="B160" s="85" t="s">
        <v>529</v>
      </c>
      <c r="C160" s="86">
        <v>1188192</v>
      </c>
      <c r="D160" s="88" t="s">
        <v>119</v>
      </c>
      <c r="E160" s="88" t="s">
        <v>317</v>
      </c>
      <c r="F160" s="87" t="s">
        <v>530</v>
      </c>
      <c r="G160" s="88" t="s">
        <v>531</v>
      </c>
      <c r="H160" s="87" t="s">
        <v>520</v>
      </c>
      <c r="I160" s="87" t="s">
        <v>130</v>
      </c>
      <c r="J160" s="104"/>
      <c r="K160" s="90">
        <v>4.2699999999996798</v>
      </c>
      <c r="L160" s="88" t="s">
        <v>132</v>
      </c>
      <c r="M160" s="89">
        <v>3.2500000000000001E-2</v>
      </c>
      <c r="N160" s="89">
        <v>4.9400000000009603E-2</v>
      </c>
      <c r="O160" s="90">
        <v>256993.60195000004</v>
      </c>
      <c r="P160" s="105">
        <v>97.23</v>
      </c>
      <c r="Q160" s="90"/>
      <c r="R160" s="90">
        <v>249.87487220400004</v>
      </c>
      <c r="S160" s="91">
        <v>9.8843693057692333E-4</v>
      </c>
      <c r="T160" s="91">
        <f t="shared" si="2"/>
        <v>1.8515043305838974E-3</v>
      </c>
      <c r="U160" s="91">
        <f>R160/'סכום נכסי הקרן'!$C$42</f>
        <v>3.6476044288943492E-4</v>
      </c>
    </row>
    <row r="161" spans="2:21">
      <c r="B161" s="85" t="s">
        <v>536</v>
      </c>
      <c r="C161" s="86">
        <v>3660156</v>
      </c>
      <c r="D161" s="88" t="s">
        <v>119</v>
      </c>
      <c r="E161" s="88" t="s">
        <v>317</v>
      </c>
      <c r="F161" s="87" t="s">
        <v>537</v>
      </c>
      <c r="G161" s="88" t="s">
        <v>333</v>
      </c>
      <c r="H161" s="87" t="s">
        <v>535</v>
      </c>
      <c r="I161" s="87"/>
      <c r="J161" s="104"/>
      <c r="K161" s="90">
        <v>3.419999999998105</v>
      </c>
      <c r="L161" s="88" t="s">
        <v>132</v>
      </c>
      <c r="M161" s="89">
        <v>1.9E-2</v>
      </c>
      <c r="N161" s="89">
        <v>3.4999999999981053E-2</v>
      </c>
      <c r="O161" s="90">
        <v>522559.12000000005</v>
      </c>
      <c r="P161" s="105">
        <v>101</v>
      </c>
      <c r="Q161" s="90"/>
      <c r="R161" s="90">
        <v>527.78469990000008</v>
      </c>
      <c r="S161" s="91">
        <v>9.6092046685337376E-4</v>
      </c>
      <c r="T161" s="91">
        <f t="shared" si="2"/>
        <v>3.910739999030321E-3</v>
      </c>
      <c r="U161" s="91">
        <f>R161/'סכום נכסי הקרן'!$C$42</f>
        <v>7.7044554015267533E-4</v>
      </c>
    </row>
    <row r="162" spans="2:21">
      <c r="B162" s="85" t="s">
        <v>538</v>
      </c>
      <c r="C162" s="86">
        <v>1155928</v>
      </c>
      <c r="D162" s="88" t="s">
        <v>119</v>
      </c>
      <c r="E162" s="88" t="s">
        <v>317</v>
      </c>
      <c r="F162" s="87" t="s">
        <v>539</v>
      </c>
      <c r="G162" s="88" t="s">
        <v>333</v>
      </c>
      <c r="H162" s="87" t="s">
        <v>535</v>
      </c>
      <c r="I162" s="87"/>
      <c r="J162" s="104"/>
      <c r="K162" s="90">
        <v>3.7499999999983302</v>
      </c>
      <c r="L162" s="88" t="s">
        <v>132</v>
      </c>
      <c r="M162" s="89">
        <v>2.75E-2</v>
      </c>
      <c r="N162" s="89">
        <v>2.8599999999985973E-2</v>
      </c>
      <c r="O162" s="90">
        <v>547310.8625380001</v>
      </c>
      <c r="P162" s="105">
        <v>109.41</v>
      </c>
      <c r="Q162" s="90"/>
      <c r="R162" s="90">
        <v>598.81280664400015</v>
      </c>
      <c r="S162" s="91">
        <v>1.0715352537244687E-3</v>
      </c>
      <c r="T162" s="91">
        <f t="shared" si="2"/>
        <v>4.4370388063882955E-3</v>
      </c>
      <c r="U162" s="91">
        <f>R162/'סכום נכסי הקרן'!$C$42</f>
        <v>8.7413041028394569E-4</v>
      </c>
    </row>
    <row r="163" spans="2:21">
      <c r="B163" s="85" t="s">
        <v>540</v>
      </c>
      <c r="C163" s="86">
        <v>1177658</v>
      </c>
      <c r="D163" s="88" t="s">
        <v>119</v>
      </c>
      <c r="E163" s="88" t="s">
        <v>317</v>
      </c>
      <c r="F163" s="87" t="s">
        <v>539</v>
      </c>
      <c r="G163" s="88" t="s">
        <v>333</v>
      </c>
      <c r="H163" s="87" t="s">
        <v>535</v>
      </c>
      <c r="I163" s="87"/>
      <c r="J163" s="104"/>
      <c r="K163" s="90">
        <v>5.410000000003242</v>
      </c>
      <c r="L163" s="88" t="s">
        <v>132</v>
      </c>
      <c r="M163" s="89">
        <v>8.5000000000000006E-3</v>
      </c>
      <c r="N163" s="89">
        <v>3.0200000000006336E-2</v>
      </c>
      <c r="O163" s="90">
        <v>421065.72158500011</v>
      </c>
      <c r="P163" s="105">
        <v>97.44</v>
      </c>
      <c r="Q163" s="90"/>
      <c r="R163" s="90">
        <v>410.28647408700004</v>
      </c>
      <c r="S163" s="91">
        <v>8.1427666694707467E-4</v>
      </c>
      <c r="T163" s="91">
        <f t="shared" si="2"/>
        <v>3.0401103434357975E-3</v>
      </c>
      <c r="U163" s="91">
        <f>R163/'סכום נכסי הקרן'!$C$42</f>
        <v>5.9892487259518472E-4</v>
      </c>
    </row>
    <row r="164" spans="2:21">
      <c r="B164" s="85" t="s">
        <v>541</v>
      </c>
      <c r="C164" s="86">
        <v>1193929</v>
      </c>
      <c r="D164" s="88" t="s">
        <v>119</v>
      </c>
      <c r="E164" s="88" t="s">
        <v>317</v>
      </c>
      <c r="F164" s="87" t="s">
        <v>539</v>
      </c>
      <c r="G164" s="88" t="s">
        <v>333</v>
      </c>
      <c r="H164" s="87" t="s">
        <v>535</v>
      </c>
      <c r="I164" s="87"/>
      <c r="J164" s="104"/>
      <c r="K164" s="90">
        <v>6.7300000000054112</v>
      </c>
      <c r="L164" s="88" t="s">
        <v>132</v>
      </c>
      <c r="M164" s="89">
        <v>3.1800000000000002E-2</v>
      </c>
      <c r="N164" s="89">
        <v>3.6100000000016182E-2</v>
      </c>
      <c r="O164" s="90">
        <v>178956.90263300002</v>
      </c>
      <c r="P164" s="105">
        <v>100.16</v>
      </c>
      <c r="Q164" s="90"/>
      <c r="R164" s="90">
        <v>179.24323041100001</v>
      </c>
      <c r="S164" s="91">
        <v>9.1369806307056072E-4</v>
      </c>
      <c r="T164" s="91">
        <f t="shared" si="2"/>
        <v>1.3281432198707544E-3</v>
      </c>
      <c r="U164" s="91">
        <f>R164/'סכום נכסי הקרן'!$C$42</f>
        <v>2.6165432135277653E-4</v>
      </c>
    </row>
    <row r="165" spans="2:21">
      <c r="B165" s="85" t="s">
        <v>542</v>
      </c>
      <c r="C165" s="86">
        <v>1169531</v>
      </c>
      <c r="D165" s="88" t="s">
        <v>119</v>
      </c>
      <c r="E165" s="88" t="s">
        <v>317</v>
      </c>
      <c r="F165" s="87" t="s">
        <v>543</v>
      </c>
      <c r="G165" s="88" t="s">
        <v>341</v>
      </c>
      <c r="H165" s="87" t="s">
        <v>535</v>
      </c>
      <c r="I165" s="87"/>
      <c r="J165" s="104"/>
      <c r="K165" s="90">
        <v>2.5100000000033016</v>
      </c>
      <c r="L165" s="88" t="s">
        <v>132</v>
      </c>
      <c r="M165" s="89">
        <v>1.6399999999999998E-2</v>
      </c>
      <c r="N165" s="89">
        <v>2.8800000000041365E-2</v>
      </c>
      <c r="O165" s="90">
        <v>233442.65271700002</v>
      </c>
      <c r="P165" s="105">
        <v>107.69</v>
      </c>
      <c r="Q165" s="90"/>
      <c r="R165" s="90">
        <v>251.39438476700005</v>
      </c>
      <c r="S165" s="91">
        <v>8.9521592068891247E-4</v>
      </c>
      <c r="T165" s="91">
        <f t="shared" si="2"/>
        <v>1.8627635022883426E-3</v>
      </c>
      <c r="U165" s="91">
        <f>R165/'סכום נכסי הקרן'!$C$42</f>
        <v>3.6697858539639115E-4</v>
      </c>
    </row>
    <row r="166" spans="2:21">
      <c r="B166" s="85" t="s">
        <v>544</v>
      </c>
      <c r="C166" s="86">
        <v>1179340</v>
      </c>
      <c r="D166" s="88" t="s">
        <v>119</v>
      </c>
      <c r="E166" s="88" t="s">
        <v>317</v>
      </c>
      <c r="F166" s="87" t="s">
        <v>545</v>
      </c>
      <c r="G166" s="88" t="s">
        <v>546</v>
      </c>
      <c r="H166" s="87" t="s">
        <v>535</v>
      </c>
      <c r="I166" s="87"/>
      <c r="J166" s="104"/>
      <c r="K166" s="90">
        <v>3.2700000000002856</v>
      </c>
      <c r="L166" s="88" t="s">
        <v>132</v>
      </c>
      <c r="M166" s="89">
        <v>1.4800000000000001E-2</v>
      </c>
      <c r="N166" s="89">
        <v>4.3000000000009538E-2</v>
      </c>
      <c r="O166" s="90">
        <v>1059657.7943150001</v>
      </c>
      <c r="P166" s="105">
        <v>99.03</v>
      </c>
      <c r="Q166" s="90"/>
      <c r="R166" s="90">
        <v>1049.3790749100001</v>
      </c>
      <c r="S166" s="91">
        <v>1.2175713147697157E-3</v>
      </c>
      <c r="T166" s="91">
        <f t="shared" si="2"/>
        <v>7.7756113869415578E-3</v>
      </c>
      <c r="U166" s="91">
        <f>R166/'סכום נכסי הקרן'!$C$42</f>
        <v>1.5318546148593074E-3</v>
      </c>
    </row>
    <row r="167" spans="2:21">
      <c r="B167" s="85" t="s">
        <v>547</v>
      </c>
      <c r="C167" s="86">
        <v>1113034</v>
      </c>
      <c r="D167" s="88" t="s">
        <v>119</v>
      </c>
      <c r="E167" s="88" t="s">
        <v>317</v>
      </c>
      <c r="F167" s="87" t="s">
        <v>548</v>
      </c>
      <c r="G167" s="88" t="s">
        <v>479</v>
      </c>
      <c r="H167" s="87" t="s">
        <v>535</v>
      </c>
      <c r="I167" s="87"/>
      <c r="J167" s="104"/>
      <c r="K167" s="90">
        <v>0</v>
      </c>
      <c r="L167" s="88" t="s">
        <v>132</v>
      </c>
      <c r="M167" s="89">
        <v>4.9000000000000002E-2</v>
      </c>
      <c r="N167" s="89">
        <v>0</v>
      </c>
      <c r="O167" s="90">
        <v>175477.32319700002</v>
      </c>
      <c r="P167" s="105">
        <v>23.05</v>
      </c>
      <c r="Q167" s="90"/>
      <c r="R167" s="90">
        <v>40.447515212000006</v>
      </c>
      <c r="S167" s="91">
        <v>3.8639028285618213E-4</v>
      </c>
      <c r="T167" s="91">
        <f t="shared" si="2"/>
        <v>2.9970500401191297E-4</v>
      </c>
      <c r="U167" s="91">
        <f>R167/'סכום נכסי הקרן'!$C$42</f>
        <v>5.9044166515716179E-5</v>
      </c>
    </row>
    <row r="168" spans="2:21">
      <c r="B168" s="9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90"/>
      <c r="P168" s="105"/>
      <c r="Q168" s="87"/>
      <c r="R168" s="87"/>
      <c r="S168" s="87"/>
      <c r="T168" s="91"/>
      <c r="U168" s="87"/>
    </row>
    <row r="169" spans="2:21">
      <c r="B169" s="84" t="s">
        <v>47</v>
      </c>
      <c r="C169" s="80"/>
      <c r="D169" s="81"/>
      <c r="E169" s="81"/>
      <c r="F169" s="80"/>
      <c r="G169" s="81"/>
      <c r="H169" s="80"/>
      <c r="I169" s="80"/>
      <c r="J169" s="102"/>
      <c r="K169" s="77">
        <v>4.0009711223197089</v>
      </c>
      <c r="L169" s="81"/>
      <c r="M169" s="82"/>
      <c r="N169" s="82">
        <v>5.6734226340568926E-2</v>
      </c>
      <c r="O169" s="77"/>
      <c r="P169" s="103"/>
      <c r="Q169" s="77">
        <v>77.447090637000002</v>
      </c>
      <c r="R169" s="77">
        <v>17568.247028989001</v>
      </c>
      <c r="S169" s="83"/>
      <c r="T169" s="83">
        <f t="shared" ref="T169:T202" si="3">IFERROR(R169/$R$11,0)</f>
        <v>0.13017589631175452</v>
      </c>
      <c r="U169" s="83">
        <f>R169/'סכום נכסי הקרן'!$C$42</f>
        <v>2.5645642199081609E-2</v>
      </c>
    </row>
    <row r="170" spans="2:21">
      <c r="B170" s="85" t="s">
        <v>549</v>
      </c>
      <c r="C170" s="86">
        <v>7480163</v>
      </c>
      <c r="D170" s="88" t="s">
        <v>119</v>
      </c>
      <c r="E170" s="88" t="s">
        <v>317</v>
      </c>
      <c r="F170" s="87">
        <v>520029935</v>
      </c>
      <c r="G170" s="88" t="s">
        <v>319</v>
      </c>
      <c r="H170" s="87" t="s">
        <v>320</v>
      </c>
      <c r="I170" s="87" t="s">
        <v>130</v>
      </c>
      <c r="J170" s="104"/>
      <c r="K170" s="90">
        <v>3.58</v>
      </c>
      <c r="L170" s="88" t="s">
        <v>132</v>
      </c>
      <c r="M170" s="89">
        <v>2.6800000000000001E-2</v>
      </c>
      <c r="N170" s="89">
        <v>4.5700839935664497E-2</v>
      </c>
      <c r="O170" s="90">
        <v>1.7702000000000002E-2</v>
      </c>
      <c r="P170" s="105">
        <v>95.02</v>
      </c>
      <c r="Q170" s="90"/>
      <c r="R170" s="90">
        <v>1.6787000000000004E-5</v>
      </c>
      <c r="S170" s="91">
        <v>6.7835404129435435E-12</v>
      </c>
      <c r="T170" s="91">
        <f t="shared" si="3"/>
        <v>1.2438706990968232E-10</v>
      </c>
      <c r="U170" s="91">
        <f>R170/'סכום נכסי הקרן'!$C$42</f>
        <v>2.4505199345478337E-11</v>
      </c>
    </row>
    <row r="171" spans="2:21">
      <c r="B171" s="85" t="s">
        <v>550</v>
      </c>
      <c r="C171" s="86">
        <v>6620488</v>
      </c>
      <c r="D171" s="88" t="s">
        <v>119</v>
      </c>
      <c r="E171" s="88" t="s">
        <v>317</v>
      </c>
      <c r="F171" s="87" t="s">
        <v>335</v>
      </c>
      <c r="G171" s="88" t="s">
        <v>319</v>
      </c>
      <c r="H171" s="87" t="s">
        <v>320</v>
      </c>
      <c r="I171" s="87" t="s">
        <v>130</v>
      </c>
      <c r="J171" s="104"/>
      <c r="K171" s="90">
        <v>4.01</v>
      </c>
      <c r="L171" s="88" t="s">
        <v>132</v>
      </c>
      <c r="M171" s="89">
        <v>2.5000000000000001E-2</v>
      </c>
      <c r="N171" s="89">
        <v>4.4999999999999998E-2</v>
      </c>
      <c r="O171" s="90">
        <v>3.9190000000000006E-3</v>
      </c>
      <c r="P171" s="105">
        <v>93.69</v>
      </c>
      <c r="Q171" s="90"/>
      <c r="R171" s="90">
        <v>3.6580000000000004E-6</v>
      </c>
      <c r="S171" s="91">
        <v>1.320859084861371E-12</v>
      </c>
      <c r="T171" s="91">
        <f t="shared" si="3"/>
        <v>2.7104777609436939E-11</v>
      </c>
      <c r="U171" s="91">
        <f>R171/'סכום נכסי הקרן'!$C$42</f>
        <v>5.3398474537296567E-12</v>
      </c>
    </row>
    <row r="172" spans="2:21">
      <c r="B172" s="85" t="s">
        <v>551</v>
      </c>
      <c r="C172" s="86">
        <v>1133131</v>
      </c>
      <c r="D172" s="88" t="s">
        <v>119</v>
      </c>
      <c r="E172" s="88" t="s">
        <v>317</v>
      </c>
      <c r="F172" s="87" t="s">
        <v>552</v>
      </c>
      <c r="G172" s="88" t="s">
        <v>553</v>
      </c>
      <c r="H172" s="87" t="s">
        <v>352</v>
      </c>
      <c r="I172" s="87" t="s">
        <v>328</v>
      </c>
      <c r="J172" s="104"/>
      <c r="K172" s="90">
        <v>0.42</v>
      </c>
      <c r="L172" s="88" t="s">
        <v>132</v>
      </c>
      <c r="M172" s="89">
        <v>5.7000000000000002E-2</v>
      </c>
      <c r="N172" s="89">
        <v>4.839960044298712E-2</v>
      </c>
      <c r="O172" s="90">
        <v>4.5724000000000008E-2</v>
      </c>
      <c r="P172" s="105">
        <v>100.82</v>
      </c>
      <c r="Q172" s="90"/>
      <c r="R172" s="90">
        <v>4.605100000000001E-5</v>
      </c>
      <c r="S172" s="91">
        <v>2.9604321832154013E-10</v>
      </c>
      <c r="T172" s="91">
        <f t="shared" si="3"/>
        <v>3.4122529078517786E-10</v>
      </c>
      <c r="U172" s="91">
        <f>R172/'סכום נכסי הקרן'!$C$42</f>
        <v>6.7223978975315604E-11</v>
      </c>
    </row>
    <row r="173" spans="2:21">
      <c r="B173" s="85" t="s">
        <v>554</v>
      </c>
      <c r="C173" s="86">
        <v>2810372</v>
      </c>
      <c r="D173" s="88" t="s">
        <v>119</v>
      </c>
      <c r="E173" s="88" t="s">
        <v>317</v>
      </c>
      <c r="F173" s="87" t="s">
        <v>555</v>
      </c>
      <c r="G173" s="88" t="s">
        <v>418</v>
      </c>
      <c r="H173" s="87" t="s">
        <v>365</v>
      </c>
      <c r="I173" s="87" t="s">
        <v>328</v>
      </c>
      <c r="J173" s="104"/>
      <c r="K173" s="90">
        <v>8.4700000000000006</v>
      </c>
      <c r="L173" s="88" t="s">
        <v>132</v>
      </c>
      <c r="M173" s="89">
        <v>2.4E-2</v>
      </c>
      <c r="N173" s="89">
        <v>5.0300004754433504E-2</v>
      </c>
      <c r="O173" s="90">
        <v>2.6127999999999998E-2</v>
      </c>
      <c r="P173" s="105">
        <v>80.430000000000007</v>
      </c>
      <c r="Q173" s="90"/>
      <c r="R173" s="90">
        <v>2.1033000000000003E-5</v>
      </c>
      <c r="S173" s="91">
        <v>3.47889720236908E-11</v>
      </c>
      <c r="T173" s="91">
        <f t="shared" si="3"/>
        <v>1.5584876639127588E-10</v>
      </c>
      <c r="U173" s="91">
        <f>R173/'סכום נכסי הקרן'!$C$42</f>
        <v>3.0703392972743541E-11</v>
      </c>
    </row>
    <row r="174" spans="2:21">
      <c r="B174" s="85" t="s">
        <v>556</v>
      </c>
      <c r="C174" s="86">
        <v>1138114</v>
      </c>
      <c r="D174" s="88" t="s">
        <v>119</v>
      </c>
      <c r="E174" s="88" t="s">
        <v>317</v>
      </c>
      <c r="F174" s="87" t="s">
        <v>359</v>
      </c>
      <c r="G174" s="88" t="s">
        <v>333</v>
      </c>
      <c r="H174" s="87" t="s">
        <v>360</v>
      </c>
      <c r="I174" s="87" t="s">
        <v>130</v>
      </c>
      <c r="J174" s="104"/>
      <c r="K174" s="90">
        <v>1.46</v>
      </c>
      <c r="L174" s="88" t="s">
        <v>132</v>
      </c>
      <c r="M174" s="89">
        <v>3.39E-2</v>
      </c>
      <c r="N174" s="89">
        <v>5.1099051753684448E-2</v>
      </c>
      <c r="O174" s="90">
        <v>8.8179999999999994E-3</v>
      </c>
      <c r="P174" s="105">
        <v>99.19</v>
      </c>
      <c r="Q174" s="90"/>
      <c r="R174" s="90">
        <v>8.7530000000000024E-6</v>
      </c>
      <c r="S174" s="91">
        <v>1.3542657543664165E-11</v>
      </c>
      <c r="T174" s="91">
        <f t="shared" si="3"/>
        <v>6.4857331442154611E-11</v>
      </c>
      <c r="U174" s="91">
        <f>R174/'סכום נכסי הקרן'!$C$42</f>
        <v>1.2777387851967113E-11</v>
      </c>
    </row>
    <row r="175" spans="2:21">
      <c r="B175" s="85" t="s">
        <v>557</v>
      </c>
      <c r="C175" s="86">
        <v>1162866</v>
      </c>
      <c r="D175" s="88" t="s">
        <v>119</v>
      </c>
      <c r="E175" s="88" t="s">
        <v>317</v>
      </c>
      <c r="F175" s="87" t="s">
        <v>359</v>
      </c>
      <c r="G175" s="88" t="s">
        <v>333</v>
      </c>
      <c r="H175" s="87" t="s">
        <v>360</v>
      </c>
      <c r="I175" s="87" t="s">
        <v>130</v>
      </c>
      <c r="J175" s="104"/>
      <c r="K175" s="90">
        <v>6.36</v>
      </c>
      <c r="L175" s="88" t="s">
        <v>132</v>
      </c>
      <c r="M175" s="89">
        <v>2.4399999999999998E-2</v>
      </c>
      <c r="N175" s="89">
        <v>5.2100206518811171E-2</v>
      </c>
      <c r="O175" s="90">
        <v>2.6127999999999998E-2</v>
      </c>
      <c r="P175" s="105">
        <v>85.25</v>
      </c>
      <c r="Q175" s="90"/>
      <c r="R175" s="90">
        <v>2.2274000000000001E-5</v>
      </c>
      <c r="S175" s="91">
        <v>2.3784338821233311E-11</v>
      </c>
      <c r="T175" s="91">
        <f t="shared" si="3"/>
        <v>1.6504423632383772E-10</v>
      </c>
      <c r="U175" s="91">
        <f>R175/'סכום נכסי הקרן'!$C$42</f>
        <v>3.251497052607282E-11</v>
      </c>
    </row>
    <row r="176" spans="2:21">
      <c r="B176" s="85" t="s">
        <v>558</v>
      </c>
      <c r="C176" s="86">
        <v>1132521</v>
      </c>
      <c r="D176" s="88" t="s">
        <v>119</v>
      </c>
      <c r="E176" s="88" t="s">
        <v>317</v>
      </c>
      <c r="F176" s="87" t="s">
        <v>369</v>
      </c>
      <c r="G176" s="88" t="s">
        <v>333</v>
      </c>
      <c r="H176" s="87" t="s">
        <v>360</v>
      </c>
      <c r="I176" s="87" t="s">
        <v>130</v>
      </c>
      <c r="J176" s="104"/>
      <c r="K176" s="90">
        <v>0.01</v>
      </c>
      <c r="L176" s="88" t="s">
        <v>132</v>
      </c>
      <c r="M176" s="89">
        <v>3.5000000000000003E-2</v>
      </c>
      <c r="N176" s="89">
        <v>0.14070000000031485</v>
      </c>
      <c r="O176" s="90">
        <v>124065.67900600003</v>
      </c>
      <c r="P176" s="105">
        <v>101.64</v>
      </c>
      <c r="Q176" s="90"/>
      <c r="R176" s="90">
        <v>126.10035072900001</v>
      </c>
      <c r="S176" s="91">
        <v>1.0882286088222655E-3</v>
      </c>
      <c r="T176" s="91">
        <f t="shared" si="3"/>
        <v>9.3436904400807659E-4</v>
      </c>
      <c r="U176" s="91">
        <f>R176/'סכום נכסי הקרן'!$C$42</f>
        <v>1.8407781212538747E-4</v>
      </c>
    </row>
    <row r="177" spans="2:21">
      <c r="B177" s="85" t="s">
        <v>559</v>
      </c>
      <c r="C177" s="86">
        <v>7590151</v>
      </c>
      <c r="D177" s="88" t="s">
        <v>119</v>
      </c>
      <c r="E177" s="88" t="s">
        <v>317</v>
      </c>
      <c r="F177" s="87" t="s">
        <v>373</v>
      </c>
      <c r="G177" s="88" t="s">
        <v>333</v>
      </c>
      <c r="H177" s="87" t="s">
        <v>365</v>
      </c>
      <c r="I177" s="87" t="s">
        <v>328</v>
      </c>
      <c r="J177" s="104"/>
      <c r="K177" s="90">
        <v>6.06</v>
      </c>
      <c r="L177" s="88" t="s">
        <v>132</v>
      </c>
      <c r="M177" s="89">
        <v>2.5499999999999998E-2</v>
      </c>
      <c r="N177" s="89">
        <v>5.2399999999994618E-2</v>
      </c>
      <c r="O177" s="90">
        <v>955983.86675600009</v>
      </c>
      <c r="P177" s="105">
        <v>85.31</v>
      </c>
      <c r="Q177" s="90"/>
      <c r="R177" s="90">
        <v>815.54986855599998</v>
      </c>
      <c r="S177" s="91">
        <v>7.0144687236074104E-4</v>
      </c>
      <c r="T177" s="91">
        <f t="shared" si="3"/>
        <v>6.0430010433613736E-3</v>
      </c>
      <c r="U177" s="91">
        <f>R177/'סכום נכסי הקרן'!$C$42</f>
        <v>1.1905171921810587E-3</v>
      </c>
    </row>
    <row r="178" spans="2:21">
      <c r="B178" s="85" t="s">
        <v>560</v>
      </c>
      <c r="C178" s="86">
        <v>5850110</v>
      </c>
      <c r="D178" s="88" t="s">
        <v>119</v>
      </c>
      <c r="E178" s="88" t="s">
        <v>317</v>
      </c>
      <c r="F178" s="87" t="s">
        <v>445</v>
      </c>
      <c r="G178" s="88" t="s">
        <v>443</v>
      </c>
      <c r="H178" s="87" t="s">
        <v>360</v>
      </c>
      <c r="I178" s="87" t="s">
        <v>130</v>
      </c>
      <c r="J178" s="104"/>
      <c r="K178" s="90">
        <v>5.63</v>
      </c>
      <c r="L178" s="88" t="s">
        <v>132</v>
      </c>
      <c r="M178" s="89">
        <v>1.95E-2</v>
      </c>
      <c r="N178" s="89">
        <v>5.2300000001237093E-2</v>
      </c>
      <c r="O178" s="90">
        <v>8165.1269490000013</v>
      </c>
      <c r="P178" s="105">
        <v>83.16</v>
      </c>
      <c r="Q178" s="90"/>
      <c r="R178" s="90">
        <v>6.7901192920000009</v>
      </c>
      <c r="S178" s="91">
        <v>7.1618699602062181E-6</v>
      </c>
      <c r="T178" s="91">
        <f t="shared" si="3"/>
        <v>5.0312923278077475E-5</v>
      </c>
      <c r="U178" s="91">
        <f>R178/'סכום נכסי הקרן'!$C$42</f>
        <v>9.9120287621396453E-6</v>
      </c>
    </row>
    <row r="179" spans="2:21">
      <c r="B179" s="85" t="s">
        <v>561</v>
      </c>
      <c r="C179" s="86">
        <v>4160156</v>
      </c>
      <c r="D179" s="88" t="s">
        <v>119</v>
      </c>
      <c r="E179" s="88" t="s">
        <v>317</v>
      </c>
      <c r="F179" s="87" t="s">
        <v>562</v>
      </c>
      <c r="G179" s="88" t="s">
        <v>333</v>
      </c>
      <c r="H179" s="87" t="s">
        <v>365</v>
      </c>
      <c r="I179" s="87" t="s">
        <v>328</v>
      </c>
      <c r="J179" s="104"/>
      <c r="K179" s="90">
        <v>1.31</v>
      </c>
      <c r="L179" s="88" t="s">
        <v>132</v>
      </c>
      <c r="M179" s="89">
        <v>2.5499999999999998E-2</v>
      </c>
      <c r="N179" s="89">
        <v>4.9400000000106213E-2</v>
      </c>
      <c r="O179" s="90">
        <v>195959.67006500007</v>
      </c>
      <c r="P179" s="105">
        <v>97.06</v>
      </c>
      <c r="Q179" s="90"/>
      <c r="R179" s="90">
        <v>190.19845576700001</v>
      </c>
      <c r="S179" s="91">
        <v>9.7335474193340128E-4</v>
      </c>
      <c r="T179" s="91">
        <f t="shared" si="3"/>
        <v>1.4093184377317834E-3</v>
      </c>
      <c r="U179" s="91">
        <f>R179/'סכום נכסי הקרן'!$C$42</f>
        <v>2.776464570067599E-4</v>
      </c>
    </row>
    <row r="180" spans="2:21">
      <c r="B180" s="85" t="s">
        <v>563</v>
      </c>
      <c r="C180" s="86">
        <v>2320232</v>
      </c>
      <c r="D180" s="88" t="s">
        <v>119</v>
      </c>
      <c r="E180" s="88" t="s">
        <v>317</v>
      </c>
      <c r="F180" s="87" t="s">
        <v>564</v>
      </c>
      <c r="G180" s="88" t="s">
        <v>126</v>
      </c>
      <c r="H180" s="87" t="s">
        <v>365</v>
      </c>
      <c r="I180" s="87" t="s">
        <v>328</v>
      </c>
      <c r="J180" s="104"/>
      <c r="K180" s="90">
        <v>4.05</v>
      </c>
      <c r="L180" s="88" t="s">
        <v>132</v>
      </c>
      <c r="M180" s="89">
        <v>2.2400000000000003E-2</v>
      </c>
      <c r="N180" s="89">
        <v>5.0199120765451244E-2</v>
      </c>
      <c r="O180" s="90">
        <v>2.1425E-2</v>
      </c>
      <c r="P180" s="105">
        <v>90.04</v>
      </c>
      <c r="Q180" s="90"/>
      <c r="R180" s="90">
        <v>1.9335000000000004E-5</v>
      </c>
      <c r="S180" s="91">
        <v>3.3370616008332297E-11</v>
      </c>
      <c r="T180" s="91">
        <f t="shared" si="3"/>
        <v>1.432670516890277E-10</v>
      </c>
      <c r="U180" s="91">
        <f>R180/'סכום נכסי הקרן'!$C$42</f>
        <v>2.8224699430799051E-11</v>
      </c>
    </row>
    <row r="181" spans="2:21">
      <c r="B181" s="85" t="s">
        <v>565</v>
      </c>
      <c r="C181" s="86">
        <v>1135920</v>
      </c>
      <c r="D181" s="88" t="s">
        <v>119</v>
      </c>
      <c r="E181" s="88" t="s">
        <v>317</v>
      </c>
      <c r="F181" s="87">
        <v>513937714</v>
      </c>
      <c r="G181" s="88" t="s">
        <v>443</v>
      </c>
      <c r="H181" s="87" t="s">
        <v>360</v>
      </c>
      <c r="I181" s="87" t="s">
        <v>130</v>
      </c>
      <c r="J181" s="104"/>
      <c r="K181" s="90">
        <v>1</v>
      </c>
      <c r="L181" s="88" t="s">
        <v>132</v>
      </c>
      <c r="M181" s="89">
        <v>4.0999999999999995E-2</v>
      </c>
      <c r="N181" s="89">
        <v>5.4999999999781224E-2</v>
      </c>
      <c r="O181" s="90">
        <v>136098.30846000003</v>
      </c>
      <c r="P181" s="105">
        <v>98.7</v>
      </c>
      <c r="Q181" s="90">
        <v>2.7900153200000006</v>
      </c>
      <c r="R181" s="90">
        <v>137.11904579</v>
      </c>
      <c r="S181" s="91">
        <v>4.5366102820000012E-4</v>
      </c>
      <c r="T181" s="91">
        <f t="shared" si="3"/>
        <v>1.0160145549907463E-3</v>
      </c>
      <c r="U181" s="91">
        <f>R181/'סכום נכסי הקרן'!$C$42</f>
        <v>2.0016259910321806E-4</v>
      </c>
    </row>
    <row r="182" spans="2:21">
      <c r="B182" s="85" t="s">
        <v>567</v>
      </c>
      <c r="C182" s="86">
        <v>7770258</v>
      </c>
      <c r="D182" s="88" t="s">
        <v>119</v>
      </c>
      <c r="E182" s="88" t="s">
        <v>317</v>
      </c>
      <c r="F182" s="87" t="s">
        <v>568</v>
      </c>
      <c r="G182" s="88" t="s">
        <v>569</v>
      </c>
      <c r="H182" s="87" t="s">
        <v>365</v>
      </c>
      <c r="I182" s="87" t="s">
        <v>328</v>
      </c>
      <c r="J182" s="104"/>
      <c r="K182" s="90">
        <v>4.18</v>
      </c>
      <c r="L182" s="88" t="s">
        <v>132</v>
      </c>
      <c r="M182" s="89">
        <v>3.5200000000000002E-2</v>
      </c>
      <c r="N182" s="89">
        <v>4.7499517281328438E-2</v>
      </c>
      <c r="O182" s="90">
        <v>3.7624000000000005E-2</v>
      </c>
      <c r="P182" s="105">
        <v>96.46</v>
      </c>
      <c r="Q182" s="90"/>
      <c r="R182" s="90">
        <v>3.6253000000000007E-5</v>
      </c>
      <c r="S182" s="91">
        <v>4.6816773007338085E-11</v>
      </c>
      <c r="T182" s="91">
        <f t="shared" si="3"/>
        <v>2.6862479570118028E-10</v>
      </c>
      <c r="U182" s="91">
        <f>R182/'סכום נכסי הקרן'!$C$42</f>
        <v>5.2921128961197722E-11</v>
      </c>
    </row>
    <row r="183" spans="2:21">
      <c r="B183" s="85" t="s">
        <v>570</v>
      </c>
      <c r="C183" s="86">
        <v>1410299</v>
      </c>
      <c r="D183" s="88" t="s">
        <v>119</v>
      </c>
      <c r="E183" s="88" t="s">
        <v>317</v>
      </c>
      <c r="F183" s="87" t="s">
        <v>414</v>
      </c>
      <c r="G183" s="88" t="s">
        <v>128</v>
      </c>
      <c r="H183" s="87" t="s">
        <v>365</v>
      </c>
      <c r="I183" s="87" t="s">
        <v>328</v>
      </c>
      <c r="J183" s="104"/>
      <c r="K183" s="90">
        <v>1.54</v>
      </c>
      <c r="L183" s="88" t="s">
        <v>132</v>
      </c>
      <c r="M183" s="89">
        <v>2.7000000000000003E-2</v>
      </c>
      <c r="N183" s="89">
        <v>5.0500000003982456E-2</v>
      </c>
      <c r="O183" s="90">
        <v>5975.5154010000006</v>
      </c>
      <c r="P183" s="105">
        <v>96.65</v>
      </c>
      <c r="Q183" s="90"/>
      <c r="R183" s="90">
        <v>5.7753356740000008</v>
      </c>
      <c r="S183" s="91">
        <v>3.1840743519275763E-5</v>
      </c>
      <c r="T183" s="91">
        <f t="shared" si="3"/>
        <v>4.279365474675167E-5</v>
      </c>
      <c r="U183" s="91">
        <f>R183/'סכום נכסי הקרן'!$C$42</f>
        <v>8.4306756405803592E-6</v>
      </c>
    </row>
    <row r="184" spans="2:21">
      <c r="B184" s="85" t="s">
        <v>571</v>
      </c>
      <c r="C184" s="86">
        <v>1192731</v>
      </c>
      <c r="D184" s="88" t="s">
        <v>119</v>
      </c>
      <c r="E184" s="88" t="s">
        <v>317</v>
      </c>
      <c r="F184" s="87" t="s">
        <v>414</v>
      </c>
      <c r="G184" s="88" t="s">
        <v>128</v>
      </c>
      <c r="H184" s="87" t="s">
        <v>365</v>
      </c>
      <c r="I184" s="87" t="s">
        <v>328</v>
      </c>
      <c r="J184" s="104"/>
      <c r="K184" s="90">
        <v>3.82</v>
      </c>
      <c r="L184" s="88" t="s">
        <v>132</v>
      </c>
      <c r="M184" s="89">
        <v>4.5599999999999995E-2</v>
      </c>
      <c r="N184" s="89">
        <v>5.2600000000049107E-2</v>
      </c>
      <c r="O184" s="90">
        <v>241433.96565900007</v>
      </c>
      <c r="P184" s="105">
        <v>97.85</v>
      </c>
      <c r="Q184" s="90"/>
      <c r="R184" s="90">
        <v>236.24312738400002</v>
      </c>
      <c r="S184" s="91">
        <v>8.5966184079671053E-4</v>
      </c>
      <c r="T184" s="91">
        <f t="shared" si="3"/>
        <v>1.7504968369330787E-3</v>
      </c>
      <c r="U184" s="91">
        <f>R184/'סכום נכסי הקרן'!$C$42</f>
        <v>3.4486119798321036E-4</v>
      </c>
    </row>
    <row r="185" spans="2:21">
      <c r="B185" s="85" t="s">
        <v>572</v>
      </c>
      <c r="C185" s="86">
        <v>2300309</v>
      </c>
      <c r="D185" s="88" t="s">
        <v>119</v>
      </c>
      <c r="E185" s="88" t="s">
        <v>317</v>
      </c>
      <c r="F185" s="87" t="s">
        <v>421</v>
      </c>
      <c r="G185" s="88" t="s">
        <v>156</v>
      </c>
      <c r="H185" s="87" t="s">
        <v>422</v>
      </c>
      <c r="I185" s="87" t="s">
        <v>130</v>
      </c>
      <c r="J185" s="104"/>
      <c r="K185" s="90">
        <v>8.8699999999999992</v>
      </c>
      <c r="L185" s="88" t="s">
        <v>132</v>
      </c>
      <c r="M185" s="89">
        <v>2.7900000000000001E-2</v>
      </c>
      <c r="N185" s="89">
        <v>5.1199999999867851E-2</v>
      </c>
      <c r="O185" s="90">
        <v>228619.61500000005</v>
      </c>
      <c r="P185" s="105">
        <v>82.09</v>
      </c>
      <c r="Q185" s="90"/>
      <c r="R185" s="90">
        <v>187.67384195400004</v>
      </c>
      <c r="S185" s="91">
        <v>5.3162406985396719E-4</v>
      </c>
      <c r="T185" s="91">
        <f t="shared" si="3"/>
        <v>1.390611741189663E-3</v>
      </c>
      <c r="U185" s="91">
        <f>R185/'סכום נכסי הקרן'!$C$42</f>
        <v>2.7396109543185597E-4</v>
      </c>
    </row>
    <row r="186" spans="2:21">
      <c r="B186" s="85" t="s">
        <v>573</v>
      </c>
      <c r="C186" s="86">
        <v>2300176</v>
      </c>
      <c r="D186" s="88" t="s">
        <v>119</v>
      </c>
      <c r="E186" s="88" t="s">
        <v>317</v>
      </c>
      <c r="F186" s="87" t="s">
        <v>421</v>
      </c>
      <c r="G186" s="88" t="s">
        <v>156</v>
      </c>
      <c r="H186" s="87" t="s">
        <v>422</v>
      </c>
      <c r="I186" s="87" t="s">
        <v>130</v>
      </c>
      <c r="J186" s="104"/>
      <c r="K186" s="90">
        <v>1.38</v>
      </c>
      <c r="L186" s="88" t="s">
        <v>132</v>
      </c>
      <c r="M186" s="89">
        <v>3.6499999999999998E-2</v>
      </c>
      <c r="N186" s="89">
        <v>5.0299987603818021E-2</v>
      </c>
      <c r="O186" s="90">
        <v>1.6395000000000003E-2</v>
      </c>
      <c r="P186" s="105">
        <v>98.51</v>
      </c>
      <c r="Q186" s="90"/>
      <c r="R186" s="90">
        <v>1.6134000000000002E-5</v>
      </c>
      <c r="S186" s="91">
        <v>1.0263094839986156E-11</v>
      </c>
      <c r="T186" s="91">
        <f t="shared" si="3"/>
        <v>1.1954851884927709E-10</v>
      </c>
      <c r="U186" s="91">
        <f>R186/'סכום נכסי הקרן'!$C$42</f>
        <v>2.3551967965684607E-11</v>
      </c>
    </row>
    <row r="187" spans="2:21">
      <c r="B187" s="85" t="s">
        <v>574</v>
      </c>
      <c r="C187" s="86">
        <v>1185941</v>
      </c>
      <c r="D187" s="88" t="s">
        <v>119</v>
      </c>
      <c r="E187" s="88" t="s">
        <v>317</v>
      </c>
      <c r="F187" s="87" t="s">
        <v>575</v>
      </c>
      <c r="G187" s="88" t="s">
        <v>129</v>
      </c>
      <c r="H187" s="87" t="s">
        <v>422</v>
      </c>
      <c r="I187" s="87" t="s">
        <v>130</v>
      </c>
      <c r="J187" s="104"/>
      <c r="K187" s="90">
        <v>1.76</v>
      </c>
      <c r="L187" s="88" t="s">
        <v>132</v>
      </c>
      <c r="M187" s="89">
        <v>6.0999999999999999E-2</v>
      </c>
      <c r="N187" s="89">
        <v>6.3999999999991897E-2</v>
      </c>
      <c r="O187" s="90">
        <v>489899.17500000005</v>
      </c>
      <c r="P187" s="105">
        <v>100.83</v>
      </c>
      <c r="Q187" s="90"/>
      <c r="R187" s="90">
        <v>493.96531640100005</v>
      </c>
      <c r="S187" s="91">
        <v>1.2717716959580489E-3</v>
      </c>
      <c r="T187" s="91">
        <f t="shared" si="3"/>
        <v>3.6601476347250571E-3</v>
      </c>
      <c r="U187" s="91">
        <f>R187/'סכום נכסי הקרן'!$C$42</f>
        <v>7.2107693740148832E-4</v>
      </c>
    </row>
    <row r="188" spans="2:21">
      <c r="B188" s="85" t="s">
        <v>576</v>
      </c>
      <c r="C188" s="86">
        <v>1143130</v>
      </c>
      <c r="D188" s="88" t="s">
        <v>119</v>
      </c>
      <c r="E188" s="88" t="s">
        <v>317</v>
      </c>
      <c r="F188" s="87">
        <v>513834200</v>
      </c>
      <c r="G188" s="88" t="s">
        <v>443</v>
      </c>
      <c r="H188" s="87" t="s">
        <v>422</v>
      </c>
      <c r="I188" s="87" t="s">
        <v>130</v>
      </c>
      <c r="J188" s="104"/>
      <c r="K188" s="90">
        <v>7.46</v>
      </c>
      <c r="L188" s="88" t="s">
        <v>132</v>
      </c>
      <c r="M188" s="89">
        <v>3.0499999999999999E-2</v>
      </c>
      <c r="N188" s="89">
        <v>5.2299999999945709E-2</v>
      </c>
      <c r="O188" s="90">
        <v>406960.3355150001</v>
      </c>
      <c r="P188" s="105">
        <v>85.55</v>
      </c>
      <c r="Q188" s="90"/>
      <c r="R188" s="90">
        <v>348.1545670430001</v>
      </c>
      <c r="S188" s="91">
        <v>5.9613606925666902E-4</v>
      </c>
      <c r="T188" s="91">
        <f t="shared" si="3"/>
        <v>2.5797299380564023E-3</v>
      </c>
      <c r="U188" s="91">
        <f>R188/'סכום נכסי הקרן'!$C$42</f>
        <v>5.0822642928619879E-4</v>
      </c>
    </row>
    <row r="189" spans="2:21">
      <c r="B189" s="85" t="s">
        <v>577</v>
      </c>
      <c r="C189" s="86">
        <v>1157601</v>
      </c>
      <c r="D189" s="88" t="s">
        <v>119</v>
      </c>
      <c r="E189" s="88" t="s">
        <v>317</v>
      </c>
      <c r="F189" s="87">
        <v>513834200</v>
      </c>
      <c r="G189" s="88" t="s">
        <v>443</v>
      </c>
      <c r="H189" s="87" t="s">
        <v>422</v>
      </c>
      <c r="I189" s="87" t="s">
        <v>130</v>
      </c>
      <c r="J189" s="104"/>
      <c r="K189" s="90">
        <v>2.89</v>
      </c>
      <c r="L189" s="88" t="s">
        <v>132</v>
      </c>
      <c r="M189" s="89">
        <v>2.9100000000000001E-2</v>
      </c>
      <c r="N189" s="89">
        <v>5.0399999999993686E-2</v>
      </c>
      <c r="O189" s="90">
        <v>201131.45720700003</v>
      </c>
      <c r="P189" s="105">
        <v>94.28</v>
      </c>
      <c r="Q189" s="90"/>
      <c r="R189" s="90">
        <v>189.62673787800003</v>
      </c>
      <c r="S189" s="91">
        <v>3.3521909534500006E-4</v>
      </c>
      <c r="T189" s="91">
        <f t="shared" si="3"/>
        <v>1.4050821648403998E-3</v>
      </c>
      <c r="U189" s="91">
        <f>R189/'סכום נכסי הקרן'!$C$42</f>
        <v>2.7681187900954057E-4</v>
      </c>
    </row>
    <row r="190" spans="2:21">
      <c r="B190" s="85" t="s">
        <v>578</v>
      </c>
      <c r="C190" s="86">
        <v>1138163</v>
      </c>
      <c r="D190" s="88" t="s">
        <v>119</v>
      </c>
      <c r="E190" s="88" t="s">
        <v>317</v>
      </c>
      <c r="F190" s="87">
        <v>513834200</v>
      </c>
      <c r="G190" s="88" t="s">
        <v>443</v>
      </c>
      <c r="H190" s="87" t="s">
        <v>422</v>
      </c>
      <c r="I190" s="87" t="s">
        <v>130</v>
      </c>
      <c r="J190" s="104"/>
      <c r="K190" s="90">
        <v>4.99</v>
      </c>
      <c r="L190" s="88" t="s">
        <v>132</v>
      </c>
      <c r="M190" s="89">
        <v>3.95E-2</v>
      </c>
      <c r="N190" s="89">
        <v>4.7798841913222818E-2</v>
      </c>
      <c r="O190" s="90">
        <v>1.3063999999999999E-2</v>
      </c>
      <c r="P190" s="105">
        <v>96.27</v>
      </c>
      <c r="Q190" s="90"/>
      <c r="R190" s="90">
        <v>1.2607000000000001E-5</v>
      </c>
      <c r="S190" s="91">
        <v>5.4431071495516559E-11</v>
      </c>
      <c r="T190" s="91">
        <f t="shared" si="3"/>
        <v>9.3414415342310421E-11</v>
      </c>
      <c r="U190" s="91">
        <f>R190/'סכום נכסי הקרן'!$C$42</f>
        <v>1.8403350696875284E-11</v>
      </c>
    </row>
    <row r="191" spans="2:21">
      <c r="B191" s="85" t="s">
        <v>579</v>
      </c>
      <c r="C191" s="86">
        <v>1143122</v>
      </c>
      <c r="D191" s="88" t="s">
        <v>119</v>
      </c>
      <c r="E191" s="88" t="s">
        <v>317</v>
      </c>
      <c r="F191" s="87">
        <v>513834200</v>
      </c>
      <c r="G191" s="88" t="s">
        <v>443</v>
      </c>
      <c r="H191" s="87" t="s">
        <v>422</v>
      </c>
      <c r="I191" s="87" t="s">
        <v>130</v>
      </c>
      <c r="J191" s="104"/>
      <c r="K191" s="90">
        <v>6.7</v>
      </c>
      <c r="L191" s="88" t="s">
        <v>132</v>
      </c>
      <c r="M191" s="89">
        <v>3.0499999999999999E-2</v>
      </c>
      <c r="N191" s="89">
        <v>5.1500000000024047E-2</v>
      </c>
      <c r="O191" s="90">
        <v>547136.97622200008</v>
      </c>
      <c r="P191" s="105">
        <v>87.42</v>
      </c>
      <c r="Q191" s="90"/>
      <c r="R191" s="90">
        <v>478.30714459900003</v>
      </c>
      <c r="S191" s="91">
        <v>7.5066315011905406E-4</v>
      </c>
      <c r="T191" s="91">
        <f t="shared" si="3"/>
        <v>3.5441248724332125E-3</v>
      </c>
      <c r="U191" s="91">
        <f>R191/'סכום נכסי הקרן'!$C$42</f>
        <v>6.9821957030827579E-4</v>
      </c>
    </row>
    <row r="192" spans="2:21">
      <c r="B192" s="85" t="s">
        <v>580</v>
      </c>
      <c r="C192" s="86">
        <v>1182666</v>
      </c>
      <c r="D192" s="88" t="s">
        <v>119</v>
      </c>
      <c r="E192" s="88" t="s">
        <v>317</v>
      </c>
      <c r="F192" s="87">
        <v>513834200</v>
      </c>
      <c r="G192" s="88" t="s">
        <v>443</v>
      </c>
      <c r="H192" s="87" t="s">
        <v>422</v>
      </c>
      <c r="I192" s="87" t="s">
        <v>130</v>
      </c>
      <c r="J192" s="104"/>
      <c r="K192" s="90">
        <v>8.3299999999991368</v>
      </c>
      <c r="L192" s="88" t="s">
        <v>132</v>
      </c>
      <c r="M192" s="89">
        <v>2.63E-2</v>
      </c>
      <c r="N192" s="89">
        <v>5.2800000000009263E-2</v>
      </c>
      <c r="O192" s="90">
        <v>587879.01000000013</v>
      </c>
      <c r="P192" s="105">
        <v>80.77</v>
      </c>
      <c r="Q192" s="90"/>
      <c r="R192" s="90">
        <v>474.82987637700006</v>
      </c>
      <c r="S192" s="91">
        <v>8.4746401861344827E-4</v>
      </c>
      <c r="T192" s="91">
        <f t="shared" si="3"/>
        <v>3.518359267773379E-3</v>
      </c>
      <c r="U192" s="91">
        <f>R192/'סכום נכסי הקרן'!$C$42</f>
        <v>6.931435501165914E-4</v>
      </c>
    </row>
    <row r="193" spans="2:21">
      <c r="B193" s="85" t="s">
        <v>581</v>
      </c>
      <c r="C193" s="86">
        <v>1141647</v>
      </c>
      <c r="D193" s="88" t="s">
        <v>119</v>
      </c>
      <c r="E193" s="88" t="s">
        <v>317</v>
      </c>
      <c r="F193" s="87" t="s">
        <v>582</v>
      </c>
      <c r="G193" s="88" t="s">
        <v>127</v>
      </c>
      <c r="H193" s="87" t="s">
        <v>419</v>
      </c>
      <c r="I193" s="87" t="s">
        <v>328</v>
      </c>
      <c r="J193" s="104"/>
      <c r="K193" s="90">
        <v>0.10999999992683125</v>
      </c>
      <c r="L193" s="88" t="s">
        <v>132</v>
      </c>
      <c r="M193" s="89">
        <v>3.4000000000000002E-2</v>
      </c>
      <c r="N193" s="89">
        <v>6.5899999989423808E-2</v>
      </c>
      <c r="O193" s="90">
        <v>1501.4227420000002</v>
      </c>
      <c r="P193" s="105">
        <v>100.13</v>
      </c>
      <c r="Q193" s="90"/>
      <c r="R193" s="90">
        <v>1.5033745010000001</v>
      </c>
      <c r="S193" s="91">
        <v>4.2887540055781526E-5</v>
      </c>
      <c r="T193" s="91">
        <f t="shared" si="3"/>
        <v>1.1139593087289019E-5</v>
      </c>
      <c r="U193" s="91">
        <f>R193/'סכום נכסי הקרן'!$C$42</f>
        <v>2.1945846093950093E-6</v>
      </c>
    </row>
    <row r="194" spans="2:21">
      <c r="B194" s="85" t="s">
        <v>583</v>
      </c>
      <c r="C194" s="86">
        <v>1193481</v>
      </c>
      <c r="D194" s="88" t="s">
        <v>119</v>
      </c>
      <c r="E194" s="88" t="s">
        <v>317</v>
      </c>
      <c r="F194" s="87" t="s">
        <v>450</v>
      </c>
      <c r="G194" s="88" t="s">
        <v>443</v>
      </c>
      <c r="H194" s="87" t="s">
        <v>419</v>
      </c>
      <c r="I194" s="87" t="s">
        <v>328</v>
      </c>
      <c r="J194" s="104"/>
      <c r="K194" s="90">
        <v>4.2300000000048641</v>
      </c>
      <c r="L194" s="88" t="s">
        <v>132</v>
      </c>
      <c r="M194" s="89">
        <v>4.7E-2</v>
      </c>
      <c r="N194" s="89">
        <v>4.9800000000073459E-2</v>
      </c>
      <c r="O194" s="90">
        <v>300471.49400000006</v>
      </c>
      <c r="P194" s="105">
        <v>100.57</v>
      </c>
      <c r="Q194" s="90"/>
      <c r="R194" s="90">
        <v>302.18417041100008</v>
      </c>
      <c r="S194" s="91">
        <v>6.0202663594470063E-4</v>
      </c>
      <c r="T194" s="91">
        <f t="shared" si="3"/>
        <v>2.2391018961406099E-3</v>
      </c>
      <c r="U194" s="91">
        <f>R194/'סכום נכסי הקרן'!$C$42</f>
        <v>4.4112011288315674E-4</v>
      </c>
    </row>
    <row r="195" spans="2:21">
      <c r="B195" s="85" t="s">
        <v>584</v>
      </c>
      <c r="C195" s="86">
        <v>1136068</v>
      </c>
      <c r="D195" s="88" t="s">
        <v>119</v>
      </c>
      <c r="E195" s="88" t="s">
        <v>317</v>
      </c>
      <c r="F195" s="87">
        <v>513754069</v>
      </c>
      <c r="G195" s="88" t="s">
        <v>443</v>
      </c>
      <c r="H195" s="87" t="s">
        <v>422</v>
      </c>
      <c r="I195" s="87" t="s">
        <v>130</v>
      </c>
      <c r="J195" s="104"/>
      <c r="K195" s="90">
        <v>1.06</v>
      </c>
      <c r="L195" s="88" t="s">
        <v>132</v>
      </c>
      <c r="M195" s="89">
        <v>3.9199999999999999E-2</v>
      </c>
      <c r="N195" s="89">
        <v>5.5400824360699874E-2</v>
      </c>
      <c r="O195" s="90">
        <v>2.3776000000000002E-2</v>
      </c>
      <c r="P195" s="105">
        <v>100</v>
      </c>
      <c r="Q195" s="90"/>
      <c r="R195" s="90">
        <v>2.3776000000000001E-5</v>
      </c>
      <c r="S195" s="91">
        <v>2.4770433836812685E-11</v>
      </c>
      <c r="T195" s="91">
        <f t="shared" si="3"/>
        <v>1.7617364473536704E-10</v>
      </c>
      <c r="U195" s="91">
        <f>R195/'סכום נכסי הקרן'!$C$42</f>
        <v>3.4707548676838793E-11</v>
      </c>
    </row>
    <row r="196" spans="2:21">
      <c r="B196" s="85" t="s">
        <v>585</v>
      </c>
      <c r="C196" s="86">
        <v>1160647</v>
      </c>
      <c r="D196" s="88" t="s">
        <v>119</v>
      </c>
      <c r="E196" s="88" t="s">
        <v>317</v>
      </c>
      <c r="F196" s="87">
        <v>513754069</v>
      </c>
      <c r="G196" s="88" t="s">
        <v>443</v>
      </c>
      <c r="H196" s="87" t="s">
        <v>422</v>
      </c>
      <c r="I196" s="87" t="s">
        <v>130</v>
      </c>
      <c r="J196" s="104"/>
      <c r="K196" s="90">
        <v>6.1300000000010382</v>
      </c>
      <c r="L196" s="88" t="s">
        <v>132</v>
      </c>
      <c r="M196" s="89">
        <v>2.64E-2</v>
      </c>
      <c r="N196" s="89">
        <v>5.2200000000006928E-2</v>
      </c>
      <c r="O196" s="90">
        <v>1002808.1170860002</v>
      </c>
      <c r="P196" s="105">
        <v>86.46</v>
      </c>
      <c r="Q196" s="90"/>
      <c r="R196" s="90">
        <v>867.02789807000011</v>
      </c>
      <c r="S196" s="91">
        <v>6.1289886404601167E-4</v>
      </c>
      <c r="T196" s="91">
        <f t="shared" si="3"/>
        <v>6.4244391356929774E-3</v>
      </c>
      <c r="U196" s="91">
        <f>R196/'סכום נכסי הקרן'!$C$42</f>
        <v>1.2656633990764533E-3</v>
      </c>
    </row>
    <row r="197" spans="2:21">
      <c r="B197" s="85" t="s">
        <v>586</v>
      </c>
      <c r="C197" s="86">
        <v>1179928</v>
      </c>
      <c r="D197" s="88" t="s">
        <v>119</v>
      </c>
      <c r="E197" s="88" t="s">
        <v>317</v>
      </c>
      <c r="F197" s="87">
        <v>513754069</v>
      </c>
      <c r="G197" s="88" t="s">
        <v>443</v>
      </c>
      <c r="H197" s="87" t="s">
        <v>422</v>
      </c>
      <c r="I197" s="87" t="s">
        <v>130</v>
      </c>
      <c r="J197" s="104"/>
      <c r="K197" s="90">
        <v>7.7400000000021727</v>
      </c>
      <c r="L197" s="88" t="s">
        <v>132</v>
      </c>
      <c r="M197" s="89">
        <v>2.5000000000000001E-2</v>
      </c>
      <c r="N197" s="89">
        <v>5.4400000000019516E-2</v>
      </c>
      <c r="O197" s="90">
        <v>557984.06900800008</v>
      </c>
      <c r="P197" s="105">
        <v>80.78</v>
      </c>
      <c r="Q197" s="90"/>
      <c r="R197" s="90">
        <v>450.73953097300011</v>
      </c>
      <c r="S197" s="91">
        <v>4.1838953524569387E-4</v>
      </c>
      <c r="T197" s="91">
        <f t="shared" si="3"/>
        <v>3.3398564097334828E-3</v>
      </c>
      <c r="U197" s="91">
        <f>R197/'סכום נכסי הקרן'!$C$42</f>
        <v>6.5797712869367802E-4</v>
      </c>
    </row>
    <row r="198" spans="2:21">
      <c r="B198" s="85" t="s">
        <v>587</v>
      </c>
      <c r="C198" s="86">
        <v>1143411</v>
      </c>
      <c r="D198" s="88" t="s">
        <v>119</v>
      </c>
      <c r="E198" s="88" t="s">
        <v>317</v>
      </c>
      <c r="F198" s="87">
        <v>513937714</v>
      </c>
      <c r="G198" s="88" t="s">
        <v>443</v>
      </c>
      <c r="H198" s="87" t="s">
        <v>422</v>
      </c>
      <c r="I198" s="87" t="s">
        <v>130</v>
      </c>
      <c r="J198" s="104"/>
      <c r="K198" s="90">
        <v>5.4499999999920403</v>
      </c>
      <c r="L198" s="88" t="s">
        <v>132</v>
      </c>
      <c r="M198" s="89">
        <v>3.4300000000000004E-2</v>
      </c>
      <c r="N198" s="89">
        <v>5.0099999999937674E-2</v>
      </c>
      <c r="O198" s="90">
        <v>402212.53318200004</v>
      </c>
      <c r="P198" s="105">
        <v>92.15</v>
      </c>
      <c r="Q198" s="90"/>
      <c r="R198" s="90">
        <v>370.63884933100007</v>
      </c>
      <c r="S198" s="91">
        <v>1.3235900131038569E-3</v>
      </c>
      <c r="T198" s="91">
        <f t="shared" si="3"/>
        <v>2.746332308511307E-3</v>
      </c>
      <c r="U198" s="91">
        <f>R198/'סכום נכסי הקרן'!$C$42</f>
        <v>5.4104836409333808E-4</v>
      </c>
    </row>
    <row r="199" spans="2:21">
      <c r="B199" s="85" t="s">
        <v>588</v>
      </c>
      <c r="C199" s="86">
        <v>1184191</v>
      </c>
      <c r="D199" s="88" t="s">
        <v>119</v>
      </c>
      <c r="E199" s="88" t="s">
        <v>317</v>
      </c>
      <c r="F199" s="87">
        <v>513937714</v>
      </c>
      <c r="G199" s="88" t="s">
        <v>443</v>
      </c>
      <c r="H199" s="87" t="s">
        <v>422</v>
      </c>
      <c r="I199" s="87" t="s">
        <v>130</v>
      </c>
      <c r="J199" s="104"/>
      <c r="K199" s="90">
        <v>6.7099999999908215</v>
      </c>
      <c r="L199" s="88" t="s">
        <v>132</v>
      </c>
      <c r="M199" s="89">
        <v>2.98E-2</v>
      </c>
      <c r="N199" s="89">
        <v>5.309999999993735E-2</v>
      </c>
      <c r="O199" s="90">
        <v>319015.81077100005</v>
      </c>
      <c r="P199" s="105">
        <v>86.08</v>
      </c>
      <c r="Q199" s="90"/>
      <c r="R199" s="90">
        <v>274.60880991200008</v>
      </c>
      <c r="S199" s="91">
        <v>8.1269181638654619E-4</v>
      </c>
      <c r="T199" s="91">
        <f t="shared" si="3"/>
        <v>2.0347760312348015E-3</v>
      </c>
      <c r="U199" s="91">
        <f>R199/'סכום נכסי הקרן'!$C$42</f>
        <v>4.0086636259713639E-4</v>
      </c>
    </row>
    <row r="200" spans="2:21">
      <c r="B200" s="85" t="s">
        <v>589</v>
      </c>
      <c r="C200" s="86">
        <v>1139815</v>
      </c>
      <c r="D200" s="88" t="s">
        <v>119</v>
      </c>
      <c r="E200" s="88" t="s">
        <v>317</v>
      </c>
      <c r="F200" s="87">
        <v>514290345</v>
      </c>
      <c r="G200" s="88" t="s">
        <v>443</v>
      </c>
      <c r="H200" s="87" t="s">
        <v>422</v>
      </c>
      <c r="I200" s="87" t="s">
        <v>130</v>
      </c>
      <c r="J200" s="104"/>
      <c r="K200" s="90">
        <v>2</v>
      </c>
      <c r="L200" s="88" t="s">
        <v>132</v>
      </c>
      <c r="M200" s="89">
        <v>3.61E-2</v>
      </c>
      <c r="N200" s="89">
        <v>4.9399999999980224E-2</v>
      </c>
      <c r="O200" s="90">
        <v>827863.26687000017</v>
      </c>
      <c r="P200" s="105">
        <v>98.99</v>
      </c>
      <c r="Q200" s="90"/>
      <c r="R200" s="90">
        <v>819.50182027300013</v>
      </c>
      <c r="S200" s="91">
        <v>1.0786492076482086E-3</v>
      </c>
      <c r="T200" s="91">
        <f t="shared" si="3"/>
        <v>6.0722839226430908E-3</v>
      </c>
      <c r="U200" s="91">
        <f>R200/'סכום נכסי הקרן'!$C$42</f>
        <v>1.1962861422393654E-3</v>
      </c>
    </row>
    <row r="201" spans="2:21">
      <c r="B201" s="85" t="s">
        <v>590</v>
      </c>
      <c r="C201" s="86">
        <v>1155522</v>
      </c>
      <c r="D201" s="88" t="s">
        <v>119</v>
      </c>
      <c r="E201" s="88" t="s">
        <v>317</v>
      </c>
      <c r="F201" s="87">
        <v>514290345</v>
      </c>
      <c r="G201" s="88" t="s">
        <v>443</v>
      </c>
      <c r="H201" s="87" t="s">
        <v>422</v>
      </c>
      <c r="I201" s="87" t="s">
        <v>130</v>
      </c>
      <c r="J201" s="104"/>
      <c r="K201" s="90">
        <v>3.0000000000037552</v>
      </c>
      <c r="L201" s="88" t="s">
        <v>132</v>
      </c>
      <c r="M201" s="89">
        <v>3.3000000000000002E-2</v>
      </c>
      <c r="N201" s="89">
        <v>4.490000000003979E-2</v>
      </c>
      <c r="O201" s="90">
        <v>272466.79958000005</v>
      </c>
      <c r="P201" s="105">
        <v>97.75</v>
      </c>
      <c r="Q201" s="90"/>
      <c r="R201" s="90">
        <v>266.33629660600002</v>
      </c>
      <c r="S201" s="91">
        <v>8.8364267161783082E-4</v>
      </c>
      <c r="T201" s="91">
        <f t="shared" si="3"/>
        <v>1.9734789745288858E-3</v>
      </c>
      <c r="U201" s="91">
        <f>R201/'סכום נכסי הקרן'!$C$42</f>
        <v>3.8879037596154615E-4</v>
      </c>
    </row>
    <row r="202" spans="2:21">
      <c r="B202" s="85" t="s">
        <v>591</v>
      </c>
      <c r="C202" s="86">
        <v>1159359</v>
      </c>
      <c r="D202" s="88" t="s">
        <v>119</v>
      </c>
      <c r="E202" s="88" t="s">
        <v>317</v>
      </c>
      <c r="F202" s="87">
        <v>514290345</v>
      </c>
      <c r="G202" s="88" t="s">
        <v>443</v>
      </c>
      <c r="H202" s="87" t="s">
        <v>422</v>
      </c>
      <c r="I202" s="87" t="s">
        <v>130</v>
      </c>
      <c r="J202" s="104"/>
      <c r="K202" s="90">
        <v>5.3900000000006312</v>
      </c>
      <c r="L202" s="88" t="s">
        <v>132</v>
      </c>
      <c r="M202" s="89">
        <v>2.6200000000000001E-2</v>
      </c>
      <c r="N202" s="89">
        <v>5.110000000000945E-2</v>
      </c>
      <c r="O202" s="90">
        <v>719308.16780700011</v>
      </c>
      <c r="P202" s="105">
        <v>88.3</v>
      </c>
      <c r="Q202" s="90"/>
      <c r="R202" s="90">
        <v>635.14908823999997</v>
      </c>
      <c r="S202" s="91">
        <v>5.5615421201582547E-4</v>
      </c>
      <c r="T202" s="91">
        <f t="shared" si="3"/>
        <v>4.7062806958944334E-3</v>
      </c>
      <c r="U202" s="91">
        <f>R202/'סכום נכסי הקרן'!$C$42</f>
        <v>9.2717311142074264E-4</v>
      </c>
    </row>
    <row r="203" spans="2:21">
      <c r="B203" s="85" t="s">
        <v>592</v>
      </c>
      <c r="C203" s="86">
        <v>1141829</v>
      </c>
      <c r="D203" s="88" t="s">
        <v>119</v>
      </c>
      <c r="E203" s="88" t="s">
        <v>317</v>
      </c>
      <c r="F203" s="87" t="s">
        <v>593</v>
      </c>
      <c r="G203" s="88" t="s">
        <v>127</v>
      </c>
      <c r="H203" s="87" t="s">
        <v>419</v>
      </c>
      <c r="I203" s="87" t="s">
        <v>328</v>
      </c>
      <c r="J203" s="104"/>
      <c r="K203" s="90">
        <v>2.2999999999947156</v>
      </c>
      <c r="L203" s="88" t="s">
        <v>132</v>
      </c>
      <c r="M203" s="89">
        <v>2.3E-2</v>
      </c>
      <c r="N203" s="89">
        <v>5.809999999989255E-2</v>
      </c>
      <c r="O203" s="90">
        <v>304784.75896500004</v>
      </c>
      <c r="P203" s="105">
        <v>93.13</v>
      </c>
      <c r="Q203" s="90"/>
      <c r="R203" s="90">
        <v>283.84603920500001</v>
      </c>
      <c r="S203" s="91">
        <v>3.7334066591427826E-4</v>
      </c>
      <c r="T203" s="91">
        <f t="shared" ref="T203:T266" si="4">IFERROR(R203/$R$11,0)</f>
        <v>2.1032213690462122E-3</v>
      </c>
      <c r="U203" s="91">
        <f>R203/'סכום נכסי הקרן'!$C$42</f>
        <v>4.1435061500821966E-4</v>
      </c>
    </row>
    <row r="204" spans="2:21">
      <c r="B204" s="85" t="s">
        <v>594</v>
      </c>
      <c r="C204" s="86">
        <v>1173566</v>
      </c>
      <c r="D204" s="88" t="s">
        <v>119</v>
      </c>
      <c r="E204" s="88" t="s">
        <v>317</v>
      </c>
      <c r="F204" s="87" t="s">
        <v>593</v>
      </c>
      <c r="G204" s="88" t="s">
        <v>127</v>
      </c>
      <c r="H204" s="87" t="s">
        <v>419</v>
      </c>
      <c r="I204" s="87" t="s">
        <v>328</v>
      </c>
      <c r="J204" s="104"/>
      <c r="K204" s="90">
        <v>2.5900000000004901</v>
      </c>
      <c r="L204" s="88" t="s">
        <v>132</v>
      </c>
      <c r="M204" s="89">
        <v>2.1499999999999998E-2</v>
      </c>
      <c r="N204" s="89">
        <v>5.8300000000058819E-2</v>
      </c>
      <c r="O204" s="90">
        <v>169202.48717300003</v>
      </c>
      <c r="P204" s="105">
        <v>91.16</v>
      </c>
      <c r="Q204" s="90">
        <v>8.998464258000002</v>
      </c>
      <c r="R204" s="90">
        <v>163.24345158800003</v>
      </c>
      <c r="S204" s="91">
        <v>3.1649827830728685E-4</v>
      </c>
      <c r="T204" s="91">
        <f t="shared" si="4"/>
        <v>1.2095892431628283E-3</v>
      </c>
      <c r="U204" s="91">
        <f>R204/'סכום נכסי הקרן'!$C$42</f>
        <v>2.382982857573052E-4</v>
      </c>
    </row>
    <row r="205" spans="2:21">
      <c r="B205" s="85" t="s">
        <v>595</v>
      </c>
      <c r="C205" s="86">
        <v>1136464</v>
      </c>
      <c r="D205" s="88" t="s">
        <v>119</v>
      </c>
      <c r="E205" s="88" t="s">
        <v>317</v>
      </c>
      <c r="F205" s="87" t="s">
        <v>593</v>
      </c>
      <c r="G205" s="88" t="s">
        <v>127</v>
      </c>
      <c r="H205" s="87" t="s">
        <v>419</v>
      </c>
      <c r="I205" s="87" t="s">
        <v>328</v>
      </c>
      <c r="J205" s="104"/>
      <c r="K205" s="90">
        <v>1.5999999999953158</v>
      </c>
      <c r="L205" s="88" t="s">
        <v>132</v>
      </c>
      <c r="M205" s="89">
        <v>2.75E-2</v>
      </c>
      <c r="N205" s="89">
        <v>5.5899999999887574E-2</v>
      </c>
      <c r="O205" s="90">
        <v>176815.11419300002</v>
      </c>
      <c r="P205" s="105">
        <v>96.59</v>
      </c>
      <c r="Q205" s="90"/>
      <c r="R205" s="90">
        <v>170.78571288800003</v>
      </c>
      <c r="S205" s="91">
        <v>5.6169536236062162E-4</v>
      </c>
      <c r="T205" s="91">
        <f t="shared" si="4"/>
        <v>1.2654753326130095E-3</v>
      </c>
      <c r="U205" s="91">
        <f>R205/'סכום נכסי הקרן'!$C$42</f>
        <v>2.4930827066659136E-4</v>
      </c>
    </row>
    <row r="206" spans="2:21">
      <c r="B206" s="85" t="s">
        <v>596</v>
      </c>
      <c r="C206" s="86">
        <v>1139591</v>
      </c>
      <c r="D206" s="88" t="s">
        <v>119</v>
      </c>
      <c r="E206" s="88" t="s">
        <v>317</v>
      </c>
      <c r="F206" s="87" t="s">
        <v>593</v>
      </c>
      <c r="G206" s="88" t="s">
        <v>127</v>
      </c>
      <c r="H206" s="87" t="s">
        <v>419</v>
      </c>
      <c r="I206" s="87" t="s">
        <v>328</v>
      </c>
      <c r="J206" s="104"/>
      <c r="K206" s="90">
        <v>0.54000000001052217</v>
      </c>
      <c r="L206" s="88" t="s">
        <v>132</v>
      </c>
      <c r="M206" s="89">
        <v>2.4E-2</v>
      </c>
      <c r="N206" s="89">
        <v>5.9500000000197284E-2</v>
      </c>
      <c r="O206" s="90">
        <v>30922.454346000002</v>
      </c>
      <c r="P206" s="105">
        <v>98.35</v>
      </c>
      <c r="Q206" s="90"/>
      <c r="R206" s="90">
        <v>30.412233892000003</v>
      </c>
      <c r="S206" s="91">
        <v>3.3159094278256197E-4</v>
      </c>
      <c r="T206" s="91">
        <f t="shared" si="4"/>
        <v>2.253463193681905E-4</v>
      </c>
      <c r="U206" s="91">
        <f>R206/'סכום נכסי הקרן'!$C$42</f>
        <v>4.439493977868425E-5</v>
      </c>
    </row>
    <row r="207" spans="2:21">
      <c r="B207" s="85" t="s">
        <v>597</v>
      </c>
      <c r="C207" s="86">
        <v>1158740</v>
      </c>
      <c r="D207" s="88" t="s">
        <v>119</v>
      </c>
      <c r="E207" s="88" t="s">
        <v>317</v>
      </c>
      <c r="F207" s="87" t="s">
        <v>465</v>
      </c>
      <c r="G207" s="88" t="s">
        <v>128</v>
      </c>
      <c r="H207" s="87" t="s">
        <v>466</v>
      </c>
      <c r="I207" s="87" t="s">
        <v>328</v>
      </c>
      <c r="J207" s="104"/>
      <c r="K207" s="90">
        <v>1.689999999973433</v>
      </c>
      <c r="L207" s="88" t="s">
        <v>132</v>
      </c>
      <c r="M207" s="89">
        <v>3.2500000000000001E-2</v>
      </c>
      <c r="N207" s="89">
        <v>6.0499999996900485E-2</v>
      </c>
      <c r="O207" s="90">
        <v>3519.6108610000006</v>
      </c>
      <c r="P207" s="105">
        <v>96.25</v>
      </c>
      <c r="Q207" s="90"/>
      <c r="R207" s="90">
        <v>3.3876253610000004</v>
      </c>
      <c r="S207" s="91">
        <v>9.0582585935581576E-6</v>
      </c>
      <c r="T207" s="91">
        <f t="shared" si="4"/>
        <v>2.5101375624383142E-5</v>
      </c>
      <c r="U207" s="91">
        <f>R207/'סכום נכסי הקרן'!$C$42</f>
        <v>4.9451620169835594E-6</v>
      </c>
    </row>
    <row r="208" spans="2:21">
      <c r="B208" s="85" t="s">
        <v>598</v>
      </c>
      <c r="C208" s="86">
        <v>1191832</v>
      </c>
      <c r="D208" s="88" t="s">
        <v>119</v>
      </c>
      <c r="E208" s="88" t="s">
        <v>317</v>
      </c>
      <c r="F208" s="87" t="s">
        <v>465</v>
      </c>
      <c r="G208" s="88" t="s">
        <v>128</v>
      </c>
      <c r="H208" s="87" t="s">
        <v>466</v>
      </c>
      <c r="I208" s="87" t="s">
        <v>328</v>
      </c>
      <c r="J208" s="104"/>
      <c r="K208" s="90">
        <v>2.3700000000014998</v>
      </c>
      <c r="L208" s="88" t="s">
        <v>132</v>
      </c>
      <c r="M208" s="89">
        <v>5.7000000000000002E-2</v>
      </c>
      <c r="N208" s="89">
        <v>6.3900000000018817E-2</v>
      </c>
      <c r="O208" s="90">
        <v>633870.48980100011</v>
      </c>
      <c r="P208" s="105">
        <v>98.88</v>
      </c>
      <c r="Q208" s="90"/>
      <c r="R208" s="90">
        <v>626.7711192380001</v>
      </c>
      <c r="S208" s="91">
        <v>1.5985153713297879E-3</v>
      </c>
      <c r="T208" s="91">
        <f t="shared" si="4"/>
        <v>4.6442022413788614E-3</v>
      </c>
      <c r="U208" s="91">
        <f>R208/'סכום נכסי הקרן'!$C$42</f>
        <v>9.1494318347029027E-4</v>
      </c>
    </row>
    <row r="209" spans="2:21">
      <c r="B209" s="85" t="s">
        <v>599</v>
      </c>
      <c r="C209" s="86">
        <v>1161678</v>
      </c>
      <c r="D209" s="88" t="s">
        <v>119</v>
      </c>
      <c r="E209" s="88" t="s">
        <v>317</v>
      </c>
      <c r="F209" s="87" t="s">
        <v>469</v>
      </c>
      <c r="G209" s="88" t="s">
        <v>128</v>
      </c>
      <c r="H209" s="87" t="s">
        <v>466</v>
      </c>
      <c r="I209" s="87" t="s">
        <v>328</v>
      </c>
      <c r="J209" s="104"/>
      <c r="K209" s="90">
        <v>1.9100000000065742</v>
      </c>
      <c r="L209" s="88" t="s">
        <v>132</v>
      </c>
      <c r="M209" s="89">
        <v>2.7999999999999997E-2</v>
      </c>
      <c r="N209" s="89">
        <v>5.8400000000141422E-2</v>
      </c>
      <c r="O209" s="90">
        <v>191434.55048800004</v>
      </c>
      <c r="P209" s="105">
        <v>94.56</v>
      </c>
      <c r="Q209" s="90"/>
      <c r="R209" s="90">
        <v>181.02050669100001</v>
      </c>
      <c r="S209" s="91">
        <v>5.5059216900757023E-4</v>
      </c>
      <c r="T209" s="91">
        <f t="shared" si="4"/>
        <v>1.3413123500839656E-3</v>
      </c>
      <c r="U209" s="91">
        <f>R209/'סכום נכסי הקרן'!$C$42</f>
        <v>2.6424874022055458E-4</v>
      </c>
    </row>
    <row r="210" spans="2:21">
      <c r="B210" s="85" t="s">
        <v>600</v>
      </c>
      <c r="C210" s="86">
        <v>1192459</v>
      </c>
      <c r="D210" s="88" t="s">
        <v>119</v>
      </c>
      <c r="E210" s="88" t="s">
        <v>317</v>
      </c>
      <c r="F210" s="87" t="s">
        <v>469</v>
      </c>
      <c r="G210" s="88" t="s">
        <v>128</v>
      </c>
      <c r="H210" s="87" t="s">
        <v>466</v>
      </c>
      <c r="I210" s="87" t="s">
        <v>328</v>
      </c>
      <c r="J210" s="104"/>
      <c r="K210" s="90">
        <v>3.489999999999768</v>
      </c>
      <c r="L210" s="88" t="s">
        <v>132</v>
      </c>
      <c r="M210" s="89">
        <v>5.6500000000000002E-2</v>
      </c>
      <c r="N210" s="89">
        <v>6.2500000000005274E-2</v>
      </c>
      <c r="O210" s="90">
        <v>469583.79432800005</v>
      </c>
      <c r="P210" s="105">
        <v>100.78</v>
      </c>
      <c r="Q210" s="90"/>
      <c r="R210" s="90">
        <v>473.24653053900005</v>
      </c>
      <c r="S210" s="91">
        <v>1.0898249961195693E-3</v>
      </c>
      <c r="T210" s="91">
        <f t="shared" si="4"/>
        <v>3.5066271089932211E-3</v>
      </c>
      <c r="U210" s="91">
        <f>R210/'סכום נכסי הקרן'!$C$42</f>
        <v>6.9083222555633506E-4</v>
      </c>
    </row>
    <row r="211" spans="2:21">
      <c r="B211" s="85" t="s">
        <v>601</v>
      </c>
      <c r="C211" s="86">
        <v>7390149</v>
      </c>
      <c r="D211" s="88" t="s">
        <v>119</v>
      </c>
      <c r="E211" s="88" t="s">
        <v>317</v>
      </c>
      <c r="F211" s="87" t="s">
        <v>602</v>
      </c>
      <c r="G211" s="88" t="s">
        <v>479</v>
      </c>
      <c r="H211" s="87" t="s">
        <v>474</v>
      </c>
      <c r="I211" s="87" t="s">
        <v>130</v>
      </c>
      <c r="J211" s="104"/>
      <c r="K211" s="90">
        <v>1.9300000001204334</v>
      </c>
      <c r="L211" s="88" t="s">
        <v>132</v>
      </c>
      <c r="M211" s="89">
        <v>0.04</v>
      </c>
      <c r="N211" s="89">
        <v>4.9300000001204332E-2</v>
      </c>
      <c r="O211" s="90">
        <v>5655.999240000001</v>
      </c>
      <c r="P211" s="105">
        <v>98.36</v>
      </c>
      <c r="Q211" s="90"/>
      <c r="R211" s="90">
        <v>5.5632408810000005</v>
      </c>
      <c r="S211" s="91">
        <v>2.8618195010630558E-5</v>
      </c>
      <c r="T211" s="91">
        <f t="shared" si="4"/>
        <v>4.1222090450309744E-5</v>
      </c>
      <c r="U211" s="91">
        <f>R211/'סכום נכסי הקרן'!$C$42</f>
        <v>8.1210655147327996E-6</v>
      </c>
    </row>
    <row r="212" spans="2:21">
      <c r="B212" s="85" t="s">
        <v>603</v>
      </c>
      <c r="C212" s="86">
        <v>7390222</v>
      </c>
      <c r="D212" s="88" t="s">
        <v>119</v>
      </c>
      <c r="E212" s="88" t="s">
        <v>317</v>
      </c>
      <c r="F212" s="87" t="s">
        <v>602</v>
      </c>
      <c r="G212" s="88" t="s">
        <v>479</v>
      </c>
      <c r="H212" s="87" t="s">
        <v>466</v>
      </c>
      <c r="I212" s="87" t="s">
        <v>328</v>
      </c>
      <c r="J212" s="104"/>
      <c r="K212" s="90">
        <v>3.5499999999832279</v>
      </c>
      <c r="L212" s="88" t="s">
        <v>132</v>
      </c>
      <c r="M212" s="89">
        <v>0.04</v>
      </c>
      <c r="N212" s="89">
        <v>5.1299999999941288E-2</v>
      </c>
      <c r="O212" s="90">
        <v>48610.28437400001</v>
      </c>
      <c r="P212" s="105">
        <v>98.13</v>
      </c>
      <c r="Q212" s="90"/>
      <c r="R212" s="90">
        <v>47.701271556000016</v>
      </c>
      <c r="S212" s="91">
        <v>6.2782655991459581E-5</v>
      </c>
      <c r="T212" s="91">
        <f t="shared" si="4"/>
        <v>3.5345335079626578E-4</v>
      </c>
      <c r="U212" s="91">
        <f>R212/'סכום נכסי הקרן'!$C$42</f>
        <v>6.9632999851824382E-5</v>
      </c>
    </row>
    <row r="213" spans="2:21">
      <c r="B213" s="85" t="s">
        <v>604</v>
      </c>
      <c r="C213" s="86">
        <v>2590388</v>
      </c>
      <c r="D213" s="88" t="s">
        <v>119</v>
      </c>
      <c r="E213" s="88" t="s">
        <v>317</v>
      </c>
      <c r="F213" s="87" t="s">
        <v>605</v>
      </c>
      <c r="G213" s="88" t="s">
        <v>341</v>
      </c>
      <c r="H213" s="87" t="s">
        <v>466</v>
      </c>
      <c r="I213" s="87" t="s">
        <v>328</v>
      </c>
      <c r="J213" s="104"/>
      <c r="K213" s="90">
        <v>0.9900000000484015</v>
      </c>
      <c r="L213" s="88" t="s">
        <v>132</v>
      </c>
      <c r="M213" s="89">
        <v>5.9000000000000004E-2</v>
      </c>
      <c r="N213" s="89">
        <v>5.4500000001146354E-2</v>
      </c>
      <c r="O213" s="90">
        <v>7812.7273840000016</v>
      </c>
      <c r="P213" s="105">
        <v>100.49</v>
      </c>
      <c r="Q213" s="90"/>
      <c r="R213" s="90">
        <v>7.851009738000001</v>
      </c>
      <c r="S213" s="91">
        <v>2.9691881139719898E-5</v>
      </c>
      <c r="T213" s="91">
        <f t="shared" si="4"/>
        <v>5.8173830770370086E-5</v>
      </c>
      <c r="U213" s="91">
        <f>R213/'סכום נכסי הקרן'!$C$42</f>
        <v>1.1460687358848017E-5</v>
      </c>
    </row>
    <row r="214" spans="2:21">
      <c r="B214" s="85" t="s">
        <v>606</v>
      </c>
      <c r="C214" s="86">
        <v>2590511</v>
      </c>
      <c r="D214" s="88" t="s">
        <v>119</v>
      </c>
      <c r="E214" s="88" t="s">
        <v>317</v>
      </c>
      <c r="F214" s="87" t="s">
        <v>605</v>
      </c>
      <c r="G214" s="88" t="s">
        <v>341</v>
      </c>
      <c r="H214" s="87" t="s">
        <v>466</v>
      </c>
      <c r="I214" s="87" t="s">
        <v>328</v>
      </c>
      <c r="J214" s="104"/>
      <c r="K214" s="90">
        <v>3.2</v>
      </c>
      <c r="L214" s="88" t="s">
        <v>132</v>
      </c>
      <c r="M214" s="89">
        <v>2.7000000000000003E-2</v>
      </c>
      <c r="N214" s="89">
        <v>5.7000158171207842E-2</v>
      </c>
      <c r="O214" s="90">
        <v>0.13096600000000003</v>
      </c>
      <c r="P214" s="105">
        <v>91.75</v>
      </c>
      <c r="Q214" s="90"/>
      <c r="R214" s="90">
        <v>1.2012300000000002E-4</v>
      </c>
      <c r="S214" s="91">
        <v>1.7515659905522889E-10</v>
      </c>
      <c r="T214" s="91">
        <f t="shared" si="4"/>
        <v>8.9007851306134331E-10</v>
      </c>
      <c r="U214" s="91">
        <f>R214/'סכום נכסי הקרן'!$C$42</f>
        <v>1.7535224048233123E-10</v>
      </c>
    </row>
    <row r="215" spans="2:21">
      <c r="B215" s="85" t="s">
        <v>607</v>
      </c>
      <c r="C215" s="86">
        <v>1141191</v>
      </c>
      <c r="D215" s="88" t="s">
        <v>119</v>
      </c>
      <c r="E215" s="88" t="s">
        <v>317</v>
      </c>
      <c r="F215" s="87" t="s">
        <v>608</v>
      </c>
      <c r="G215" s="88" t="s">
        <v>505</v>
      </c>
      <c r="H215" s="87" t="s">
        <v>474</v>
      </c>
      <c r="I215" s="87" t="s">
        <v>130</v>
      </c>
      <c r="J215" s="104"/>
      <c r="K215" s="90">
        <v>1.3100000000215994</v>
      </c>
      <c r="L215" s="88" t="s">
        <v>132</v>
      </c>
      <c r="M215" s="89">
        <v>3.0499999999999999E-2</v>
      </c>
      <c r="N215" s="89">
        <v>5.6900000002375932E-2</v>
      </c>
      <c r="O215" s="90">
        <v>11963.223282000003</v>
      </c>
      <c r="P215" s="105">
        <v>96.75</v>
      </c>
      <c r="Q215" s="90"/>
      <c r="R215" s="90">
        <v>11.574418525</v>
      </c>
      <c r="S215" s="91">
        <v>1.7822704838096944E-4</v>
      </c>
      <c r="T215" s="91">
        <f t="shared" si="4"/>
        <v>8.5763269567706968E-5</v>
      </c>
      <c r="U215" s="91">
        <f>R215/'סכום נכסי הקרן'!$C$42</f>
        <v>1.6896016754817557E-5</v>
      </c>
    </row>
    <row r="216" spans="2:21">
      <c r="B216" s="85" t="s">
        <v>609</v>
      </c>
      <c r="C216" s="86">
        <v>1168368</v>
      </c>
      <c r="D216" s="88" t="s">
        <v>119</v>
      </c>
      <c r="E216" s="88" t="s">
        <v>317</v>
      </c>
      <c r="F216" s="87" t="s">
        <v>608</v>
      </c>
      <c r="G216" s="88" t="s">
        <v>505</v>
      </c>
      <c r="H216" s="87" t="s">
        <v>474</v>
      </c>
      <c r="I216" s="87" t="s">
        <v>130</v>
      </c>
      <c r="J216" s="104"/>
      <c r="K216" s="90">
        <v>2.9300000000110646</v>
      </c>
      <c r="L216" s="88" t="s">
        <v>132</v>
      </c>
      <c r="M216" s="89">
        <v>2.58E-2</v>
      </c>
      <c r="N216" s="89">
        <v>5.5300000000135657E-2</v>
      </c>
      <c r="O216" s="90">
        <v>173878.09384800002</v>
      </c>
      <c r="P216" s="105">
        <v>92</v>
      </c>
      <c r="Q216" s="90"/>
      <c r="R216" s="90">
        <v>159.96784631100002</v>
      </c>
      <c r="S216" s="91">
        <v>5.7473711751698158E-4</v>
      </c>
      <c r="T216" s="91">
        <f t="shared" si="4"/>
        <v>1.1853179056643638E-3</v>
      </c>
      <c r="U216" s="91">
        <f>R216/'סכום נכסי הקרן'!$C$42</f>
        <v>2.3351664756763544E-4</v>
      </c>
    </row>
    <row r="217" spans="2:21">
      <c r="B217" s="85" t="s">
        <v>610</v>
      </c>
      <c r="C217" s="86">
        <v>1186162</v>
      </c>
      <c r="D217" s="88" t="s">
        <v>119</v>
      </c>
      <c r="E217" s="88" t="s">
        <v>317</v>
      </c>
      <c r="F217" s="87" t="s">
        <v>608</v>
      </c>
      <c r="G217" s="88" t="s">
        <v>505</v>
      </c>
      <c r="H217" s="87" t="s">
        <v>474</v>
      </c>
      <c r="I217" s="87" t="s">
        <v>130</v>
      </c>
      <c r="J217" s="104"/>
      <c r="K217" s="90">
        <v>4.4000000000004089</v>
      </c>
      <c r="L217" s="88" t="s">
        <v>132</v>
      </c>
      <c r="M217" s="89">
        <v>0.04</v>
      </c>
      <c r="N217" s="89">
        <v>5.6300000000009003E-2</v>
      </c>
      <c r="O217" s="90">
        <v>522559.12000000005</v>
      </c>
      <c r="P217" s="105">
        <v>93.51</v>
      </c>
      <c r="Q217" s="90"/>
      <c r="R217" s="90">
        <v>488.64503311200008</v>
      </c>
      <c r="S217" s="91">
        <v>1.19380688788623E-3</v>
      </c>
      <c r="T217" s="91">
        <f t="shared" si="4"/>
        <v>3.6207257934545408E-3</v>
      </c>
      <c r="U217" s="91">
        <f>R217/'סכום נכסי הקרן'!$C$42</f>
        <v>7.1331053467489267E-4</v>
      </c>
    </row>
    <row r="218" spans="2:21">
      <c r="B218" s="85" t="s">
        <v>611</v>
      </c>
      <c r="C218" s="86">
        <v>2380046</v>
      </c>
      <c r="D218" s="88" t="s">
        <v>119</v>
      </c>
      <c r="E218" s="88" t="s">
        <v>317</v>
      </c>
      <c r="F218" s="87" t="s">
        <v>612</v>
      </c>
      <c r="G218" s="88" t="s">
        <v>128</v>
      </c>
      <c r="H218" s="87" t="s">
        <v>466</v>
      </c>
      <c r="I218" s="87" t="s">
        <v>328</v>
      </c>
      <c r="J218" s="104"/>
      <c r="K218" s="90">
        <v>0.99000000000918431</v>
      </c>
      <c r="L218" s="88" t="s">
        <v>132</v>
      </c>
      <c r="M218" s="89">
        <v>2.9500000000000002E-2</v>
      </c>
      <c r="N218" s="89">
        <v>4.660000000026198E-2</v>
      </c>
      <c r="O218" s="90">
        <v>67512.857031000021</v>
      </c>
      <c r="P218" s="105">
        <v>98.38</v>
      </c>
      <c r="Q218" s="90"/>
      <c r="R218" s="90">
        <v>66.419148761000002</v>
      </c>
      <c r="S218" s="91">
        <v>1.2586346077915827E-3</v>
      </c>
      <c r="T218" s="91">
        <f t="shared" si="4"/>
        <v>4.9214769168261729E-4</v>
      </c>
      <c r="U218" s="91">
        <f>R218/'סכום נכסי הקרן'!$C$42</f>
        <v>9.6956840456620326E-5</v>
      </c>
    </row>
    <row r="219" spans="2:21">
      <c r="B219" s="85" t="s">
        <v>613</v>
      </c>
      <c r="C219" s="86">
        <v>1132505</v>
      </c>
      <c r="D219" s="88" t="s">
        <v>119</v>
      </c>
      <c r="E219" s="88" t="s">
        <v>317</v>
      </c>
      <c r="F219" s="87" t="s">
        <v>494</v>
      </c>
      <c r="G219" s="88" t="s">
        <v>341</v>
      </c>
      <c r="H219" s="87" t="s">
        <v>466</v>
      </c>
      <c r="I219" s="87" t="s">
        <v>328</v>
      </c>
      <c r="J219" s="104"/>
      <c r="K219" s="90">
        <v>0.9</v>
      </c>
      <c r="L219" s="88" t="s">
        <v>132</v>
      </c>
      <c r="M219" s="89">
        <v>6.4000000000000001E-2</v>
      </c>
      <c r="N219" s="89">
        <v>5.6400750469043144E-2</v>
      </c>
      <c r="O219" s="90">
        <v>1.3129000000000002E-2</v>
      </c>
      <c r="P219" s="105">
        <v>101.3</v>
      </c>
      <c r="Q219" s="90"/>
      <c r="R219" s="90">
        <v>1.3325000000000002E-5</v>
      </c>
      <c r="S219" s="91">
        <v>1.8901581407740548E-11</v>
      </c>
      <c r="T219" s="91">
        <f t="shared" si="4"/>
        <v>9.8734598590964257E-11</v>
      </c>
      <c r="U219" s="91">
        <f>R219/'סכום נכסי הקרן'!$C$42</f>
        <v>1.9451467282927198E-11</v>
      </c>
    </row>
    <row r="220" spans="2:21">
      <c r="B220" s="85" t="s">
        <v>614</v>
      </c>
      <c r="C220" s="86">
        <v>1162817</v>
      </c>
      <c r="D220" s="88" t="s">
        <v>119</v>
      </c>
      <c r="E220" s="88" t="s">
        <v>317</v>
      </c>
      <c r="F220" s="87" t="s">
        <v>494</v>
      </c>
      <c r="G220" s="88" t="s">
        <v>341</v>
      </c>
      <c r="H220" s="87" t="s">
        <v>466</v>
      </c>
      <c r="I220" s="87" t="s">
        <v>328</v>
      </c>
      <c r="J220" s="104"/>
      <c r="K220" s="90">
        <v>4.9399999999968225</v>
      </c>
      <c r="L220" s="88" t="s">
        <v>132</v>
      </c>
      <c r="M220" s="89">
        <v>2.4300000000000002E-2</v>
      </c>
      <c r="N220" s="89">
        <v>5.1599999999970378E-2</v>
      </c>
      <c r="O220" s="90">
        <v>629846.74538500013</v>
      </c>
      <c r="P220" s="105">
        <v>87.92</v>
      </c>
      <c r="Q220" s="90"/>
      <c r="R220" s="90">
        <v>553.76125850400001</v>
      </c>
      <c r="S220" s="91">
        <v>4.3004253362487763E-4</v>
      </c>
      <c r="T220" s="91">
        <f t="shared" si="4"/>
        <v>4.1032191800089773E-3</v>
      </c>
      <c r="U220" s="91">
        <f>R220/'סכום נכסי הקרן'!$C$42</f>
        <v>8.0836540355295637E-4</v>
      </c>
    </row>
    <row r="221" spans="2:21">
      <c r="B221" s="85" t="s">
        <v>615</v>
      </c>
      <c r="C221" s="86">
        <v>1141415</v>
      </c>
      <c r="D221" s="88" t="s">
        <v>119</v>
      </c>
      <c r="E221" s="88" t="s">
        <v>317</v>
      </c>
      <c r="F221" s="87" t="s">
        <v>616</v>
      </c>
      <c r="G221" s="88" t="s">
        <v>156</v>
      </c>
      <c r="H221" s="87" t="s">
        <v>466</v>
      </c>
      <c r="I221" s="87" t="s">
        <v>328</v>
      </c>
      <c r="J221" s="104"/>
      <c r="K221" s="90">
        <v>0.98</v>
      </c>
      <c r="L221" s="88" t="s">
        <v>132</v>
      </c>
      <c r="M221" s="89">
        <v>2.1600000000000001E-2</v>
      </c>
      <c r="N221" s="89">
        <v>5.3202449567723339E-2</v>
      </c>
      <c r="O221" s="90">
        <v>5.7480000000000005E-3</v>
      </c>
      <c r="P221" s="105">
        <v>97.08</v>
      </c>
      <c r="Q221" s="90"/>
      <c r="R221" s="90">
        <v>5.5520000000000004E-6</v>
      </c>
      <c r="S221" s="91">
        <v>4.4940812996195092E-11</v>
      </c>
      <c r="T221" s="91">
        <f t="shared" si="4"/>
        <v>4.1138798602404017E-11</v>
      </c>
      <c r="U221" s="91">
        <f>R221/'סכום נכסי הקרן'!$C$42</f>
        <v>8.1046563868526664E-12</v>
      </c>
    </row>
    <row r="222" spans="2:21">
      <c r="B222" s="85" t="s">
        <v>617</v>
      </c>
      <c r="C222" s="86">
        <v>1156397</v>
      </c>
      <c r="D222" s="88" t="s">
        <v>119</v>
      </c>
      <c r="E222" s="88" t="s">
        <v>317</v>
      </c>
      <c r="F222" s="87" t="s">
        <v>616</v>
      </c>
      <c r="G222" s="88" t="s">
        <v>156</v>
      </c>
      <c r="H222" s="87" t="s">
        <v>466</v>
      </c>
      <c r="I222" s="87" t="s">
        <v>328</v>
      </c>
      <c r="J222" s="104"/>
      <c r="K222" s="90">
        <v>2.96</v>
      </c>
      <c r="L222" s="88" t="s">
        <v>132</v>
      </c>
      <c r="M222" s="89">
        <v>0.04</v>
      </c>
      <c r="N222" s="89">
        <v>5.0499468022224853E-2</v>
      </c>
      <c r="O222" s="90">
        <v>1.7440000000000001E-2</v>
      </c>
      <c r="P222" s="105">
        <v>97.11</v>
      </c>
      <c r="Q222" s="90"/>
      <c r="R222" s="90">
        <v>1.6918000000000003E-5</v>
      </c>
      <c r="S222" s="91">
        <v>2.562190113096012E-11</v>
      </c>
      <c r="T222" s="91">
        <f t="shared" si="4"/>
        <v>1.2535774401215259E-10</v>
      </c>
      <c r="U222" s="91">
        <f>R222/'סכום נכסי הקרן'!$C$42</f>
        <v>2.4696429530398674E-11</v>
      </c>
    </row>
    <row r="223" spans="2:21">
      <c r="B223" s="85" t="s">
        <v>618</v>
      </c>
      <c r="C223" s="86">
        <v>1136134</v>
      </c>
      <c r="D223" s="88" t="s">
        <v>119</v>
      </c>
      <c r="E223" s="88" t="s">
        <v>317</v>
      </c>
      <c r="F223" s="87" t="s">
        <v>619</v>
      </c>
      <c r="G223" s="88" t="s">
        <v>620</v>
      </c>
      <c r="H223" s="87" t="s">
        <v>466</v>
      </c>
      <c r="I223" s="87" t="s">
        <v>328</v>
      </c>
      <c r="J223" s="104"/>
      <c r="K223" s="90">
        <v>1.21</v>
      </c>
      <c r="L223" s="88" t="s">
        <v>132</v>
      </c>
      <c r="M223" s="89">
        <v>3.3500000000000002E-2</v>
      </c>
      <c r="N223" s="89">
        <v>5.0699847571078267E-2</v>
      </c>
      <c r="O223" s="90">
        <v>1.5285000000000002E-2</v>
      </c>
      <c r="P223" s="105">
        <v>98.83</v>
      </c>
      <c r="Q223" s="90"/>
      <c r="R223" s="90">
        <v>1.5089000000000002E-5</v>
      </c>
      <c r="S223" s="91">
        <v>7.4144464559091473E-11</v>
      </c>
      <c r="T223" s="91">
        <f t="shared" si="4"/>
        <v>1.1180535520743412E-10</v>
      </c>
      <c r="U223" s="91">
        <f>R223/'סכום נכסי הקרן'!$C$42</f>
        <v>2.2026505803533844E-11</v>
      </c>
    </row>
    <row r="224" spans="2:21">
      <c r="B224" s="85" t="s">
        <v>621</v>
      </c>
      <c r="C224" s="86">
        <v>1141951</v>
      </c>
      <c r="D224" s="88" t="s">
        <v>119</v>
      </c>
      <c r="E224" s="88" t="s">
        <v>317</v>
      </c>
      <c r="F224" s="87" t="s">
        <v>619</v>
      </c>
      <c r="G224" s="88" t="s">
        <v>620</v>
      </c>
      <c r="H224" s="87" t="s">
        <v>466</v>
      </c>
      <c r="I224" s="87" t="s">
        <v>328</v>
      </c>
      <c r="J224" s="104"/>
      <c r="K224" s="90">
        <v>3.71</v>
      </c>
      <c r="L224" s="88" t="s">
        <v>132</v>
      </c>
      <c r="M224" s="89">
        <v>2.6200000000000001E-2</v>
      </c>
      <c r="N224" s="89">
        <v>5.1999739786625039E-2</v>
      </c>
      <c r="O224" s="90">
        <v>2.1556000000000002E-2</v>
      </c>
      <c r="P224" s="105">
        <v>91.08</v>
      </c>
      <c r="Q224" s="90">
        <v>3.3970000000000007E-6</v>
      </c>
      <c r="R224" s="90">
        <v>2.3058000000000002E-5</v>
      </c>
      <c r="S224" s="91">
        <v>4.9185764580357043E-11</v>
      </c>
      <c r="T224" s="91">
        <f t="shared" si="4"/>
        <v>1.7085346148671321E-10</v>
      </c>
      <c r="U224" s="91">
        <f>R224/'סכום נכסי הקרן'!$C$42</f>
        <v>3.3659432090786883E-11</v>
      </c>
    </row>
    <row r="225" spans="2:21">
      <c r="B225" s="85" t="s">
        <v>622</v>
      </c>
      <c r="C225" s="86">
        <v>7150410</v>
      </c>
      <c r="D225" s="88" t="s">
        <v>119</v>
      </c>
      <c r="E225" s="88" t="s">
        <v>317</v>
      </c>
      <c r="F225" s="87" t="s">
        <v>623</v>
      </c>
      <c r="G225" s="88" t="s">
        <v>505</v>
      </c>
      <c r="H225" s="87" t="s">
        <v>499</v>
      </c>
      <c r="I225" s="87" t="s">
        <v>130</v>
      </c>
      <c r="J225" s="104"/>
      <c r="K225" s="90">
        <v>2.1000000000010104</v>
      </c>
      <c r="L225" s="88" t="s">
        <v>132</v>
      </c>
      <c r="M225" s="89">
        <v>2.9500000000000002E-2</v>
      </c>
      <c r="N225" s="89">
        <v>6.0800000000053568E-2</v>
      </c>
      <c r="O225" s="90">
        <v>421660.27165000007</v>
      </c>
      <c r="P225" s="105">
        <v>93.88</v>
      </c>
      <c r="Q225" s="90"/>
      <c r="R225" s="90">
        <v>395.85466303600003</v>
      </c>
      <c r="S225" s="91">
        <v>1.0678095651779742E-3</v>
      </c>
      <c r="T225" s="91">
        <f t="shared" si="4"/>
        <v>2.9331745782529735E-3</v>
      </c>
      <c r="U225" s="91">
        <f>R225/'סכום נכסי הקרן'!$C$42</f>
        <v>5.7785771308359649E-4</v>
      </c>
    </row>
    <row r="226" spans="2:21">
      <c r="B226" s="85" t="s">
        <v>624</v>
      </c>
      <c r="C226" s="86">
        <v>7150444</v>
      </c>
      <c r="D226" s="88" t="s">
        <v>119</v>
      </c>
      <c r="E226" s="88" t="s">
        <v>317</v>
      </c>
      <c r="F226" s="87" t="s">
        <v>623</v>
      </c>
      <c r="G226" s="88" t="s">
        <v>505</v>
      </c>
      <c r="H226" s="87" t="s">
        <v>499</v>
      </c>
      <c r="I226" s="87" t="s">
        <v>130</v>
      </c>
      <c r="J226" s="104"/>
      <c r="K226" s="90">
        <v>3.4299999999586226</v>
      </c>
      <c r="L226" s="88" t="s">
        <v>132</v>
      </c>
      <c r="M226" s="89">
        <v>2.5499999999999998E-2</v>
      </c>
      <c r="N226" s="89">
        <v>5.9999999999119639E-2</v>
      </c>
      <c r="O226" s="90">
        <v>38189.972611000005</v>
      </c>
      <c r="P226" s="105">
        <v>89.23</v>
      </c>
      <c r="Q226" s="90"/>
      <c r="R226" s="90">
        <v>34.07691258700001</v>
      </c>
      <c r="S226" s="91">
        <v>6.5585829416613722E-5</v>
      </c>
      <c r="T226" s="91">
        <f t="shared" si="4"/>
        <v>2.5250058427743509E-4</v>
      </c>
      <c r="U226" s="91">
        <f>R226/'סכום נכסי הקרן'!$C$42</f>
        <v>4.9744536607069458E-5</v>
      </c>
    </row>
    <row r="227" spans="2:21">
      <c r="B227" s="85" t="s">
        <v>625</v>
      </c>
      <c r="C227" s="86">
        <v>1155878</v>
      </c>
      <c r="D227" s="88" t="s">
        <v>119</v>
      </c>
      <c r="E227" s="88" t="s">
        <v>317</v>
      </c>
      <c r="F227" s="87">
        <v>514486042</v>
      </c>
      <c r="G227" s="88" t="s">
        <v>443</v>
      </c>
      <c r="H227" s="87" t="s">
        <v>499</v>
      </c>
      <c r="I227" s="87" t="s">
        <v>130</v>
      </c>
      <c r="J227" s="104"/>
      <c r="K227" s="90">
        <v>2.2999999999981964</v>
      </c>
      <c r="L227" s="88" t="s">
        <v>132</v>
      </c>
      <c r="M227" s="89">
        <v>3.27E-2</v>
      </c>
      <c r="N227" s="89">
        <v>5.2399999999937455E-2</v>
      </c>
      <c r="O227" s="90">
        <v>172924.50628000003</v>
      </c>
      <c r="P227" s="105">
        <v>96.17</v>
      </c>
      <c r="Q227" s="90"/>
      <c r="R227" s="90">
        <v>166.30149767100002</v>
      </c>
      <c r="S227" s="91">
        <v>5.4793517688922131E-4</v>
      </c>
      <c r="T227" s="91">
        <f t="shared" si="4"/>
        <v>1.2322485266508339E-3</v>
      </c>
      <c r="U227" s="91">
        <f>R227/'סכום נכסי הקרן'!$C$42</f>
        <v>2.4276233703934331E-4</v>
      </c>
    </row>
    <row r="228" spans="2:21">
      <c r="B228" s="85" t="s">
        <v>627</v>
      </c>
      <c r="C228" s="86">
        <v>7200249</v>
      </c>
      <c r="D228" s="88" t="s">
        <v>119</v>
      </c>
      <c r="E228" s="88" t="s">
        <v>317</v>
      </c>
      <c r="F228" s="87" t="s">
        <v>628</v>
      </c>
      <c r="G228" s="88" t="s">
        <v>546</v>
      </c>
      <c r="H228" s="87" t="s">
        <v>499</v>
      </c>
      <c r="I228" s="87" t="s">
        <v>130</v>
      </c>
      <c r="J228" s="104"/>
      <c r="K228" s="90">
        <v>5.060000000002681</v>
      </c>
      <c r="L228" s="88" t="s">
        <v>132</v>
      </c>
      <c r="M228" s="89">
        <v>7.4999999999999997E-3</v>
      </c>
      <c r="N228" s="89">
        <v>4.5200000000033755E-2</v>
      </c>
      <c r="O228" s="90">
        <v>484216.34457000007</v>
      </c>
      <c r="P228" s="105">
        <v>83.2</v>
      </c>
      <c r="Q228" s="90"/>
      <c r="R228" s="90">
        <v>402.86799868200001</v>
      </c>
      <c r="S228" s="91">
        <v>9.1089508989188907E-4</v>
      </c>
      <c r="T228" s="91">
        <f t="shared" si="4"/>
        <v>2.9851414735468955E-3</v>
      </c>
      <c r="U228" s="91">
        <f>R228/'סכום נכסי הקרן'!$C$42</f>
        <v>5.8809558691942058E-4</v>
      </c>
    </row>
    <row r="229" spans="2:21">
      <c r="B229" s="85" t="s">
        <v>629</v>
      </c>
      <c r="C229" s="86">
        <v>7200173</v>
      </c>
      <c r="D229" s="88" t="s">
        <v>119</v>
      </c>
      <c r="E229" s="88" t="s">
        <v>317</v>
      </c>
      <c r="F229" s="87" t="s">
        <v>628</v>
      </c>
      <c r="G229" s="88" t="s">
        <v>546</v>
      </c>
      <c r="H229" s="87" t="s">
        <v>499</v>
      </c>
      <c r="I229" s="87" t="s">
        <v>130</v>
      </c>
      <c r="J229" s="104"/>
      <c r="K229" s="90">
        <v>2.3900000000035959</v>
      </c>
      <c r="L229" s="88" t="s">
        <v>132</v>
      </c>
      <c r="M229" s="89">
        <v>3.4500000000000003E-2</v>
      </c>
      <c r="N229" s="89">
        <v>5.250000000014194E-2</v>
      </c>
      <c r="O229" s="90">
        <v>217712.91154400003</v>
      </c>
      <c r="P229" s="105">
        <v>97.08</v>
      </c>
      <c r="Q229" s="90"/>
      <c r="R229" s="90">
        <v>211.35568721600004</v>
      </c>
      <c r="S229" s="91">
        <v>4.9536221602655976E-4</v>
      </c>
      <c r="T229" s="91">
        <f t="shared" si="4"/>
        <v>1.5660877251173851E-3</v>
      </c>
      <c r="U229" s="91">
        <f>R229/'סכום נכסי הקרן'!$C$42</f>
        <v>3.0853119962045912E-4</v>
      </c>
    </row>
    <row r="230" spans="2:21">
      <c r="B230" s="85" t="s">
        <v>630</v>
      </c>
      <c r="C230" s="86">
        <v>1168483</v>
      </c>
      <c r="D230" s="88" t="s">
        <v>119</v>
      </c>
      <c r="E230" s="88" t="s">
        <v>317</v>
      </c>
      <c r="F230" s="87" t="s">
        <v>631</v>
      </c>
      <c r="G230" s="88" t="s">
        <v>546</v>
      </c>
      <c r="H230" s="87" t="s">
        <v>499</v>
      </c>
      <c r="I230" s="87" t="s">
        <v>130</v>
      </c>
      <c r="J230" s="104"/>
      <c r="K230" s="90">
        <v>4.0599999999981939</v>
      </c>
      <c r="L230" s="88" t="s">
        <v>132</v>
      </c>
      <c r="M230" s="89">
        <v>2.5000000000000001E-3</v>
      </c>
      <c r="N230" s="89">
        <v>5.47999999999415E-2</v>
      </c>
      <c r="O230" s="90">
        <v>285550.66095500009</v>
      </c>
      <c r="P230" s="105">
        <v>81.400000000000006</v>
      </c>
      <c r="Q230" s="90"/>
      <c r="R230" s="90">
        <v>232.43822850700002</v>
      </c>
      <c r="S230" s="91">
        <v>5.0397044301820335E-4</v>
      </c>
      <c r="T230" s="91">
        <f t="shared" si="4"/>
        <v>1.7223035788993223E-3</v>
      </c>
      <c r="U230" s="91">
        <f>R230/'סכום נכסי הקרן'!$C$42</f>
        <v>3.3930691160266157E-4</v>
      </c>
    </row>
    <row r="231" spans="2:21">
      <c r="B231" s="85" t="s">
        <v>632</v>
      </c>
      <c r="C231" s="86">
        <v>1161751</v>
      </c>
      <c r="D231" s="88" t="s">
        <v>119</v>
      </c>
      <c r="E231" s="88" t="s">
        <v>317</v>
      </c>
      <c r="F231" s="87" t="s">
        <v>631</v>
      </c>
      <c r="G231" s="88" t="s">
        <v>546</v>
      </c>
      <c r="H231" s="87" t="s">
        <v>499</v>
      </c>
      <c r="I231" s="87" t="s">
        <v>130</v>
      </c>
      <c r="J231" s="104"/>
      <c r="K231" s="90">
        <v>3.2599999999615688</v>
      </c>
      <c r="L231" s="88" t="s">
        <v>132</v>
      </c>
      <c r="M231" s="89">
        <v>2.0499999999999997E-2</v>
      </c>
      <c r="N231" s="89">
        <v>5.3200000000512421E-2</v>
      </c>
      <c r="O231" s="90">
        <v>6877.6879860000008</v>
      </c>
      <c r="P231" s="105">
        <v>90.8</v>
      </c>
      <c r="Q231" s="90"/>
      <c r="R231" s="90">
        <v>6.244940874000001</v>
      </c>
      <c r="S231" s="91">
        <v>1.2310197137402445E-5</v>
      </c>
      <c r="T231" s="91">
        <f t="shared" si="4"/>
        <v>4.6273300594273582E-5</v>
      </c>
      <c r="U231" s="91">
        <f>R231/'סכום נכסי הקרן'!$C$42</f>
        <v>9.1161923523021217E-6</v>
      </c>
    </row>
    <row r="232" spans="2:21">
      <c r="B232" s="85" t="s">
        <v>633</v>
      </c>
      <c r="C232" s="86">
        <v>1162825</v>
      </c>
      <c r="D232" s="88" t="s">
        <v>119</v>
      </c>
      <c r="E232" s="88" t="s">
        <v>317</v>
      </c>
      <c r="F232" s="87" t="s">
        <v>634</v>
      </c>
      <c r="G232" s="88" t="s">
        <v>505</v>
      </c>
      <c r="H232" s="87" t="s">
        <v>499</v>
      </c>
      <c r="I232" s="87" t="s">
        <v>130</v>
      </c>
      <c r="J232" s="104"/>
      <c r="K232" s="90">
        <v>2.83</v>
      </c>
      <c r="L232" s="88" t="s">
        <v>132</v>
      </c>
      <c r="M232" s="89">
        <v>2.4E-2</v>
      </c>
      <c r="N232" s="89">
        <v>5.8100023744509073E-2</v>
      </c>
      <c r="O232" s="90">
        <v>0.18374500000000002</v>
      </c>
      <c r="P232" s="105">
        <v>91.67</v>
      </c>
      <c r="Q232" s="90"/>
      <c r="R232" s="90">
        <v>1.6846000000000002E-4</v>
      </c>
      <c r="S232" s="91">
        <v>7.0506385845999895E-10</v>
      </c>
      <c r="T232" s="91">
        <f t="shared" si="4"/>
        <v>1.2482424374209258E-9</v>
      </c>
      <c r="U232" s="91">
        <f>R232/'סכום נכסי הקרן'!$C$42</f>
        <v>2.4591325917312687E-10</v>
      </c>
    </row>
    <row r="233" spans="2:21">
      <c r="B233" s="85" t="s">
        <v>635</v>
      </c>
      <c r="C233" s="86">
        <v>1140102</v>
      </c>
      <c r="D233" s="88" t="s">
        <v>119</v>
      </c>
      <c r="E233" s="88" t="s">
        <v>317</v>
      </c>
      <c r="F233" s="87" t="s">
        <v>504</v>
      </c>
      <c r="G233" s="88" t="s">
        <v>505</v>
      </c>
      <c r="H233" s="87" t="s">
        <v>506</v>
      </c>
      <c r="I233" s="87" t="s">
        <v>328</v>
      </c>
      <c r="J233" s="104"/>
      <c r="K233" s="90">
        <v>2.5100000000043634</v>
      </c>
      <c r="L233" s="88" t="s">
        <v>132</v>
      </c>
      <c r="M233" s="89">
        <v>4.2999999999999997E-2</v>
      </c>
      <c r="N233" s="89">
        <v>6.0700000000087267E-2</v>
      </c>
      <c r="O233" s="90">
        <v>328016.89161300007</v>
      </c>
      <c r="P233" s="105">
        <v>97.81</v>
      </c>
      <c r="Q233" s="90"/>
      <c r="R233" s="90">
        <v>320.83333266000005</v>
      </c>
      <c r="S233" s="91">
        <v>2.7085181066204927E-4</v>
      </c>
      <c r="T233" s="91">
        <f t="shared" si="4"/>
        <v>2.3772870780327505E-3</v>
      </c>
      <c r="U233" s="91">
        <f>R233/'סכום נכסי הקרן'!$C$42</f>
        <v>4.6834364529144373E-4</v>
      </c>
    </row>
    <row r="234" spans="2:21">
      <c r="B234" s="85" t="s">
        <v>636</v>
      </c>
      <c r="C234" s="86">
        <v>1132836</v>
      </c>
      <c r="D234" s="88" t="s">
        <v>119</v>
      </c>
      <c r="E234" s="88" t="s">
        <v>317</v>
      </c>
      <c r="F234" s="87" t="s">
        <v>514</v>
      </c>
      <c r="G234" s="88" t="s">
        <v>156</v>
      </c>
      <c r="H234" s="87" t="s">
        <v>506</v>
      </c>
      <c r="I234" s="87" t="s">
        <v>328</v>
      </c>
      <c r="J234" s="104"/>
      <c r="K234" s="90">
        <v>1.4799999999740254</v>
      </c>
      <c r="L234" s="88" t="s">
        <v>132</v>
      </c>
      <c r="M234" s="89">
        <v>4.1399999999999999E-2</v>
      </c>
      <c r="N234" s="89">
        <v>5.4099999999372282E-2</v>
      </c>
      <c r="O234" s="90">
        <v>18319.009331000001</v>
      </c>
      <c r="P234" s="105">
        <v>98.21</v>
      </c>
      <c r="Q234" s="90">
        <v>9.7283084720000019</v>
      </c>
      <c r="R234" s="90">
        <v>27.719407514000007</v>
      </c>
      <c r="S234" s="91">
        <v>1.2206011715971275E-4</v>
      </c>
      <c r="T234" s="91">
        <f t="shared" si="4"/>
        <v>2.0539321381419503E-4</v>
      </c>
      <c r="U234" s="91">
        <f>R234/'סכום נכסי הקרן'!$C$42</f>
        <v>4.0464026143391919E-5</v>
      </c>
    </row>
    <row r="235" spans="2:21">
      <c r="B235" s="85" t="s">
        <v>637</v>
      </c>
      <c r="C235" s="86">
        <v>1139252</v>
      </c>
      <c r="D235" s="88" t="s">
        <v>119</v>
      </c>
      <c r="E235" s="88" t="s">
        <v>317</v>
      </c>
      <c r="F235" s="87" t="s">
        <v>514</v>
      </c>
      <c r="G235" s="88" t="s">
        <v>156</v>
      </c>
      <c r="H235" s="87" t="s">
        <v>506</v>
      </c>
      <c r="I235" s="87" t="s">
        <v>328</v>
      </c>
      <c r="J235" s="104"/>
      <c r="K235" s="90">
        <v>2.0299999999975085</v>
      </c>
      <c r="L235" s="88" t="s">
        <v>132</v>
      </c>
      <c r="M235" s="89">
        <v>3.5499999999999997E-2</v>
      </c>
      <c r="N235" s="89">
        <v>5.6099999999981928E-2</v>
      </c>
      <c r="O235" s="90">
        <v>162955.94811700005</v>
      </c>
      <c r="P235" s="105">
        <v>96.08</v>
      </c>
      <c r="Q235" s="90">
        <v>48.123854339000005</v>
      </c>
      <c r="R235" s="90">
        <v>204.69192931700002</v>
      </c>
      <c r="S235" s="91">
        <v>5.3063622676498615E-4</v>
      </c>
      <c r="T235" s="91">
        <f t="shared" si="4"/>
        <v>1.516711105135011E-3</v>
      </c>
      <c r="U235" s="91">
        <f>R235/'סכום נכסי הקרן'!$C$42</f>
        <v>2.9880362973274831E-4</v>
      </c>
    </row>
    <row r="236" spans="2:21">
      <c r="B236" s="85" t="s">
        <v>638</v>
      </c>
      <c r="C236" s="86">
        <v>1143080</v>
      </c>
      <c r="D236" s="88" t="s">
        <v>119</v>
      </c>
      <c r="E236" s="88" t="s">
        <v>317</v>
      </c>
      <c r="F236" s="87" t="s">
        <v>514</v>
      </c>
      <c r="G236" s="88" t="s">
        <v>156</v>
      </c>
      <c r="H236" s="87" t="s">
        <v>506</v>
      </c>
      <c r="I236" s="87" t="s">
        <v>328</v>
      </c>
      <c r="J236" s="104"/>
      <c r="K236" s="90">
        <v>2.5300000000010328</v>
      </c>
      <c r="L236" s="88" t="s">
        <v>132</v>
      </c>
      <c r="M236" s="89">
        <v>2.5000000000000001E-2</v>
      </c>
      <c r="N236" s="89">
        <v>5.5800000000022471E-2</v>
      </c>
      <c r="O236" s="90">
        <v>702248.3987110001</v>
      </c>
      <c r="P236" s="105">
        <v>93.8</v>
      </c>
      <c r="Q236" s="90"/>
      <c r="R236" s="90">
        <v>658.70898244400007</v>
      </c>
      <c r="S236" s="91">
        <v>6.211938894435296E-4</v>
      </c>
      <c r="T236" s="91">
        <f t="shared" si="4"/>
        <v>4.8808530559002515E-3</v>
      </c>
      <c r="U236" s="91">
        <f>R236/'סכום נכסי הקרן'!$C$42</f>
        <v>9.6156519482024246E-4</v>
      </c>
    </row>
    <row r="237" spans="2:21">
      <c r="B237" s="85" t="s">
        <v>639</v>
      </c>
      <c r="C237" s="86">
        <v>1189190</v>
      </c>
      <c r="D237" s="88" t="s">
        <v>119</v>
      </c>
      <c r="E237" s="88" t="s">
        <v>317</v>
      </c>
      <c r="F237" s="87" t="s">
        <v>514</v>
      </c>
      <c r="G237" s="88" t="s">
        <v>156</v>
      </c>
      <c r="H237" s="87" t="s">
        <v>506</v>
      </c>
      <c r="I237" s="87" t="s">
        <v>328</v>
      </c>
      <c r="J237" s="104"/>
      <c r="K237" s="90">
        <v>4.319999999995038</v>
      </c>
      <c r="L237" s="88" t="s">
        <v>132</v>
      </c>
      <c r="M237" s="89">
        <v>4.7300000000000002E-2</v>
      </c>
      <c r="N237" s="89">
        <v>5.7899999999924019E-2</v>
      </c>
      <c r="O237" s="90">
        <v>328258.57520600007</v>
      </c>
      <c r="P237" s="105">
        <v>95.85</v>
      </c>
      <c r="Q237" s="90">
        <v>7.806444851000002</v>
      </c>
      <c r="R237" s="90">
        <v>322.4422745550001</v>
      </c>
      <c r="S237" s="91">
        <v>8.312132362812253E-4</v>
      </c>
      <c r="T237" s="91">
        <f t="shared" si="4"/>
        <v>2.3892088965812696E-3</v>
      </c>
      <c r="U237" s="91">
        <f>R237/'סכום נכסי הקרן'!$C$42</f>
        <v>4.7069233426935925E-4</v>
      </c>
    </row>
    <row r="238" spans="2:21">
      <c r="B238" s="85" t="s">
        <v>640</v>
      </c>
      <c r="C238" s="86">
        <v>1137512</v>
      </c>
      <c r="D238" s="88" t="s">
        <v>119</v>
      </c>
      <c r="E238" s="88" t="s">
        <v>317</v>
      </c>
      <c r="F238" s="87" t="s">
        <v>641</v>
      </c>
      <c r="G238" s="88" t="s">
        <v>498</v>
      </c>
      <c r="H238" s="87" t="s">
        <v>499</v>
      </c>
      <c r="I238" s="87" t="s">
        <v>130</v>
      </c>
      <c r="J238" s="104"/>
      <c r="K238" s="90">
        <v>1.0800000000023386</v>
      </c>
      <c r="L238" s="88" t="s">
        <v>132</v>
      </c>
      <c r="M238" s="89">
        <v>3.5000000000000003E-2</v>
      </c>
      <c r="N238" s="89">
        <v>5.9599999999961746E-2</v>
      </c>
      <c r="O238" s="90">
        <v>190516.34507100002</v>
      </c>
      <c r="P238" s="105">
        <v>98.76</v>
      </c>
      <c r="Q238" s="90"/>
      <c r="R238" s="90">
        <v>188.15394660700002</v>
      </c>
      <c r="S238" s="91">
        <v>7.9497744657208431E-4</v>
      </c>
      <c r="T238" s="91">
        <f t="shared" si="4"/>
        <v>1.3941691851067817E-3</v>
      </c>
      <c r="U238" s="91">
        <f>R238/'סכום נכסי הקרן'!$C$42</f>
        <v>2.7466193895532391E-4</v>
      </c>
    </row>
    <row r="239" spans="2:21">
      <c r="B239" s="85" t="s">
        <v>642</v>
      </c>
      <c r="C239" s="86">
        <v>1141852</v>
      </c>
      <c r="D239" s="88" t="s">
        <v>119</v>
      </c>
      <c r="E239" s="88" t="s">
        <v>317</v>
      </c>
      <c r="F239" s="87" t="s">
        <v>641</v>
      </c>
      <c r="G239" s="88" t="s">
        <v>498</v>
      </c>
      <c r="H239" s="87" t="s">
        <v>499</v>
      </c>
      <c r="I239" s="87" t="s">
        <v>130</v>
      </c>
      <c r="J239" s="104"/>
      <c r="K239" s="90">
        <v>2.410000000007797</v>
      </c>
      <c r="L239" s="88" t="s">
        <v>132</v>
      </c>
      <c r="M239" s="89">
        <v>2.6499999999999999E-2</v>
      </c>
      <c r="N239" s="89">
        <v>6.4400000000237614E-2</v>
      </c>
      <c r="O239" s="90">
        <v>145816.81071800002</v>
      </c>
      <c r="P239" s="105">
        <v>92.35</v>
      </c>
      <c r="Q239" s="90"/>
      <c r="R239" s="90">
        <v>134.66182949500003</v>
      </c>
      <c r="S239" s="91">
        <v>2.0337745358586711E-4</v>
      </c>
      <c r="T239" s="91">
        <f t="shared" si="4"/>
        <v>9.9780725558827003E-4</v>
      </c>
      <c r="U239" s="91">
        <f>R239/'סכום נכסי הקרן'!$C$42</f>
        <v>1.9657562256518673E-4</v>
      </c>
    </row>
    <row r="240" spans="2:21">
      <c r="B240" s="85" t="s">
        <v>643</v>
      </c>
      <c r="C240" s="86">
        <v>1168038</v>
      </c>
      <c r="D240" s="88" t="s">
        <v>119</v>
      </c>
      <c r="E240" s="88" t="s">
        <v>317</v>
      </c>
      <c r="F240" s="87" t="s">
        <v>641</v>
      </c>
      <c r="G240" s="88" t="s">
        <v>498</v>
      </c>
      <c r="H240" s="87" t="s">
        <v>499</v>
      </c>
      <c r="I240" s="87" t="s">
        <v>130</v>
      </c>
      <c r="J240" s="104"/>
      <c r="K240" s="90">
        <v>2.1700000000004507</v>
      </c>
      <c r="L240" s="88" t="s">
        <v>132</v>
      </c>
      <c r="M240" s="89">
        <v>4.99E-2</v>
      </c>
      <c r="N240" s="89">
        <v>5.6199999999936946E-2</v>
      </c>
      <c r="O240" s="90">
        <v>110969.52468900001</v>
      </c>
      <c r="P240" s="105">
        <v>100.04</v>
      </c>
      <c r="Q240" s="90"/>
      <c r="R240" s="90">
        <v>111.013913735</v>
      </c>
      <c r="S240" s="91">
        <v>5.222095279482353E-4</v>
      </c>
      <c r="T240" s="91">
        <f t="shared" si="4"/>
        <v>8.225826799727698E-4</v>
      </c>
      <c r="U240" s="91">
        <f>R240/'סכום נכסי הקרן'!$C$42</f>
        <v>1.6205504772728364E-4</v>
      </c>
    </row>
    <row r="241" spans="2:21">
      <c r="B241" s="85" t="s">
        <v>644</v>
      </c>
      <c r="C241" s="86">
        <v>1190008</v>
      </c>
      <c r="D241" s="88" t="s">
        <v>119</v>
      </c>
      <c r="E241" s="88" t="s">
        <v>317</v>
      </c>
      <c r="F241" s="87" t="s">
        <v>645</v>
      </c>
      <c r="G241" s="88" t="s">
        <v>505</v>
      </c>
      <c r="H241" s="87" t="s">
        <v>506</v>
      </c>
      <c r="I241" s="87" t="s">
        <v>328</v>
      </c>
      <c r="J241" s="104"/>
      <c r="K241" s="90">
        <v>3.9199999999983555</v>
      </c>
      <c r="L241" s="88" t="s">
        <v>132</v>
      </c>
      <c r="M241" s="89">
        <v>5.3399999999999996E-2</v>
      </c>
      <c r="N241" s="89">
        <v>6.0999999999993504E-2</v>
      </c>
      <c r="O241" s="90">
        <v>472153.72701600008</v>
      </c>
      <c r="P241" s="105">
        <v>97.88</v>
      </c>
      <c r="Q241" s="90"/>
      <c r="R241" s="90">
        <v>462.14408375300007</v>
      </c>
      <c r="S241" s="91">
        <v>1.1803843175400002E-3</v>
      </c>
      <c r="T241" s="91">
        <f t="shared" si="4"/>
        <v>3.4243610206785308E-3</v>
      </c>
      <c r="U241" s="91">
        <f>R241/'סכום נכסי הקרן'!$C$42</f>
        <v>6.7462518012156435E-4</v>
      </c>
    </row>
    <row r="242" spans="2:21">
      <c r="B242" s="85" t="s">
        <v>646</v>
      </c>
      <c r="C242" s="86">
        <v>1188572</v>
      </c>
      <c r="D242" s="88" t="s">
        <v>119</v>
      </c>
      <c r="E242" s="88" t="s">
        <v>317</v>
      </c>
      <c r="F242" s="87" t="s">
        <v>647</v>
      </c>
      <c r="G242" s="88" t="s">
        <v>505</v>
      </c>
      <c r="H242" s="87" t="s">
        <v>520</v>
      </c>
      <c r="I242" s="87" t="s">
        <v>130</v>
      </c>
      <c r="J242" s="104"/>
      <c r="K242" s="90">
        <v>3.3700000000001382</v>
      </c>
      <c r="L242" s="88" t="s">
        <v>132</v>
      </c>
      <c r="M242" s="89">
        <v>4.53E-2</v>
      </c>
      <c r="N242" s="89">
        <v>6.1500000000004607E-2</v>
      </c>
      <c r="O242" s="90">
        <v>912908.82304300007</v>
      </c>
      <c r="P242" s="105">
        <v>95.06</v>
      </c>
      <c r="Q242" s="90"/>
      <c r="R242" s="90">
        <v>867.8111576240002</v>
      </c>
      <c r="S242" s="91">
        <v>1.3041554614900001E-3</v>
      </c>
      <c r="T242" s="91">
        <f t="shared" si="4"/>
        <v>6.4302428743538958E-3</v>
      </c>
      <c r="U242" s="91">
        <f>R242/'סכום נכסי הקרן'!$C$42</f>
        <v>1.2668067797585302E-3</v>
      </c>
    </row>
    <row r="243" spans="2:21">
      <c r="B243" s="85" t="s">
        <v>648</v>
      </c>
      <c r="C243" s="86">
        <v>1150812</v>
      </c>
      <c r="D243" s="88" t="s">
        <v>119</v>
      </c>
      <c r="E243" s="88" t="s">
        <v>317</v>
      </c>
      <c r="F243" s="87" t="s">
        <v>530</v>
      </c>
      <c r="G243" s="88" t="s">
        <v>531</v>
      </c>
      <c r="H243" s="87" t="s">
        <v>520</v>
      </c>
      <c r="I243" s="87" t="s">
        <v>130</v>
      </c>
      <c r="J243" s="104"/>
      <c r="K243" s="90">
        <v>1.9099999999987654</v>
      </c>
      <c r="L243" s="88" t="s">
        <v>132</v>
      </c>
      <c r="M243" s="89">
        <v>3.7499999999999999E-2</v>
      </c>
      <c r="N243" s="89">
        <v>5.8199999999857692E-2</v>
      </c>
      <c r="O243" s="90">
        <v>176539.57745700001</v>
      </c>
      <c r="P243" s="105">
        <v>96.32</v>
      </c>
      <c r="Q243" s="90"/>
      <c r="R243" s="90">
        <v>170.04292103099999</v>
      </c>
      <c r="S243" s="91">
        <v>4.7766875491712647E-4</v>
      </c>
      <c r="T243" s="91">
        <f t="shared" si="4"/>
        <v>1.2599714484976222E-3</v>
      </c>
      <c r="U243" s="91">
        <f>R243/'סכום נכסי הקרן'!$C$42</f>
        <v>2.4822396361184754E-4</v>
      </c>
    </row>
    <row r="244" spans="2:21">
      <c r="B244" s="85" t="s">
        <v>649</v>
      </c>
      <c r="C244" s="86">
        <v>1161785</v>
      </c>
      <c r="D244" s="88" t="s">
        <v>119</v>
      </c>
      <c r="E244" s="88" t="s">
        <v>317</v>
      </c>
      <c r="F244" s="87" t="s">
        <v>530</v>
      </c>
      <c r="G244" s="88" t="s">
        <v>531</v>
      </c>
      <c r="H244" s="87" t="s">
        <v>520</v>
      </c>
      <c r="I244" s="87" t="s">
        <v>130</v>
      </c>
      <c r="J244" s="104"/>
      <c r="K244" s="90">
        <v>3.6700000000015365</v>
      </c>
      <c r="L244" s="88" t="s">
        <v>132</v>
      </c>
      <c r="M244" s="89">
        <v>2.6600000000000002E-2</v>
      </c>
      <c r="N244" s="89">
        <v>6.9000000000026498E-2</v>
      </c>
      <c r="O244" s="90">
        <v>1089949.9502620003</v>
      </c>
      <c r="P244" s="105">
        <v>86.57</v>
      </c>
      <c r="Q244" s="90"/>
      <c r="R244" s="90">
        <v>943.56963556500011</v>
      </c>
      <c r="S244" s="91">
        <v>1.3243673880989097E-3</v>
      </c>
      <c r="T244" s="91">
        <f t="shared" si="4"/>
        <v>6.9915924360324727E-3</v>
      </c>
      <c r="U244" s="91">
        <f>R244/'סכום נכסי הקרן'!$C$42</f>
        <v>1.3773969152237248E-3</v>
      </c>
    </row>
    <row r="245" spans="2:21">
      <c r="B245" s="85" t="s">
        <v>650</v>
      </c>
      <c r="C245" s="86">
        <v>1172725</v>
      </c>
      <c r="D245" s="88" t="s">
        <v>119</v>
      </c>
      <c r="E245" s="88" t="s">
        <v>317</v>
      </c>
      <c r="F245" s="87" t="s">
        <v>651</v>
      </c>
      <c r="G245" s="88" t="s">
        <v>505</v>
      </c>
      <c r="H245" s="87" t="s">
        <v>520</v>
      </c>
      <c r="I245" s="87" t="s">
        <v>130</v>
      </c>
      <c r="J245" s="104"/>
      <c r="K245" s="90">
        <v>3.4199999999999302</v>
      </c>
      <c r="L245" s="88" t="s">
        <v>132</v>
      </c>
      <c r="M245" s="89">
        <v>2.5000000000000001E-2</v>
      </c>
      <c r="N245" s="89">
        <v>6.3499999999987816E-2</v>
      </c>
      <c r="O245" s="90">
        <v>326599.45000000007</v>
      </c>
      <c r="P245" s="105">
        <v>88.04</v>
      </c>
      <c r="Q245" s="90"/>
      <c r="R245" s="90">
        <v>287.53817028100008</v>
      </c>
      <c r="S245" s="91">
        <v>1.5486301996674189E-3</v>
      </c>
      <c r="T245" s="91">
        <f t="shared" si="4"/>
        <v>2.1305790485759749E-3</v>
      </c>
      <c r="U245" s="91">
        <f>R245/'סכום נכסי הקרן'!$C$42</f>
        <v>4.1974028606481207E-4</v>
      </c>
    </row>
    <row r="246" spans="2:21">
      <c r="B246" s="85" t="s">
        <v>652</v>
      </c>
      <c r="C246" s="86">
        <v>1159375</v>
      </c>
      <c r="D246" s="88" t="s">
        <v>119</v>
      </c>
      <c r="E246" s="88" t="s">
        <v>317</v>
      </c>
      <c r="F246" s="87" t="s">
        <v>653</v>
      </c>
      <c r="G246" s="88" t="s">
        <v>546</v>
      </c>
      <c r="H246" s="87" t="s">
        <v>535</v>
      </c>
      <c r="I246" s="87"/>
      <c r="J246" s="104"/>
      <c r="K246" s="90">
        <v>1.4599999999865652</v>
      </c>
      <c r="L246" s="88" t="s">
        <v>132</v>
      </c>
      <c r="M246" s="89">
        <v>3.5499999999999997E-2</v>
      </c>
      <c r="N246" s="89">
        <v>6.9699999999678269E-2</v>
      </c>
      <c r="O246" s="90">
        <v>59309.091015000005</v>
      </c>
      <c r="P246" s="105">
        <v>95.38</v>
      </c>
      <c r="Q246" s="90"/>
      <c r="R246" s="90">
        <v>56.569011706000005</v>
      </c>
      <c r="S246" s="91">
        <v>2.070830796634386E-4</v>
      </c>
      <c r="T246" s="91">
        <f t="shared" si="4"/>
        <v>4.1916087530802758E-4</v>
      </c>
      <c r="U246" s="91">
        <f>R246/'סכום נכסי הקרן'!$C$42</f>
        <v>8.2577882208389084E-5</v>
      </c>
    </row>
    <row r="247" spans="2:21">
      <c r="B247" s="85" t="s">
        <v>654</v>
      </c>
      <c r="C247" s="86">
        <v>1193275</v>
      </c>
      <c r="D247" s="88" t="s">
        <v>119</v>
      </c>
      <c r="E247" s="88" t="s">
        <v>317</v>
      </c>
      <c r="F247" s="87" t="s">
        <v>653</v>
      </c>
      <c r="G247" s="88" t="s">
        <v>546</v>
      </c>
      <c r="H247" s="87" t="s">
        <v>535</v>
      </c>
      <c r="I247" s="87"/>
      <c r="J247" s="104"/>
      <c r="K247" s="90">
        <v>3.7299999999971978</v>
      </c>
      <c r="L247" s="88" t="s">
        <v>132</v>
      </c>
      <c r="M247" s="89">
        <v>6.0499999999999998E-2</v>
      </c>
      <c r="N247" s="89">
        <v>6.0299999999922506E-2</v>
      </c>
      <c r="O247" s="90">
        <v>297708.46265300008</v>
      </c>
      <c r="P247" s="105">
        <v>101.87</v>
      </c>
      <c r="Q247" s="90"/>
      <c r="R247" s="90">
        <v>303.275597645</v>
      </c>
      <c r="S247" s="91">
        <v>1.353220284786364E-3</v>
      </c>
      <c r="T247" s="91">
        <f t="shared" si="4"/>
        <v>2.2471890728640791E-3</v>
      </c>
      <c r="U247" s="91">
        <f>R247/'סכום נכסי הקרן'!$C$42</f>
        <v>4.4271334824029333E-4</v>
      </c>
    </row>
    <row r="248" spans="2:21">
      <c r="B248" s="85" t="s">
        <v>655</v>
      </c>
      <c r="C248" s="86">
        <v>7200116</v>
      </c>
      <c r="D248" s="88" t="s">
        <v>119</v>
      </c>
      <c r="E248" s="88" t="s">
        <v>317</v>
      </c>
      <c r="F248" s="87" t="s">
        <v>628</v>
      </c>
      <c r="G248" s="88" t="s">
        <v>546</v>
      </c>
      <c r="H248" s="87" t="s">
        <v>535</v>
      </c>
      <c r="I248" s="87"/>
      <c r="J248" s="104"/>
      <c r="K248" s="90">
        <v>1.4700000000204809</v>
      </c>
      <c r="L248" s="88" t="s">
        <v>132</v>
      </c>
      <c r="M248" s="89">
        <v>4.2500000000000003E-2</v>
      </c>
      <c r="N248" s="89">
        <v>4.7500000000808444E-2</v>
      </c>
      <c r="O248" s="90">
        <v>27629.327205000009</v>
      </c>
      <c r="P248" s="105">
        <v>100.73</v>
      </c>
      <c r="Q248" s="90"/>
      <c r="R248" s="90">
        <v>27.831021569000004</v>
      </c>
      <c r="S248" s="91">
        <v>2.9877617956204389E-4</v>
      </c>
      <c r="T248" s="91">
        <f t="shared" si="4"/>
        <v>2.0622024337648654E-4</v>
      </c>
      <c r="U248" s="91">
        <f>R248/'סכום נכסי הקרן'!$C$42</f>
        <v>4.062695726077633E-5</v>
      </c>
    </row>
    <row r="249" spans="2:21">
      <c r="B249" s="85" t="s">
        <v>656</v>
      </c>
      <c r="C249" s="86">
        <v>1183581</v>
      </c>
      <c r="D249" s="88" t="s">
        <v>119</v>
      </c>
      <c r="E249" s="88" t="s">
        <v>317</v>
      </c>
      <c r="F249" s="87" t="s">
        <v>657</v>
      </c>
      <c r="G249" s="88" t="s">
        <v>333</v>
      </c>
      <c r="H249" s="87" t="s">
        <v>535</v>
      </c>
      <c r="I249" s="87"/>
      <c r="J249" s="104"/>
      <c r="K249" s="90">
        <v>2.4799999999944915</v>
      </c>
      <c r="L249" s="88" t="s">
        <v>132</v>
      </c>
      <c r="M249" s="89">
        <v>0.01</v>
      </c>
      <c r="N249" s="89">
        <v>6.7299999999882329E-2</v>
      </c>
      <c r="O249" s="90">
        <v>91604.613735999999</v>
      </c>
      <c r="P249" s="105">
        <v>87.2</v>
      </c>
      <c r="Q249" s="90"/>
      <c r="R249" s="90">
        <v>79.879223178000018</v>
      </c>
      <c r="S249" s="91">
        <v>5.089145207555555E-4</v>
      </c>
      <c r="T249" s="91">
        <f t="shared" si="4"/>
        <v>5.918831546895218E-4</v>
      </c>
      <c r="U249" s="91">
        <f>R249/'סכום נכסי הקרן'!$C$42</f>
        <v>1.1660548564596675E-4</v>
      </c>
    </row>
    <row r="250" spans="2:21">
      <c r="B250" s="9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90"/>
      <c r="P250" s="105"/>
      <c r="Q250" s="87"/>
      <c r="R250" s="87"/>
      <c r="S250" s="87"/>
      <c r="T250" s="91"/>
      <c r="U250" s="87"/>
    </row>
    <row r="251" spans="2:21">
      <c r="B251" s="84" t="s">
        <v>48</v>
      </c>
      <c r="C251" s="80"/>
      <c r="D251" s="81"/>
      <c r="E251" s="81"/>
      <c r="F251" s="80"/>
      <c r="G251" s="81"/>
      <c r="H251" s="80"/>
      <c r="I251" s="80"/>
      <c r="J251" s="102"/>
      <c r="K251" s="77">
        <v>3.6862044782017787</v>
      </c>
      <c r="L251" s="81"/>
      <c r="M251" s="82"/>
      <c r="N251" s="82">
        <v>7.9157326455258983E-2</v>
      </c>
      <c r="O251" s="77"/>
      <c r="P251" s="103"/>
      <c r="Q251" s="77"/>
      <c r="R251" s="77">
        <v>1712.6472371380003</v>
      </c>
      <c r="S251" s="83"/>
      <c r="T251" s="83">
        <f t="shared" si="4"/>
        <v>1.2690246715703145E-2</v>
      </c>
      <c r="U251" s="83">
        <f>R251/'סכום נכסי הקרן'!$C$42</f>
        <v>2.5000751745129805E-3</v>
      </c>
    </row>
    <row r="252" spans="2:21">
      <c r="B252" s="85" t="s">
        <v>658</v>
      </c>
      <c r="C252" s="86">
        <v>1178250</v>
      </c>
      <c r="D252" s="88" t="s">
        <v>119</v>
      </c>
      <c r="E252" s="88" t="s">
        <v>317</v>
      </c>
      <c r="F252" s="87" t="s">
        <v>659</v>
      </c>
      <c r="G252" s="88" t="s">
        <v>553</v>
      </c>
      <c r="H252" s="87" t="s">
        <v>365</v>
      </c>
      <c r="I252" s="87" t="s">
        <v>328</v>
      </c>
      <c r="J252" s="104"/>
      <c r="K252" s="90">
        <v>3.2799999999993363</v>
      </c>
      <c r="L252" s="88" t="s">
        <v>132</v>
      </c>
      <c r="M252" s="89">
        <v>2.12E-2</v>
      </c>
      <c r="N252" s="89">
        <v>5.0199999999981759E-2</v>
      </c>
      <c r="O252" s="90">
        <v>234301.83965300006</v>
      </c>
      <c r="P252" s="105">
        <v>102.95</v>
      </c>
      <c r="Q252" s="90"/>
      <c r="R252" s="90">
        <v>241.21373697200005</v>
      </c>
      <c r="S252" s="91">
        <v>1.5620122643533337E-3</v>
      </c>
      <c r="T252" s="91">
        <f t="shared" si="4"/>
        <v>1.7873276918992011E-3</v>
      </c>
      <c r="U252" s="91">
        <f>R252/'סכום נכסי הקרן'!$C$42</f>
        <v>3.521171566906915E-4</v>
      </c>
    </row>
    <row r="253" spans="2:21">
      <c r="B253" s="85" t="s">
        <v>660</v>
      </c>
      <c r="C253" s="86">
        <v>1178268</v>
      </c>
      <c r="D253" s="88" t="s">
        <v>119</v>
      </c>
      <c r="E253" s="88" t="s">
        <v>317</v>
      </c>
      <c r="F253" s="87" t="s">
        <v>659</v>
      </c>
      <c r="G253" s="88" t="s">
        <v>553</v>
      </c>
      <c r="H253" s="87" t="s">
        <v>365</v>
      </c>
      <c r="I253" s="87" t="s">
        <v>328</v>
      </c>
      <c r="J253" s="104"/>
      <c r="K253" s="90">
        <v>5.6099999999993759</v>
      </c>
      <c r="L253" s="88" t="s">
        <v>132</v>
      </c>
      <c r="M253" s="89">
        <v>2.6699999999999998E-2</v>
      </c>
      <c r="N253" s="89">
        <v>5.1500000000114288E-2</v>
      </c>
      <c r="O253" s="90">
        <v>48808.409268000018</v>
      </c>
      <c r="P253" s="105">
        <v>98.6</v>
      </c>
      <c r="Q253" s="90"/>
      <c r="R253" s="90">
        <v>48.125088623000011</v>
      </c>
      <c r="S253" s="91">
        <v>2.8469674094727031E-4</v>
      </c>
      <c r="T253" s="91">
        <f t="shared" si="4"/>
        <v>3.5659371912543985E-4</v>
      </c>
      <c r="U253" s="91">
        <f>R253/'סכום נכסי הקרן'!$C$42</f>
        <v>7.0251676310563327E-5</v>
      </c>
    </row>
    <row r="254" spans="2:21">
      <c r="B254" s="85" t="s">
        <v>661</v>
      </c>
      <c r="C254" s="86">
        <v>2320174</v>
      </c>
      <c r="D254" s="88" t="s">
        <v>119</v>
      </c>
      <c r="E254" s="88" t="s">
        <v>317</v>
      </c>
      <c r="F254" s="87" t="s">
        <v>564</v>
      </c>
      <c r="G254" s="88" t="s">
        <v>126</v>
      </c>
      <c r="H254" s="87" t="s">
        <v>365</v>
      </c>
      <c r="I254" s="87" t="s">
        <v>328</v>
      </c>
      <c r="J254" s="104"/>
      <c r="K254" s="90">
        <v>1.23</v>
      </c>
      <c r="L254" s="88" t="s">
        <v>132</v>
      </c>
      <c r="M254" s="89">
        <v>3.49E-2</v>
      </c>
      <c r="N254" s="89">
        <v>6.6700874831763124E-2</v>
      </c>
      <c r="O254" s="90">
        <v>1.2019000000000002E-2</v>
      </c>
      <c r="P254" s="105">
        <v>99.45</v>
      </c>
      <c r="Q254" s="90"/>
      <c r="R254" s="90">
        <v>1.1888E-5</v>
      </c>
      <c r="S254" s="91">
        <v>1.4315600392236733E-11</v>
      </c>
      <c r="T254" s="91">
        <f t="shared" si="4"/>
        <v>8.8086822367683518E-11</v>
      </c>
      <c r="U254" s="91">
        <f>R254/'סכום נכסי הקרן'!$C$42</f>
        <v>1.7353774338419397E-11</v>
      </c>
    </row>
    <row r="255" spans="2:21">
      <c r="B255" s="85" t="s">
        <v>662</v>
      </c>
      <c r="C255" s="86">
        <v>2320224</v>
      </c>
      <c r="D255" s="88" t="s">
        <v>119</v>
      </c>
      <c r="E255" s="88" t="s">
        <v>317</v>
      </c>
      <c r="F255" s="87" t="s">
        <v>564</v>
      </c>
      <c r="G255" s="88" t="s">
        <v>126</v>
      </c>
      <c r="H255" s="87" t="s">
        <v>365</v>
      </c>
      <c r="I255" s="87" t="s">
        <v>328</v>
      </c>
      <c r="J255" s="104"/>
      <c r="K255" s="90">
        <v>3.89</v>
      </c>
      <c r="L255" s="88" t="s">
        <v>132</v>
      </c>
      <c r="M255" s="89">
        <v>3.7699999999999997E-2</v>
      </c>
      <c r="N255" s="89">
        <v>6.8100278868590283E-2</v>
      </c>
      <c r="O255" s="90">
        <v>1.8028000000000002E-2</v>
      </c>
      <c r="P255" s="105">
        <v>97.67</v>
      </c>
      <c r="Q255" s="90"/>
      <c r="R255" s="90">
        <v>1.7571000000000002E-5</v>
      </c>
      <c r="S255" s="91">
        <v>9.4341449272632045E-11</v>
      </c>
      <c r="T255" s="91">
        <f t="shared" si="4"/>
        <v>1.3019629507255782E-10</v>
      </c>
      <c r="U255" s="91">
        <f>R255/'סכום נכסי הקרן'!$C$42</f>
        <v>2.5649660910192401E-11</v>
      </c>
    </row>
    <row r="256" spans="2:21">
      <c r="B256" s="85" t="s">
        <v>663</v>
      </c>
      <c r="C256" s="86">
        <v>1141332</v>
      </c>
      <c r="D256" s="88" t="s">
        <v>119</v>
      </c>
      <c r="E256" s="88" t="s">
        <v>317</v>
      </c>
      <c r="F256" s="87" t="s">
        <v>664</v>
      </c>
      <c r="G256" s="88" t="s">
        <v>126</v>
      </c>
      <c r="H256" s="87" t="s">
        <v>474</v>
      </c>
      <c r="I256" s="87" t="s">
        <v>130</v>
      </c>
      <c r="J256" s="104"/>
      <c r="K256" s="90">
        <v>3.5400000837298133</v>
      </c>
      <c r="L256" s="88" t="s">
        <v>132</v>
      </c>
      <c r="M256" s="89">
        <v>4.6900000000000004E-2</v>
      </c>
      <c r="N256" s="89">
        <v>8.4500001473024486E-2</v>
      </c>
      <c r="O256" s="90">
        <v>8.7530000000000021E-3</v>
      </c>
      <c r="P256" s="105">
        <v>94.1</v>
      </c>
      <c r="Q256" s="90"/>
      <c r="R256" s="90">
        <v>1.9347947000000004E-2</v>
      </c>
      <c r="S256" s="91">
        <v>5.7507873887688471E-12</v>
      </c>
      <c r="T256" s="91">
        <f t="shared" si="4"/>
        <v>1.4336298541120084E-7</v>
      </c>
      <c r="U256" s="91">
        <f>R256/'סכום נכסי הקרן'!$C$42</f>
        <v>2.8243599104113279E-8</v>
      </c>
    </row>
    <row r="257" spans="2:21">
      <c r="B257" s="85" t="s">
        <v>665</v>
      </c>
      <c r="C257" s="86">
        <v>1143593</v>
      </c>
      <c r="D257" s="88" t="s">
        <v>119</v>
      </c>
      <c r="E257" s="88" t="s">
        <v>317</v>
      </c>
      <c r="F257" s="87" t="s">
        <v>664</v>
      </c>
      <c r="G257" s="88" t="s">
        <v>126</v>
      </c>
      <c r="H257" s="87" t="s">
        <v>474</v>
      </c>
      <c r="I257" s="87" t="s">
        <v>130</v>
      </c>
      <c r="J257" s="104"/>
      <c r="K257" s="90">
        <v>3.6900000000010325</v>
      </c>
      <c r="L257" s="88" t="s">
        <v>132</v>
      </c>
      <c r="M257" s="89">
        <v>4.6900000000000004E-2</v>
      </c>
      <c r="N257" s="89">
        <v>8.5000000000017562E-2</v>
      </c>
      <c r="O257" s="90">
        <v>1496308.8182690002</v>
      </c>
      <c r="P257" s="105">
        <v>95.12</v>
      </c>
      <c r="Q257" s="90"/>
      <c r="R257" s="90">
        <v>1423.2890341370003</v>
      </c>
      <c r="S257" s="91">
        <v>1.1660230333062056E-3</v>
      </c>
      <c r="T257" s="91">
        <f t="shared" si="4"/>
        <v>1.0546181723409976E-2</v>
      </c>
      <c r="U257" s="91">
        <f>R257/'סכום נכסי הקרן'!$C$42</f>
        <v>2.077678054909186E-3</v>
      </c>
    </row>
    <row r="258" spans="2:21">
      <c r="B258" s="92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90"/>
      <c r="P258" s="105"/>
      <c r="Q258" s="87"/>
      <c r="R258" s="87"/>
      <c r="S258" s="87"/>
      <c r="T258" s="91"/>
      <c r="U258" s="87"/>
    </row>
    <row r="259" spans="2:21">
      <c r="B259" s="79" t="s">
        <v>197</v>
      </c>
      <c r="C259" s="80"/>
      <c r="D259" s="81"/>
      <c r="E259" s="81"/>
      <c r="F259" s="80"/>
      <c r="G259" s="81"/>
      <c r="H259" s="80"/>
      <c r="I259" s="80"/>
      <c r="J259" s="102"/>
      <c r="K259" s="77">
        <v>5.1041923663716782</v>
      </c>
      <c r="L259" s="81"/>
      <c r="M259" s="82"/>
      <c r="N259" s="82">
        <v>6.9880618122212287E-2</v>
      </c>
      <c r="O259" s="77"/>
      <c r="P259" s="103"/>
      <c r="Q259" s="77"/>
      <c r="R259" s="77">
        <v>24992.863888326014</v>
      </c>
      <c r="S259" s="83"/>
      <c r="T259" s="83">
        <f t="shared" si="4"/>
        <v>0.18519027269436958</v>
      </c>
      <c r="U259" s="83">
        <f>R259/'סכום נכסי הקרן'!$C$42</f>
        <v>3.6483893000407205E-2</v>
      </c>
    </row>
    <row r="260" spans="2:21">
      <c r="B260" s="84" t="s">
        <v>65</v>
      </c>
      <c r="C260" s="80"/>
      <c r="D260" s="81"/>
      <c r="E260" s="81"/>
      <c r="F260" s="80"/>
      <c r="G260" s="81"/>
      <c r="H260" s="80"/>
      <c r="I260" s="80"/>
      <c r="J260" s="102"/>
      <c r="K260" s="77">
        <v>5.2647936545894138</v>
      </c>
      <c r="L260" s="81"/>
      <c r="M260" s="82"/>
      <c r="N260" s="82">
        <v>6.4145893080022387E-2</v>
      </c>
      <c r="O260" s="77"/>
      <c r="P260" s="103"/>
      <c r="Q260" s="77"/>
      <c r="R260" s="77">
        <v>4192.8069276490014</v>
      </c>
      <c r="S260" s="83"/>
      <c r="T260" s="83">
        <f t="shared" si="4"/>
        <v>3.1067550391807745E-2</v>
      </c>
      <c r="U260" s="83">
        <f>R260/'סכום נכסי הקרן'!$C$42</f>
        <v>6.1205438481647303E-3</v>
      </c>
    </row>
    <row r="261" spans="2:21">
      <c r="B261" s="85" t="s">
        <v>666</v>
      </c>
      <c r="C261" s="87" t="s">
        <v>667</v>
      </c>
      <c r="D261" s="88" t="s">
        <v>28</v>
      </c>
      <c r="E261" s="88" t="s">
        <v>668</v>
      </c>
      <c r="F261" s="87" t="s">
        <v>340</v>
      </c>
      <c r="G261" s="88" t="s">
        <v>341</v>
      </c>
      <c r="H261" s="87" t="s">
        <v>669</v>
      </c>
      <c r="I261" s="87" t="s">
        <v>670</v>
      </c>
      <c r="J261" s="104"/>
      <c r="K261" s="90">
        <v>7.210000000010333</v>
      </c>
      <c r="L261" s="88" t="s">
        <v>131</v>
      </c>
      <c r="M261" s="89">
        <v>3.7499999999999999E-2</v>
      </c>
      <c r="N261" s="89">
        <v>5.9200000000108569E-2</v>
      </c>
      <c r="O261" s="90">
        <v>95796.173150000017</v>
      </c>
      <c r="P261" s="105">
        <v>86.276330000000002</v>
      </c>
      <c r="Q261" s="90"/>
      <c r="R261" s="90">
        <v>305.80287500400004</v>
      </c>
      <c r="S261" s="91">
        <v>1.9159234630000005E-4</v>
      </c>
      <c r="T261" s="91">
        <f t="shared" si="4"/>
        <v>2.2659155055521768E-3</v>
      </c>
      <c r="U261" s="91">
        <f>R261/'סכום נכסי הקרן'!$C$42</f>
        <v>4.4640259798614491E-4</v>
      </c>
    </row>
    <row r="262" spans="2:21">
      <c r="B262" s="85" t="s">
        <v>671</v>
      </c>
      <c r="C262" s="87" t="s">
        <v>672</v>
      </c>
      <c r="D262" s="88" t="s">
        <v>28</v>
      </c>
      <c r="E262" s="88" t="s">
        <v>668</v>
      </c>
      <c r="F262" s="87" t="s">
        <v>335</v>
      </c>
      <c r="G262" s="88" t="s">
        <v>319</v>
      </c>
      <c r="H262" s="87" t="s">
        <v>673</v>
      </c>
      <c r="I262" s="87" t="s">
        <v>315</v>
      </c>
      <c r="J262" s="104"/>
      <c r="K262" s="90">
        <v>3.0799999999961489</v>
      </c>
      <c r="L262" s="88" t="s">
        <v>131</v>
      </c>
      <c r="M262" s="89">
        <v>3.2549999999999996E-2</v>
      </c>
      <c r="N262" s="89">
        <v>8.2699999999920698E-2</v>
      </c>
      <c r="O262" s="90">
        <v>122849.11700000001</v>
      </c>
      <c r="P262" s="105">
        <v>86.844629999999995</v>
      </c>
      <c r="Q262" s="90"/>
      <c r="R262" s="90">
        <v>394.74506341900008</v>
      </c>
      <c r="S262" s="91">
        <v>1.2284911700000001E-4</v>
      </c>
      <c r="T262" s="91">
        <f t="shared" si="4"/>
        <v>2.9249527491511966E-3</v>
      </c>
      <c r="U262" s="91">
        <f>R262/'סכום נכסי הקרן'!$C$42</f>
        <v>5.7623795018324204E-4</v>
      </c>
    </row>
    <row r="263" spans="2:21">
      <c r="B263" s="85" t="s">
        <v>674</v>
      </c>
      <c r="C263" s="87" t="s">
        <v>675</v>
      </c>
      <c r="D263" s="88" t="s">
        <v>28</v>
      </c>
      <c r="E263" s="88" t="s">
        <v>668</v>
      </c>
      <c r="F263" s="87" t="s">
        <v>318</v>
      </c>
      <c r="G263" s="88" t="s">
        <v>319</v>
      </c>
      <c r="H263" s="87" t="s">
        <v>673</v>
      </c>
      <c r="I263" s="87" t="s">
        <v>315</v>
      </c>
      <c r="J263" s="104"/>
      <c r="K263" s="90">
        <v>2.4400000000000688</v>
      </c>
      <c r="L263" s="88" t="s">
        <v>131</v>
      </c>
      <c r="M263" s="89">
        <v>3.2750000000000001E-2</v>
      </c>
      <c r="N263" s="89">
        <v>7.8400000000024755E-2</v>
      </c>
      <c r="O263" s="90">
        <v>173891.61820800003</v>
      </c>
      <c r="P263" s="105">
        <v>90.436679999999996</v>
      </c>
      <c r="Q263" s="90"/>
      <c r="R263" s="90">
        <v>581.86868688400011</v>
      </c>
      <c r="S263" s="91">
        <v>2.3185549094400005E-4</v>
      </c>
      <c r="T263" s="91">
        <f t="shared" si="4"/>
        <v>4.3114875221120612E-3</v>
      </c>
      <c r="U263" s="91">
        <f>R263/'סכום נכסי הקרן'!$C$42</f>
        <v>8.493958518487006E-4</v>
      </c>
    </row>
    <row r="264" spans="2:21">
      <c r="B264" s="85" t="s">
        <v>676</v>
      </c>
      <c r="C264" s="87" t="s">
        <v>677</v>
      </c>
      <c r="D264" s="88" t="s">
        <v>28</v>
      </c>
      <c r="E264" s="88" t="s">
        <v>668</v>
      </c>
      <c r="F264" s="87" t="s">
        <v>318</v>
      </c>
      <c r="G264" s="88" t="s">
        <v>319</v>
      </c>
      <c r="H264" s="87" t="s">
        <v>673</v>
      </c>
      <c r="I264" s="87" t="s">
        <v>315</v>
      </c>
      <c r="J264" s="104"/>
      <c r="K264" s="90">
        <v>4.1699999999974109</v>
      </c>
      <c r="L264" s="88" t="s">
        <v>131</v>
      </c>
      <c r="M264" s="89">
        <v>7.1289999999999992E-2</v>
      </c>
      <c r="N264" s="89">
        <v>7.3199999999970095E-2</v>
      </c>
      <c r="O264" s="90">
        <v>99324.818000000014</v>
      </c>
      <c r="P264" s="105">
        <v>101.93205</v>
      </c>
      <c r="Q264" s="90"/>
      <c r="R264" s="90">
        <v>374.60214564100005</v>
      </c>
      <c r="S264" s="91">
        <v>1.9864963600000002E-4</v>
      </c>
      <c r="T264" s="91">
        <f t="shared" si="4"/>
        <v>2.775699248118429E-3</v>
      </c>
      <c r="U264" s="91">
        <f>R264/'סכום נכסי הקרן'!$C$42</f>
        <v>5.4683387467544019E-4</v>
      </c>
    </row>
    <row r="265" spans="2:21">
      <c r="B265" s="85" t="s">
        <v>678</v>
      </c>
      <c r="C265" s="87" t="s">
        <v>679</v>
      </c>
      <c r="D265" s="88" t="s">
        <v>28</v>
      </c>
      <c r="E265" s="88" t="s">
        <v>668</v>
      </c>
      <c r="F265" s="87" t="s">
        <v>555</v>
      </c>
      <c r="G265" s="88" t="s">
        <v>418</v>
      </c>
      <c r="H265" s="87" t="s">
        <v>680</v>
      </c>
      <c r="I265" s="87" t="s">
        <v>315</v>
      </c>
      <c r="J265" s="104"/>
      <c r="K265" s="90">
        <v>9.6099999999974575</v>
      </c>
      <c r="L265" s="88" t="s">
        <v>131</v>
      </c>
      <c r="M265" s="89">
        <v>6.3750000000000001E-2</v>
      </c>
      <c r="N265" s="89">
        <v>6.2399999999986633E-2</v>
      </c>
      <c r="O265" s="90">
        <v>248573.42610000004</v>
      </c>
      <c r="P265" s="105">
        <v>100.89425</v>
      </c>
      <c r="Q265" s="90"/>
      <c r="R265" s="90">
        <v>927.94628767600011</v>
      </c>
      <c r="S265" s="91">
        <v>3.586400607415958E-4</v>
      </c>
      <c r="T265" s="91">
        <f t="shared" si="4"/>
        <v>6.8758277093932682E-3</v>
      </c>
      <c r="U265" s="91">
        <f>R265/'סכום נכסי הקרן'!$C$42</f>
        <v>1.3545903831177083E-3</v>
      </c>
    </row>
    <row r="266" spans="2:21">
      <c r="B266" s="85" t="s">
        <v>681</v>
      </c>
      <c r="C266" s="87" t="s">
        <v>682</v>
      </c>
      <c r="D266" s="88" t="s">
        <v>28</v>
      </c>
      <c r="E266" s="88" t="s">
        <v>668</v>
      </c>
      <c r="F266" s="87" t="s">
        <v>322</v>
      </c>
      <c r="G266" s="88" t="s">
        <v>319</v>
      </c>
      <c r="H266" s="87" t="s">
        <v>680</v>
      </c>
      <c r="I266" s="87" t="s">
        <v>670</v>
      </c>
      <c r="J266" s="104"/>
      <c r="K266" s="90">
        <v>2.6300000000028021</v>
      </c>
      <c r="L266" s="88" t="s">
        <v>131</v>
      </c>
      <c r="M266" s="89">
        <v>3.0769999999999999E-2</v>
      </c>
      <c r="N266" s="89">
        <v>8.2300000000080947E-2</v>
      </c>
      <c r="O266" s="90">
        <v>139525.23118000003</v>
      </c>
      <c r="P266" s="105">
        <v>87.803420000000003</v>
      </c>
      <c r="Q266" s="90"/>
      <c r="R266" s="90">
        <v>453.27931867100006</v>
      </c>
      <c r="S266" s="91">
        <v>2.3254205196666673E-4</v>
      </c>
      <c r="T266" s="91">
        <f t="shared" si="4"/>
        <v>3.3586755406053996E-3</v>
      </c>
      <c r="U266" s="91">
        <f>R266/'סכום נכסי הקרן'!$C$42</f>
        <v>6.6168464068716603E-4</v>
      </c>
    </row>
    <row r="267" spans="2:21">
      <c r="B267" s="85" t="s">
        <v>683</v>
      </c>
      <c r="C267" s="87" t="s">
        <v>684</v>
      </c>
      <c r="D267" s="88" t="s">
        <v>28</v>
      </c>
      <c r="E267" s="88" t="s">
        <v>668</v>
      </c>
      <c r="F267" s="87" t="s">
        <v>685</v>
      </c>
      <c r="G267" s="88" t="s">
        <v>686</v>
      </c>
      <c r="H267" s="87" t="s">
        <v>687</v>
      </c>
      <c r="I267" s="87" t="s">
        <v>670</v>
      </c>
      <c r="J267" s="104"/>
      <c r="K267" s="90">
        <v>5.5499999999952117</v>
      </c>
      <c r="L267" s="88" t="s">
        <v>131</v>
      </c>
      <c r="M267" s="89">
        <v>8.5000000000000006E-2</v>
      </c>
      <c r="N267" s="89">
        <v>8.4699999999940725E-2</v>
      </c>
      <c r="O267" s="90">
        <v>104552.44000000002</v>
      </c>
      <c r="P267" s="105">
        <v>99.881</v>
      </c>
      <c r="Q267" s="90"/>
      <c r="R267" s="90">
        <v>386.38368360700002</v>
      </c>
      <c r="S267" s="91">
        <v>1.3940325333333336E-4</v>
      </c>
      <c r="T267" s="91">
        <f t="shared" ref="T267:T330" si="5">IFERROR(R267/$R$11,0)</f>
        <v>2.8629972159876379E-3</v>
      </c>
      <c r="U267" s="91">
        <f>R267/'סכום נכסי הקרן'!$C$42</f>
        <v>5.6403223867455561E-4</v>
      </c>
    </row>
    <row r="268" spans="2:21">
      <c r="B268" s="85" t="s">
        <v>688</v>
      </c>
      <c r="C268" s="87" t="s">
        <v>689</v>
      </c>
      <c r="D268" s="88" t="s">
        <v>28</v>
      </c>
      <c r="E268" s="88" t="s">
        <v>668</v>
      </c>
      <c r="F268" s="87" t="s">
        <v>690</v>
      </c>
      <c r="G268" s="88" t="s">
        <v>691</v>
      </c>
      <c r="H268" s="87" t="s">
        <v>687</v>
      </c>
      <c r="I268" s="87" t="s">
        <v>315</v>
      </c>
      <c r="J268" s="104"/>
      <c r="K268" s="90">
        <v>5.8599999999786769</v>
      </c>
      <c r="L268" s="88" t="s">
        <v>133</v>
      </c>
      <c r="M268" s="89">
        <v>4.3749999999999997E-2</v>
      </c>
      <c r="N268" s="89">
        <v>7.0699999999828969E-2</v>
      </c>
      <c r="O268" s="90">
        <v>26138.110000000004</v>
      </c>
      <c r="P268" s="105">
        <v>85.722790000000003</v>
      </c>
      <c r="Q268" s="90"/>
      <c r="R268" s="90">
        <v>90.039787222000015</v>
      </c>
      <c r="S268" s="91">
        <v>1.742540666666667E-5</v>
      </c>
      <c r="T268" s="91">
        <f t="shared" si="5"/>
        <v>6.6717014998724227E-4</v>
      </c>
      <c r="U268" s="91">
        <f>R268/'סכום נכסי הקרן'!$C$42</f>
        <v>1.314375966461883E-4</v>
      </c>
    </row>
    <row r="269" spans="2:21">
      <c r="B269" s="85" t="s">
        <v>692</v>
      </c>
      <c r="C269" s="87" t="s">
        <v>693</v>
      </c>
      <c r="D269" s="88" t="s">
        <v>28</v>
      </c>
      <c r="E269" s="88" t="s">
        <v>668</v>
      </c>
      <c r="F269" s="87" t="s">
        <v>690</v>
      </c>
      <c r="G269" s="88" t="s">
        <v>691</v>
      </c>
      <c r="H269" s="87" t="s">
        <v>687</v>
      </c>
      <c r="I269" s="87" t="s">
        <v>315</v>
      </c>
      <c r="J269" s="104"/>
      <c r="K269" s="90">
        <v>4.819999999999018</v>
      </c>
      <c r="L269" s="88" t="s">
        <v>133</v>
      </c>
      <c r="M269" s="89">
        <v>7.3749999999999996E-2</v>
      </c>
      <c r="N269" s="89">
        <v>6.9299999999976339E-2</v>
      </c>
      <c r="O269" s="90">
        <v>53583.125500000009</v>
      </c>
      <c r="P269" s="105">
        <v>104.01296000000001</v>
      </c>
      <c r="Q269" s="90"/>
      <c r="R269" s="90">
        <v>223.96464382100004</v>
      </c>
      <c r="S269" s="91">
        <v>6.6978906875000017E-5</v>
      </c>
      <c r="T269" s="91">
        <f t="shared" si="5"/>
        <v>1.6595166383665829E-3</v>
      </c>
      <c r="U269" s="91">
        <f>R269/'סכום נכסי הקרן'!$C$42</f>
        <v>3.2693740651531887E-4</v>
      </c>
    </row>
    <row r="270" spans="2:21">
      <c r="B270" s="85" t="s">
        <v>694</v>
      </c>
      <c r="C270" s="87" t="s">
        <v>695</v>
      </c>
      <c r="D270" s="88" t="s">
        <v>28</v>
      </c>
      <c r="E270" s="88" t="s">
        <v>668</v>
      </c>
      <c r="F270" s="87" t="s">
        <v>690</v>
      </c>
      <c r="G270" s="88" t="s">
        <v>691</v>
      </c>
      <c r="H270" s="87" t="s">
        <v>687</v>
      </c>
      <c r="I270" s="87" t="s">
        <v>315</v>
      </c>
      <c r="J270" s="104"/>
      <c r="K270" s="90">
        <v>5.9100000000133877</v>
      </c>
      <c r="L270" s="88" t="s">
        <v>131</v>
      </c>
      <c r="M270" s="89">
        <v>8.1250000000000003E-2</v>
      </c>
      <c r="N270" s="89">
        <v>7.3100000000194953E-2</v>
      </c>
      <c r="O270" s="90">
        <v>49662.409000000007</v>
      </c>
      <c r="P270" s="105">
        <v>106.91321000000001</v>
      </c>
      <c r="Q270" s="90"/>
      <c r="R270" s="90">
        <v>196.45399680700001</v>
      </c>
      <c r="S270" s="91">
        <v>9.9324818000000011E-5</v>
      </c>
      <c r="T270" s="91">
        <f t="shared" si="5"/>
        <v>1.4556702826513859E-3</v>
      </c>
      <c r="U270" s="91">
        <f>R270/'סכום נכסי הקרן'!$C$42</f>
        <v>2.8677812318886635E-4</v>
      </c>
    </row>
    <row r="271" spans="2:21">
      <c r="B271" s="85" t="s">
        <v>696</v>
      </c>
      <c r="C271" s="87" t="s">
        <v>697</v>
      </c>
      <c r="D271" s="88" t="s">
        <v>28</v>
      </c>
      <c r="E271" s="88" t="s">
        <v>668</v>
      </c>
      <c r="F271" s="87" t="s">
        <v>698</v>
      </c>
      <c r="G271" s="88" t="s">
        <v>699</v>
      </c>
      <c r="H271" s="87" t="s">
        <v>535</v>
      </c>
      <c r="I271" s="87"/>
      <c r="J271" s="104"/>
      <c r="K271" s="90">
        <v>2.5199999999982925</v>
      </c>
      <c r="L271" s="88" t="s">
        <v>131</v>
      </c>
      <c r="M271" s="89">
        <v>0</v>
      </c>
      <c r="N271" s="89">
        <v>-7.3799999999966615E-2</v>
      </c>
      <c r="O271" s="90">
        <v>58627.510500000004</v>
      </c>
      <c r="P271" s="105">
        <v>118.80800000000001</v>
      </c>
      <c r="Q271" s="90"/>
      <c r="R271" s="90">
        <v>257.72043889700007</v>
      </c>
      <c r="S271" s="91">
        <v>9.2691716205533598E-5</v>
      </c>
      <c r="T271" s="91">
        <f t="shared" si="5"/>
        <v>1.9096378298823586E-3</v>
      </c>
      <c r="U271" s="91">
        <f>R271/'סכום נכסי הקרן'!$C$42</f>
        <v>3.7621318464139839E-4</v>
      </c>
    </row>
    <row r="272" spans="2:21">
      <c r="B272" s="92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90"/>
      <c r="P272" s="105"/>
      <c r="Q272" s="87"/>
      <c r="R272" s="87"/>
      <c r="S272" s="87"/>
      <c r="T272" s="91"/>
      <c r="U272" s="87"/>
    </row>
    <row r="273" spans="2:21">
      <c r="B273" s="84" t="s">
        <v>64</v>
      </c>
      <c r="C273" s="80"/>
      <c r="D273" s="81"/>
      <c r="E273" s="81"/>
      <c r="F273" s="80"/>
      <c r="G273" s="81"/>
      <c r="H273" s="80"/>
      <c r="I273" s="80"/>
      <c r="J273" s="102"/>
      <c r="K273" s="77">
        <v>5.0718188880152617</v>
      </c>
      <c r="L273" s="81"/>
      <c r="M273" s="82"/>
      <c r="N273" s="82">
        <v>7.1036605095253419E-2</v>
      </c>
      <c r="O273" s="77"/>
      <c r="P273" s="103"/>
      <c r="Q273" s="77"/>
      <c r="R273" s="77">
        <v>20800.056960677011</v>
      </c>
      <c r="S273" s="83"/>
      <c r="T273" s="83">
        <f t="shared" si="5"/>
        <v>0.15412272230256183</v>
      </c>
      <c r="U273" s="83">
        <f>R273/'סכום נכסי הקרן'!$C$42</f>
        <v>3.036334915224247E-2</v>
      </c>
    </row>
    <row r="274" spans="2:21">
      <c r="B274" s="85" t="s">
        <v>700</v>
      </c>
      <c r="C274" s="87" t="s">
        <v>701</v>
      </c>
      <c r="D274" s="88" t="s">
        <v>28</v>
      </c>
      <c r="E274" s="88" t="s">
        <v>668</v>
      </c>
      <c r="F274" s="87"/>
      <c r="G274" s="88" t="s">
        <v>702</v>
      </c>
      <c r="H274" s="87" t="s">
        <v>703</v>
      </c>
      <c r="I274" s="87" t="s">
        <v>704</v>
      </c>
      <c r="J274" s="104"/>
      <c r="K274" s="90">
        <v>7.2799999999994096</v>
      </c>
      <c r="L274" s="88" t="s">
        <v>133</v>
      </c>
      <c r="M274" s="89">
        <v>4.2519999999999995E-2</v>
      </c>
      <c r="N274" s="89">
        <v>5.2400000000001945E-2</v>
      </c>
      <c r="O274" s="90">
        <v>52276.220000000008</v>
      </c>
      <c r="P274" s="105">
        <v>96.976749999999996</v>
      </c>
      <c r="Q274" s="90"/>
      <c r="R274" s="90">
        <v>203.72099577900005</v>
      </c>
      <c r="S274" s="91">
        <v>4.1820976000000006E-5</v>
      </c>
      <c r="T274" s="91">
        <f t="shared" si="5"/>
        <v>1.509516753680382E-3</v>
      </c>
      <c r="U274" s="91">
        <f>R274/'סכום נכסי הקרן'!$C$42</f>
        <v>2.9738628774788505E-4</v>
      </c>
    </row>
    <row r="275" spans="2:21">
      <c r="B275" s="85" t="s">
        <v>705</v>
      </c>
      <c r="C275" s="87" t="s">
        <v>706</v>
      </c>
      <c r="D275" s="88" t="s">
        <v>28</v>
      </c>
      <c r="E275" s="88" t="s">
        <v>668</v>
      </c>
      <c r="F275" s="87"/>
      <c r="G275" s="88" t="s">
        <v>702</v>
      </c>
      <c r="H275" s="87" t="s">
        <v>707</v>
      </c>
      <c r="I275" s="87" t="s">
        <v>670</v>
      </c>
      <c r="J275" s="104"/>
      <c r="K275" s="90">
        <v>1.1399999993556196</v>
      </c>
      <c r="L275" s="88" t="s">
        <v>131</v>
      </c>
      <c r="M275" s="89">
        <v>4.4999999999999998E-2</v>
      </c>
      <c r="N275" s="89">
        <v>8.510000010310087E-2</v>
      </c>
      <c r="O275" s="90">
        <v>33.979543000000007</v>
      </c>
      <c r="P275" s="105">
        <v>98.748000000000005</v>
      </c>
      <c r="Q275" s="90"/>
      <c r="R275" s="90">
        <v>0.12415027200000003</v>
      </c>
      <c r="S275" s="91">
        <v>6.7959086000000014E-8</v>
      </c>
      <c r="T275" s="91">
        <f t="shared" si="5"/>
        <v>9.1991949500030246E-7</v>
      </c>
      <c r="U275" s="91">
        <f>R275/'סכום נכסי הקרן'!$C$42</f>
        <v>1.8123114101122046E-7</v>
      </c>
    </row>
    <row r="276" spans="2:21">
      <c r="B276" s="85" t="s">
        <v>708</v>
      </c>
      <c r="C276" s="87" t="s">
        <v>709</v>
      </c>
      <c r="D276" s="88" t="s">
        <v>28</v>
      </c>
      <c r="E276" s="88" t="s">
        <v>668</v>
      </c>
      <c r="F276" s="87"/>
      <c r="G276" s="88" t="s">
        <v>702</v>
      </c>
      <c r="H276" s="87" t="s">
        <v>703</v>
      </c>
      <c r="I276" s="87" t="s">
        <v>704</v>
      </c>
      <c r="J276" s="104"/>
      <c r="K276" s="90">
        <v>6.8900000000037016</v>
      </c>
      <c r="L276" s="88" t="s">
        <v>131</v>
      </c>
      <c r="M276" s="89">
        <v>0.03</v>
      </c>
      <c r="N276" s="89">
        <v>6.6300000000059797E-2</v>
      </c>
      <c r="O276" s="90">
        <v>96711.007000000012</v>
      </c>
      <c r="P276" s="105">
        <v>78.522670000000005</v>
      </c>
      <c r="Q276" s="90"/>
      <c r="R276" s="90">
        <v>280.97822816400003</v>
      </c>
      <c r="S276" s="91">
        <v>5.5263432571428576E-5</v>
      </c>
      <c r="T276" s="91">
        <f t="shared" si="5"/>
        <v>2.0819716750898991E-3</v>
      </c>
      <c r="U276" s="91">
        <f>R276/'סכום נכסי הקרן'!$C$42</f>
        <v>4.101642635907616E-4</v>
      </c>
    </row>
    <row r="277" spans="2:21">
      <c r="B277" s="85" t="s">
        <v>710</v>
      </c>
      <c r="C277" s="87" t="s">
        <v>711</v>
      </c>
      <c r="D277" s="88" t="s">
        <v>28</v>
      </c>
      <c r="E277" s="88" t="s">
        <v>668</v>
      </c>
      <c r="F277" s="87"/>
      <c r="G277" s="88" t="s">
        <v>702</v>
      </c>
      <c r="H277" s="87" t="s">
        <v>703</v>
      </c>
      <c r="I277" s="87" t="s">
        <v>704</v>
      </c>
      <c r="J277" s="104"/>
      <c r="K277" s="90">
        <v>7.5299999999855647</v>
      </c>
      <c r="L277" s="88" t="s">
        <v>131</v>
      </c>
      <c r="M277" s="89">
        <v>3.5000000000000003E-2</v>
      </c>
      <c r="N277" s="89">
        <v>6.6099999999845269E-2</v>
      </c>
      <c r="O277" s="90">
        <v>39207.165000000008</v>
      </c>
      <c r="P277" s="105">
        <v>79.748890000000003</v>
      </c>
      <c r="Q277" s="90"/>
      <c r="R277" s="90">
        <v>115.68893023900002</v>
      </c>
      <c r="S277" s="91">
        <v>7.8414330000000021E-5</v>
      </c>
      <c r="T277" s="91">
        <f t="shared" si="5"/>
        <v>8.5722327118692161E-4</v>
      </c>
      <c r="U277" s="91">
        <f>R277/'סכום נכסי הקרן'!$C$42</f>
        <v>1.688795078079366E-4</v>
      </c>
    </row>
    <row r="278" spans="2:21">
      <c r="B278" s="85" t="s">
        <v>712</v>
      </c>
      <c r="C278" s="87" t="s">
        <v>713</v>
      </c>
      <c r="D278" s="88" t="s">
        <v>28</v>
      </c>
      <c r="E278" s="88" t="s">
        <v>668</v>
      </c>
      <c r="F278" s="87"/>
      <c r="G278" s="88" t="s">
        <v>714</v>
      </c>
      <c r="H278" s="87" t="s">
        <v>715</v>
      </c>
      <c r="I278" s="87" t="s">
        <v>670</v>
      </c>
      <c r="J278" s="104"/>
      <c r="K278" s="90">
        <v>3.640000000012495</v>
      </c>
      <c r="L278" s="88" t="s">
        <v>131</v>
      </c>
      <c r="M278" s="89">
        <v>5.5480000000000002E-2</v>
      </c>
      <c r="N278" s="89">
        <v>6.0900000000229076E-2</v>
      </c>
      <c r="O278" s="90">
        <v>18296.677000000003</v>
      </c>
      <c r="P278" s="105">
        <v>99.298140000000004</v>
      </c>
      <c r="Q278" s="90"/>
      <c r="R278" s="90">
        <v>67.222564794000021</v>
      </c>
      <c r="S278" s="91">
        <v>3.6593354000000009E-5</v>
      </c>
      <c r="T278" s="91">
        <f t="shared" si="5"/>
        <v>4.9810078432950674E-4</v>
      </c>
      <c r="U278" s="91">
        <f>R278/'סכום נכסי הקרן'!$C$42</f>
        <v>9.8129645010502429E-5</v>
      </c>
    </row>
    <row r="279" spans="2:21">
      <c r="B279" s="85" t="s">
        <v>716</v>
      </c>
      <c r="C279" s="87" t="s">
        <v>717</v>
      </c>
      <c r="D279" s="88" t="s">
        <v>28</v>
      </c>
      <c r="E279" s="88" t="s">
        <v>668</v>
      </c>
      <c r="F279" s="87"/>
      <c r="G279" s="88" t="s">
        <v>702</v>
      </c>
      <c r="H279" s="87" t="s">
        <v>715</v>
      </c>
      <c r="I279" s="87" t="s">
        <v>315</v>
      </c>
      <c r="J279" s="104"/>
      <c r="K279" s="90">
        <v>7.6200000000061472</v>
      </c>
      <c r="L279" s="88" t="s">
        <v>133</v>
      </c>
      <c r="M279" s="89">
        <v>4.2500000000000003E-2</v>
      </c>
      <c r="N279" s="89">
        <v>5.3800000000040968E-2</v>
      </c>
      <c r="O279" s="90">
        <v>104552.44000000002</v>
      </c>
      <c r="P279" s="105">
        <v>92.924109999999999</v>
      </c>
      <c r="Q279" s="90"/>
      <c r="R279" s="90">
        <v>390.41505258000007</v>
      </c>
      <c r="S279" s="91">
        <v>8.3641952000000012E-5</v>
      </c>
      <c r="T279" s="91">
        <f t="shared" si="5"/>
        <v>2.8928685553738466E-3</v>
      </c>
      <c r="U279" s="91">
        <f>R279/'סכום נכסי הקרן'!$C$42</f>
        <v>5.6991711985157005E-4</v>
      </c>
    </row>
    <row r="280" spans="2:21">
      <c r="B280" s="85" t="s">
        <v>718</v>
      </c>
      <c r="C280" s="87" t="s">
        <v>719</v>
      </c>
      <c r="D280" s="88" t="s">
        <v>28</v>
      </c>
      <c r="E280" s="88" t="s">
        <v>668</v>
      </c>
      <c r="F280" s="87"/>
      <c r="G280" s="88" t="s">
        <v>720</v>
      </c>
      <c r="H280" s="87" t="s">
        <v>715</v>
      </c>
      <c r="I280" s="87" t="s">
        <v>670</v>
      </c>
      <c r="J280" s="104"/>
      <c r="K280" s="90">
        <v>7.9499999999813502</v>
      </c>
      <c r="L280" s="88" t="s">
        <v>131</v>
      </c>
      <c r="M280" s="89">
        <v>5.8749999999999997E-2</v>
      </c>
      <c r="N280" s="89">
        <v>5.9499999999865306E-2</v>
      </c>
      <c r="O280" s="90">
        <v>52276.220000000008</v>
      </c>
      <c r="P280" s="105">
        <v>99.7971</v>
      </c>
      <c r="Q280" s="90"/>
      <c r="R280" s="90">
        <v>193.02955542800001</v>
      </c>
      <c r="S280" s="91">
        <v>4.7523836363636373E-5</v>
      </c>
      <c r="T280" s="91">
        <f t="shared" si="5"/>
        <v>1.4302961104222037E-3</v>
      </c>
      <c r="U280" s="91">
        <f>R280/'סכום נכסי הקרן'!$C$42</f>
        <v>2.8177921816478226E-4</v>
      </c>
    </row>
    <row r="281" spans="2:21">
      <c r="B281" s="85" t="s">
        <v>721</v>
      </c>
      <c r="C281" s="87" t="s">
        <v>722</v>
      </c>
      <c r="D281" s="88" t="s">
        <v>28</v>
      </c>
      <c r="E281" s="88" t="s">
        <v>668</v>
      </c>
      <c r="F281" s="87"/>
      <c r="G281" s="88" t="s">
        <v>723</v>
      </c>
      <c r="H281" s="87" t="s">
        <v>715</v>
      </c>
      <c r="I281" s="87" t="s">
        <v>315</v>
      </c>
      <c r="J281" s="104"/>
      <c r="K281" s="90">
        <v>5.1199999999706627</v>
      </c>
      <c r="L281" s="88" t="s">
        <v>131</v>
      </c>
      <c r="M281" s="89">
        <v>4.2500000000000003E-2</v>
      </c>
      <c r="N281" s="89">
        <v>5.9699999999573282E-2</v>
      </c>
      <c r="O281" s="90">
        <v>17625.460790000005</v>
      </c>
      <c r="P281" s="105">
        <v>91.99306</v>
      </c>
      <c r="Q281" s="90"/>
      <c r="R281" s="90">
        <v>59.992539748000013</v>
      </c>
      <c r="S281" s="91">
        <v>4.4504114172980375E-5</v>
      </c>
      <c r="T281" s="91">
        <f t="shared" si="5"/>
        <v>4.4452827996031884E-4</v>
      </c>
      <c r="U281" s="91">
        <f>R281/'סכום נכסי הקרן'!$C$42</f>
        <v>8.7575453968325064E-5</v>
      </c>
    </row>
    <row r="282" spans="2:21">
      <c r="B282" s="85" t="s">
        <v>724</v>
      </c>
      <c r="C282" s="87" t="s">
        <v>725</v>
      </c>
      <c r="D282" s="88" t="s">
        <v>28</v>
      </c>
      <c r="E282" s="88" t="s">
        <v>668</v>
      </c>
      <c r="F282" s="87"/>
      <c r="G282" s="88" t="s">
        <v>714</v>
      </c>
      <c r="H282" s="87" t="s">
        <v>715</v>
      </c>
      <c r="I282" s="87" t="s">
        <v>670</v>
      </c>
      <c r="J282" s="104"/>
      <c r="K282" s="90">
        <v>3.7200000000018125</v>
      </c>
      <c r="L282" s="88" t="s">
        <v>134</v>
      </c>
      <c r="M282" s="89">
        <v>4.6249999999999999E-2</v>
      </c>
      <c r="N282" s="89">
        <v>7.800000000006041E-2</v>
      </c>
      <c r="O282" s="90">
        <v>78414.330000000016</v>
      </c>
      <c r="P282" s="105">
        <v>90.392600000000002</v>
      </c>
      <c r="Q282" s="90"/>
      <c r="R282" s="90">
        <v>331.06271664500002</v>
      </c>
      <c r="S282" s="91">
        <v>1.5682866000000004E-4</v>
      </c>
      <c r="T282" s="91">
        <f t="shared" si="5"/>
        <v>2.4530840102347626E-3</v>
      </c>
      <c r="U282" s="91">
        <f>R282/'סכום נכסי הקרן'!$C$42</f>
        <v>4.8327621774238005E-4</v>
      </c>
    </row>
    <row r="283" spans="2:21">
      <c r="B283" s="85" t="s">
        <v>726</v>
      </c>
      <c r="C283" s="87" t="s">
        <v>727</v>
      </c>
      <c r="D283" s="88" t="s">
        <v>28</v>
      </c>
      <c r="E283" s="88" t="s">
        <v>668</v>
      </c>
      <c r="F283" s="87"/>
      <c r="G283" s="88" t="s">
        <v>702</v>
      </c>
      <c r="H283" s="87" t="s">
        <v>728</v>
      </c>
      <c r="I283" s="87" t="s">
        <v>704</v>
      </c>
      <c r="J283" s="104"/>
      <c r="K283" s="90">
        <v>4.0300000000032661</v>
      </c>
      <c r="L283" s="88" t="s">
        <v>131</v>
      </c>
      <c r="M283" s="89">
        <v>3.2000000000000001E-2</v>
      </c>
      <c r="N283" s="89">
        <v>0.11030000000016328</v>
      </c>
      <c r="O283" s="90">
        <v>83641.952000000019</v>
      </c>
      <c r="P283" s="105">
        <v>74.216329999999999</v>
      </c>
      <c r="Q283" s="90"/>
      <c r="R283" s="90">
        <v>229.68116267500002</v>
      </c>
      <c r="S283" s="91">
        <v>6.6913561600000012E-5</v>
      </c>
      <c r="T283" s="91">
        <f t="shared" si="5"/>
        <v>1.7018744765945281E-3</v>
      </c>
      <c r="U283" s="91">
        <f>R283/'סכום נכסי הקרן'!$C$42</f>
        <v>3.3528222298517384E-4</v>
      </c>
    </row>
    <row r="284" spans="2:21">
      <c r="B284" s="85" t="s">
        <v>729</v>
      </c>
      <c r="C284" s="87" t="s">
        <v>730</v>
      </c>
      <c r="D284" s="88" t="s">
        <v>28</v>
      </c>
      <c r="E284" s="88" t="s">
        <v>668</v>
      </c>
      <c r="F284" s="87"/>
      <c r="G284" s="88" t="s">
        <v>714</v>
      </c>
      <c r="H284" s="87" t="s">
        <v>669</v>
      </c>
      <c r="I284" s="87" t="s">
        <v>670</v>
      </c>
      <c r="J284" s="104"/>
      <c r="K284" s="90">
        <v>7.1299999999951096</v>
      </c>
      <c r="L284" s="88" t="s">
        <v>131</v>
      </c>
      <c r="M284" s="89">
        <v>6.7419999999999994E-2</v>
      </c>
      <c r="N284" s="89">
        <v>6.3299999999937684E-2</v>
      </c>
      <c r="O284" s="90">
        <v>39207.165000000008</v>
      </c>
      <c r="P284" s="105">
        <v>102.88101</v>
      </c>
      <c r="Q284" s="90"/>
      <c r="R284" s="90">
        <v>149.24589282100001</v>
      </c>
      <c r="S284" s="91">
        <v>3.1365732000000005E-5</v>
      </c>
      <c r="T284" s="91">
        <f t="shared" si="5"/>
        <v>1.1058711684076177E-3</v>
      </c>
      <c r="U284" s="91">
        <f>R284/'סכום נכסי הקרן'!$C$42</f>
        <v>2.1786503574626194E-4</v>
      </c>
    </row>
    <row r="285" spans="2:21">
      <c r="B285" s="85" t="s">
        <v>731</v>
      </c>
      <c r="C285" s="87" t="s">
        <v>732</v>
      </c>
      <c r="D285" s="88" t="s">
        <v>28</v>
      </c>
      <c r="E285" s="88" t="s">
        <v>668</v>
      </c>
      <c r="F285" s="87"/>
      <c r="G285" s="88" t="s">
        <v>714</v>
      </c>
      <c r="H285" s="87" t="s">
        <v>669</v>
      </c>
      <c r="I285" s="87" t="s">
        <v>670</v>
      </c>
      <c r="J285" s="104"/>
      <c r="K285" s="90">
        <v>5.2999999999961833</v>
      </c>
      <c r="L285" s="88" t="s">
        <v>131</v>
      </c>
      <c r="M285" s="89">
        <v>3.9329999999999997E-2</v>
      </c>
      <c r="N285" s="89">
        <v>6.8599999999931299E-2</v>
      </c>
      <c r="O285" s="90">
        <v>81420.212650000016</v>
      </c>
      <c r="P285" s="105">
        <v>86.975899999999996</v>
      </c>
      <c r="Q285" s="90"/>
      <c r="R285" s="90">
        <v>262.01906213000001</v>
      </c>
      <c r="S285" s="91">
        <v>5.4280141766666679E-5</v>
      </c>
      <c r="T285" s="91">
        <f t="shared" si="5"/>
        <v>1.941489450100298E-3</v>
      </c>
      <c r="U285" s="91">
        <f>R285/'סכום נכסי הקרן'!$C$42</f>
        <v>3.8248819621200471E-4</v>
      </c>
    </row>
    <row r="286" spans="2:21">
      <c r="B286" s="85" t="s">
        <v>733</v>
      </c>
      <c r="C286" s="87" t="s">
        <v>734</v>
      </c>
      <c r="D286" s="88" t="s">
        <v>28</v>
      </c>
      <c r="E286" s="88" t="s">
        <v>668</v>
      </c>
      <c r="F286" s="87"/>
      <c r="G286" s="88" t="s">
        <v>735</v>
      </c>
      <c r="H286" s="87" t="s">
        <v>669</v>
      </c>
      <c r="I286" s="87" t="s">
        <v>315</v>
      </c>
      <c r="J286" s="104"/>
      <c r="K286" s="90">
        <v>2.9699999999959963</v>
      </c>
      <c r="L286" s="88" t="s">
        <v>131</v>
      </c>
      <c r="M286" s="89">
        <v>4.7500000000000001E-2</v>
      </c>
      <c r="N286" s="89">
        <v>8.2999999999955512E-2</v>
      </c>
      <c r="O286" s="90">
        <v>60117.653000000006</v>
      </c>
      <c r="P286" s="105">
        <v>90.954669999999993</v>
      </c>
      <c r="Q286" s="90"/>
      <c r="R286" s="90">
        <v>202.31530027300002</v>
      </c>
      <c r="S286" s="91">
        <v>4.0078435333333338E-5</v>
      </c>
      <c r="T286" s="91">
        <f t="shared" si="5"/>
        <v>1.4991009351793662E-3</v>
      </c>
      <c r="U286" s="91">
        <f>R286/'סכום נכסי הקרן'!$C$42</f>
        <v>2.9533429223983873E-4</v>
      </c>
    </row>
    <row r="287" spans="2:21">
      <c r="B287" s="85" t="s">
        <v>736</v>
      </c>
      <c r="C287" s="87" t="s">
        <v>737</v>
      </c>
      <c r="D287" s="88" t="s">
        <v>28</v>
      </c>
      <c r="E287" s="88" t="s">
        <v>668</v>
      </c>
      <c r="F287" s="87"/>
      <c r="G287" s="88" t="s">
        <v>735</v>
      </c>
      <c r="H287" s="87" t="s">
        <v>669</v>
      </c>
      <c r="I287" s="87" t="s">
        <v>315</v>
      </c>
      <c r="J287" s="104"/>
      <c r="K287" s="90">
        <v>5.9100000000061925</v>
      </c>
      <c r="L287" s="88" t="s">
        <v>131</v>
      </c>
      <c r="M287" s="89">
        <v>5.1249999999999997E-2</v>
      </c>
      <c r="N287" s="89">
        <v>8.000000000007372E-2</v>
      </c>
      <c r="O287" s="90">
        <v>42997.190950000004</v>
      </c>
      <c r="P287" s="105">
        <v>85.278670000000005</v>
      </c>
      <c r="Q287" s="90"/>
      <c r="R287" s="90">
        <v>135.66949527599999</v>
      </c>
      <c r="S287" s="91">
        <v>2.8664793966666669E-5</v>
      </c>
      <c r="T287" s="91">
        <f t="shared" si="5"/>
        <v>1.0052737828979046E-3</v>
      </c>
      <c r="U287" s="91">
        <f>R287/'סכום נכסי הקרן'!$C$42</f>
        <v>1.9804658526471739E-4</v>
      </c>
    </row>
    <row r="288" spans="2:21">
      <c r="B288" s="85" t="s">
        <v>738</v>
      </c>
      <c r="C288" s="87" t="s">
        <v>739</v>
      </c>
      <c r="D288" s="88" t="s">
        <v>28</v>
      </c>
      <c r="E288" s="88" t="s">
        <v>668</v>
      </c>
      <c r="F288" s="87"/>
      <c r="G288" s="88" t="s">
        <v>740</v>
      </c>
      <c r="H288" s="87" t="s">
        <v>673</v>
      </c>
      <c r="I288" s="87" t="s">
        <v>315</v>
      </c>
      <c r="J288" s="104"/>
      <c r="K288" s="90">
        <v>7.2699999999869158</v>
      </c>
      <c r="L288" s="88" t="s">
        <v>131</v>
      </c>
      <c r="M288" s="89">
        <v>3.3000000000000002E-2</v>
      </c>
      <c r="N288" s="89">
        <v>6.0599999999887827E-2</v>
      </c>
      <c r="O288" s="90">
        <v>78414.330000000016</v>
      </c>
      <c r="P288" s="105">
        <v>82.974000000000004</v>
      </c>
      <c r="Q288" s="90"/>
      <c r="R288" s="90">
        <v>240.73497284500004</v>
      </c>
      <c r="S288" s="91">
        <v>1.9603582500000005E-5</v>
      </c>
      <c r="T288" s="91">
        <f t="shared" si="5"/>
        <v>1.783780180912402E-3</v>
      </c>
      <c r="U288" s="91">
        <f>R288/'סכום נכסי הקרן'!$C$42</f>
        <v>3.5141827003008514E-4</v>
      </c>
    </row>
    <row r="289" spans="2:21">
      <c r="B289" s="85" t="s">
        <v>741</v>
      </c>
      <c r="C289" s="87" t="s">
        <v>742</v>
      </c>
      <c r="D289" s="88" t="s">
        <v>28</v>
      </c>
      <c r="E289" s="88" t="s">
        <v>668</v>
      </c>
      <c r="F289" s="87"/>
      <c r="G289" s="88" t="s">
        <v>702</v>
      </c>
      <c r="H289" s="87" t="s">
        <v>673</v>
      </c>
      <c r="I289" s="87" t="s">
        <v>315</v>
      </c>
      <c r="J289" s="104"/>
      <c r="K289" s="90">
        <v>6.6199999999983818</v>
      </c>
      <c r="L289" s="88" t="s">
        <v>133</v>
      </c>
      <c r="M289" s="89">
        <v>5.7999999999999996E-2</v>
      </c>
      <c r="N289" s="89">
        <v>5.1299999999958372E-2</v>
      </c>
      <c r="O289" s="90">
        <v>39207.165000000008</v>
      </c>
      <c r="P289" s="105">
        <v>109.75466</v>
      </c>
      <c r="Q289" s="90"/>
      <c r="R289" s="90">
        <v>172.92284494400002</v>
      </c>
      <c r="S289" s="91">
        <v>7.8414330000000021E-5</v>
      </c>
      <c r="T289" s="91">
        <f t="shared" si="5"/>
        <v>1.2813108955162021E-3</v>
      </c>
      <c r="U289" s="91">
        <f>R289/'סכום נכסי הקרן'!$C$42</f>
        <v>2.5242799706558412E-4</v>
      </c>
    </row>
    <row r="290" spans="2:21">
      <c r="B290" s="85" t="s">
        <v>743</v>
      </c>
      <c r="C290" s="87" t="s">
        <v>744</v>
      </c>
      <c r="D290" s="88" t="s">
        <v>28</v>
      </c>
      <c r="E290" s="88" t="s">
        <v>668</v>
      </c>
      <c r="F290" s="87"/>
      <c r="G290" s="88" t="s">
        <v>714</v>
      </c>
      <c r="H290" s="87" t="s">
        <v>673</v>
      </c>
      <c r="I290" s="87" t="s">
        <v>670</v>
      </c>
      <c r="J290" s="104"/>
      <c r="K290" s="90">
        <v>7.51000000000416</v>
      </c>
      <c r="L290" s="88" t="s">
        <v>131</v>
      </c>
      <c r="M290" s="89">
        <v>6.1740000000000003E-2</v>
      </c>
      <c r="N290" s="89">
        <v>6.0700000000052531E-2</v>
      </c>
      <c r="O290" s="90">
        <v>39207.165000000008</v>
      </c>
      <c r="P290" s="105">
        <v>101.07425000000001</v>
      </c>
      <c r="Q290" s="90"/>
      <c r="R290" s="90">
        <v>146.62488748899997</v>
      </c>
      <c r="S290" s="91">
        <v>1.2252239062500003E-5</v>
      </c>
      <c r="T290" s="91">
        <f t="shared" si="5"/>
        <v>1.0864502371235802E-3</v>
      </c>
      <c r="U290" s="91">
        <f>R290/'סכום נכסי הקרן'!$C$42</f>
        <v>2.1403896449194475E-4</v>
      </c>
    </row>
    <row r="291" spans="2:21">
      <c r="B291" s="85" t="s">
        <v>745</v>
      </c>
      <c r="C291" s="87" t="s">
        <v>746</v>
      </c>
      <c r="D291" s="88" t="s">
        <v>28</v>
      </c>
      <c r="E291" s="88" t="s">
        <v>668</v>
      </c>
      <c r="F291" s="87"/>
      <c r="G291" s="88" t="s">
        <v>747</v>
      </c>
      <c r="H291" s="87" t="s">
        <v>673</v>
      </c>
      <c r="I291" s="87" t="s">
        <v>670</v>
      </c>
      <c r="J291" s="104"/>
      <c r="K291" s="90">
        <v>7.3199999999977301</v>
      </c>
      <c r="L291" s="88" t="s">
        <v>131</v>
      </c>
      <c r="M291" s="89">
        <v>5.5E-2</v>
      </c>
      <c r="N291" s="89">
        <v>5.7799999999999477E-2</v>
      </c>
      <c r="O291" s="90">
        <v>104552.44000000002</v>
      </c>
      <c r="P291" s="105">
        <v>100.22783</v>
      </c>
      <c r="Q291" s="90"/>
      <c r="R291" s="90">
        <v>387.72538760900011</v>
      </c>
      <c r="S291" s="91">
        <v>9.5047672727272746E-5</v>
      </c>
      <c r="T291" s="91">
        <f t="shared" si="5"/>
        <v>2.8729388749794108E-3</v>
      </c>
      <c r="U291" s="91">
        <f>R291/'סכום נכסי הקרן'!$C$42</f>
        <v>5.6599082115097409E-4</v>
      </c>
    </row>
    <row r="292" spans="2:21">
      <c r="B292" s="85" t="s">
        <v>748</v>
      </c>
      <c r="C292" s="87" t="s">
        <v>749</v>
      </c>
      <c r="D292" s="88" t="s">
        <v>28</v>
      </c>
      <c r="E292" s="88" t="s">
        <v>668</v>
      </c>
      <c r="F292" s="87"/>
      <c r="G292" s="88" t="s">
        <v>714</v>
      </c>
      <c r="H292" s="87" t="s">
        <v>673</v>
      </c>
      <c r="I292" s="87" t="s">
        <v>670</v>
      </c>
      <c r="J292" s="104"/>
      <c r="K292" s="90">
        <v>4.3499999999934369</v>
      </c>
      <c r="L292" s="88" t="s">
        <v>133</v>
      </c>
      <c r="M292" s="89">
        <v>4.1250000000000002E-2</v>
      </c>
      <c r="N292" s="89">
        <v>5.4499999999934358E-2</v>
      </c>
      <c r="O292" s="90">
        <v>77630.18670000002</v>
      </c>
      <c r="P292" s="105">
        <v>97.677419999999998</v>
      </c>
      <c r="Q292" s="90"/>
      <c r="R292" s="90">
        <v>304.71147106000006</v>
      </c>
      <c r="S292" s="91">
        <v>7.7630186700000024E-5</v>
      </c>
      <c r="T292" s="91">
        <f t="shared" si="5"/>
        <v>2.2578285014012251E-3</v>
      </c>
      <c r="U292" s="91">
        <f>R292/'סכום נכסי הקרן'!$C$42</f>
        <v>4.4480939662710752E-4</v>
      </c>
    </row>
    <row r="293" spans="2:21">
      <c r="B293" s="85" t="s">
        <v>750</v>
      </c>
      <c r="C293" s="87" t="s">
        <v>751</v>
      </c>
      <c r="D293" s="88" t="s">
        <v>28</v>
      </c>
      <c r="E293" s="88" t="s">
        <v>668</v>
      </c>
      <c r="F293" s="87"/>
      <c r="G293" s="88" t="s">
        <v>752</v>
      </c>
      <c r="H293" s="87" t="s">
        <v>673</v>
      </c>
      <c r="I293" s="87" t="s">
        <v>670</v>
      </c>
      <c r="J293" s="104"/>
      <c r="K293" s="90">
        <v>6.9500000000026221</v>
      </c>
      <c r="L293" s="88" t="s">
        <v>131</v>
      </c>
      <c r="M293" s="89">
        <v>6.7979999999999999E-2</v>
      </c>
      <c r="N293" s="89">
        <v>6.8000000000020974E-2</v>
      </c>
      <c r="O293" s="90">
        <v>125462.92800000003</v>
      </c>
      <c r="P293" s="105">
        <v>102.73909999999999</v>
      </c>
      <c r="Q293" s="90"/>
      <c r="R293" s="90">
        <v>476.92808732500004</v>
      </c>
      <c r="S293" s="91">
        <v>1.2546292800000002E-4</v>
      </c>
      <c r="T293" s="91">
        <f t="shared" si="5"/>
        <v>3.5339064359317237E-3</v>
      </c>
      <c r="U293" s="91">
        <f>R293/'סכום נכסי הקרן'!$C$42</f>
        <v>6.9620646055619376E-4</v>
      </c>
    </row>
    <row r="294" spans="2:21">
      <c r="B294" s="85" t="s">
        <v>753</v>
      </c>
      <c r="C294" s="87" t="s">
        <v>754</v>
      </c>
      <c r="D294" s="88" t="s">
        <v>28</v>
      </c>
      <c r="E294" s="88" t="s">
        <v>668</v>
      </c>
      <c r="F294" s="87"/>
      <c r="G294" s="88" t="s">
        <v>702</v>
      </c>
      <c r="H294" s="87" t="s">
        <v>673</v>
      </c>
      <c r="I294" s="87" t="s">
        <v>315</v>
      </c>
      <c r="J294" s="104"/>
      <c r="K294" s="90">
        <v>6.8300000000076118</v>
      </c>
      <c r="L294" s="88" t="s">
        <v>131</v>
      </c>
      <c r="M294" s="89">
        <v>0.06</v>
      </c>
      <c r="N294" s="89">
        <v>6.630000000005061E-2</v>
      </c>
      <c r="O294" s="90">
        <v>65345.275000000009</v>
      </c>
      <c r="P294" s="105">
        <v>97.262330000000006</v>
      </c>
      <c r="Q294" s="90"/>
      <c r="R294" s="90">
        <v>235.15845498700003</v>
      </c>
      <c r="S294" s="91">
        <v>5.4454395833333339E-5</v>
      </c>
      <c r="T294" s="91">
        <f t="shared" si="5"/>
        <v>1.7424597117007715E-3</v>
      </c>
      <c r="U294" s="91">
        <f>R294/'סכום נכסי הקרן'!$C$42</f>
        <v>3.4327782315071958E-4</v>
      </c>
    </row>
    <row r="295" spans="2:21">
      <c r="B295" s="85" t="s">
        <v>755</v>
      </c>
      <c r="C295" s="87" t="s">
        <v>756</v>
      </c>
      <c r="D295" s="88" t="s">
        <v>28</v>
      </c>
      <c r="E295" s="88" t="s">
        <v>668</v>
      </c>
      <c r="F295" s="87"/>
      <c r="G295" s="88" t="s">
        <v>757</v>
      </c>
      <c r="H295" s="87" t="s">
        <v>673</v>
      </c>
      <c r="I295" s="87" t="s">
        <v>315</v>
      </c>
      <c r="J295" s="104"/>
      <c r="K295" s="90">
        <v>6.8400000000161141</v>
      </c>
      <c r="L295" s="88" t="s">
        <v>131</v>
      </c>
      <c r="M295" s="89">
        <v>6.3750000000000001E-2</v>
      </c>
      <c r="N295" s="89">
        <v>6.0300000000132706E-2</v>
      </c>
      <c r="O295" s="90">
        <v>21956.012400000003</v>
      </c>
      <c r="P295" s="105">
        <v>103.8845</v>
      </c>
      <c r="Q295" s="90"/>
      <c r="R295" s="90">
        <v>84.392906696000026</v>
      </c>
      <c r="S295" s="91">
        <v>3.1365732000000005E-5</v>
      </c>
      <c r="T295" s="91">
        <f t="shared" si="5"/>
        <v>6.2532831268699888E-4</v>
      </c>
      <c r="U295" s="91">
        <f>R295/'סכום נכסי הקרן'!$C$42</f>
        <v>1.231944362858065E-4</v>
      </c>
    </row>
    <row r="296" spans="2:21">
      <c r="B296" s="85" t="s">
        <v>758</v>
      </c>
      <c r="C296" s="87" t="s">
        <v>759</v>
      </c>
      <c r="D296" s="88" t="s">
        <v>28</v>
      </c>
      <c r="E296" s="88" t="s">
        <v>668</v>
      </c>
      <c r="F296" s="87"/>
      <c r="G296" s="88" t="s">
        <v>714</v>
      </c>
      <c r="H296" s="87" t="s">
        <v>673</v>
      </c>
      <c r="I296" s="87" t="s">
        <v>670</v>
      </c>
      <c r="J296" s="104"/>
      <c r="K296" s="90">
        <v>3.6399999999927823</v>
      </c>
      <c r="L296" s="88" t="s">
        <v>131</v>
      </c>
      <c r="M296" s="89">
        <v>8.1250000000000003E-2</v>
      </c>
      <c r="N296" s="89">
        <v>7.5399999999857636E-2</v>
      </c>
      <c r="O296" s="90">
        <v>52276.220000000008</v>
      </c>
      <c r="P296" s="105">
        <v>103.14617</v>
      </c>
      <c r="Q296" s="90"/>
      <c r="R296" s="90">
        <v>199.50739289600003</v>
      </c>
      <c r="S296" s="91">
        <v>2.987212571428572E-5</v>
      </c>
      <c r="T296" s="91">
        <f t="shared" si="5"/>
        <v>1.4782951109580753E-3</v>
      </c>
      <c r="U296" s="91">
        <f>R296/'סכום נכסי הקרן'!$C$42</f>
        <v>2.9123538653798466E-4</v>
      </c>
    </row>
    <row r="297" spans="2:21">
      <c r="B297" s="85" t="s">
        <v>760</v>
      </c>
      <c r="C297" s="87" t="s">
        <v>761</v>
      </c>
      <c r="D297" s="88" t="s">
        <v>28</v>
      </c>
      <c r="E297" s="88" t="s">
        <v>668</v>
      </c>
      <c r="F297" s="87"/>
      <c r="G297" s="88" t="s">
        <v>714</v>
      </c>
      <c r="H297" s="87" t="s">
        <v>680</v>
      </c>
      <c r="I297" s="87" t="s">
        <v>670</v>
      </c>
      <c r="J297" s="104"/>
      <c r="K297" s="90">
        <v>4.3799999999951735</v>
      </c>
      <c r="L297" s="88" t="s">
        <v>133</v>
      </c>
      <c r="M297" s="89">
        <v>7.2499999999999995E-2</v>
      </c>
      <c r="N297" s="89">
        <v>7.3099999999916884E-2</v>
      </c>
      <c r="O297" s="90">
        <v>93313.052700000015</v>
      </c>
      <c r="P297" s="105">
        <v>99.454909999999998</v>
      </c>
      <c r="Q297" s="90"/>
      <c r="R297" s="90">
        <v>372.93452301000008</v>
      </c>
      <c r="S297" s="91">
        <v>7.4650442160000018E-5</v>
      </c>
      <c r="T297" s="91">
        <f t="shared" si="5"/>
        <v>2.7633426213962533E-3</v>
      </c>
      <c r="U297" s="91">
        <f>R297/'סכום נכסי הקרן'!$C$42</f>
        <v>5.4439952517846722E-4</v>
      </c>
    </row>
    <row r="298" spans="2:21">
      <c r="B298" s="85" t="s">
        <v>762</v>
      </c>
      <c r="C298" s="87" t="s">
        <v>763</v>
      </c>
      <c r="D298" s="88" t="s">
        <v>28</v>
      </c>
      <c r="E298" s="88" t="s">
        <v>668</v>
      </c>
      <c r="F298" s="87"/>
      <c r="G298" s="88" t="s">
        <v>714</v>
      </c>
      <c r="H298" s="87" t="s">
        <v>680</v>
      </c>
      <c r="I298" s="87" t="s">
        <v>670</v>
      </c>
      <c r="J298" s="104"/>
      <c r="K298" s="90">
        <v>7.2899999999841247</v>
      </c>
      <c r="L298" s="88" t="s">
        <v>131</v>
      </c>
      <c r="M298" s="89">
        <v>7.1190000000000003E-2</v>
      </c>
      <c r="N298" s="89">
        <v>7.1399999999846434E-2</v>
      </c>
      <c r="O298" s="90">
        <v>52276.220000000008</v>
      </c>
      <c r="P298" s="105">
        <v>99.657330000000002</v>
      </c>
      <c r="Q298" s="90"/>
      <c r="R298" s="90">
        <v>192.75920511400005</v>
      </c>
      <c r="S298" s="91">
        <v>3.4850813333333341E-5</v>
      </c>
      <c r="T298" s="91">
        <f t="shared" si="5"/>
        <v>1.4282928886787344E-3</v>
      </c>
      <c r="U298" s="91">
        <f>R298/'סכום נכסי הקרן'!$C$42</f>
        <v>2.8138456823699996E-4</v>
      </c>
    </row>
    <row r="299" spans="2:21">
      <c r="B299" s="85" t="s">
        <v>764</v>
      </c>
      <c r="C299" s="87" t="s">
        <v>765</v>
      </c>
      <c r="D299" s="88" t="s">
        <v>28</v>
      </c>
      <c r="E299" s="88" t="s">
        <v>668</v>
      </c>
      <c r="F299" s="87"/>
      <c r="G299" s="88" t="s">
        <v>752</v>
      </c>
      <c r="H299" s="87" t="s">
        <v>680</v>
      </c>
      <c r="I299" s="87" t="s">
        <v>670</v>
      </c>
      <c r="J299" s="104"/>
      <c r="K299" s="90">
        <v>3.2999999999937857</v>
      </c>
      <c r="L299" s="88" t="s">
        <v>131</v>
      </c>
      <c r="M299" s="89">
        <v>2.6249999999999999E-2</v>
      </c>
      <c r="N299" s="89">
        <v>7.4999999999832687E-2</v>
      </c>
      <c r="O299" s="90">
        <v>66273.177905000004</v>
      </c>
      <c r="P299" s="105">
        <v>85.310379999999995</v>
      </c>
      <c r="Q299" s="90"/>
      <c r="R299" s="90">
        <v>209.19021740100004</v>
      </c>
      <c r="S299" s="91">
        <v>5.3374099223386514E-5</v>
      </c>
      <c r="T299" s="91">
        <f t="shared" si="5"/>
        <v>1.5500421871853119E-3</v>
      </c>
      <c r="U299" s="91">
        <f>R299/'סכום נכסי הקרן'!$C$42</f>
        <v>3.0537010654288775E-4</v>
      </c>
    </row>
    <row r="300" spans="2:21">
      <c r="B300" s="85" t="s">
        <v>766</v>
      </c>
      <c r="C300" s="87" t="s">
        <v>767</v>
      </c>
      <c r="D300" s="88" t="s">
        <v>28</v>
      </c>
      <c r="E300" s="88" t="s">
        <v>668</v>
      </c>
      <c r="F300" s="87"/>
      <c r="G300" s="88" t="s">
        <v>752</v>
      </c>
      <c r="H300" s="87" t="s">
        <v>680</v>
      </c>
      <c r="I300" s="87" t="s">
        <v>670</v>
      </c>
      <c r="J300" s="104"/>
      <c r="K300" s="90">
        <v>2.0700000000051997</v>
      </c>
      <c r="L300" s="88" t="s">
        <v>131</v>
      </c>
      <c r="M300" s="89">
        <v>7.0499999999999993E-2</v>
      </c>
      <c r="N300" s="89">
        <v>7.0700000000255905E-2</v>
      </c>
      <c r="O300" s="90">
        <v>26138.110000000004</v>
      </c>
      <c r="P300" s="105">
        <v>101.42507999999999</v>
      </c>
      <c r="Q300" s="90"/>
      <c r="R300" s="90">
        <v>98.089219407000002</v>
      </c>
      <c r="S300" s="91">
        <v>3.2927745205983359E-5</v>
      </c>
      <c r="T300" s="91">
        <f t="shared" si="5"/>
        <v>7.2681423671678528E-4</v>
      </c>
      <c r="U300" s="91">
        <f>R300/'סכום נכסי הקרן'!$C$42</f>
        <v>1.431879356174955E-4</v>
      </c>
    </row>
    <row r="301" spans="2:21">
      <c r="B301" s="85" t="s">
        <v>768</v>
      </c>
      <c r="C301" s="87" t="s">
        <v>769</v>
      </c>
      <c r="D301" s="88" t="s">
        <v>28</v>
      </c>
      <c r="E301" s="88" t="s">
        <v>668</v>
      </c>
      <c r="F301" s="87"/>
      <c r="G301" s="88" t="s">
        <v>770</v>
      </c>
      <c r="H301" s="87" t="s">
        <v>680</v>
      </c>
      <c r="I301" s="87" t="s">
        <v>670</v>
      </c>
      <c r="J301" s="104"/>
      <c r="K301" s="90">
        <v>5.3400000000075476</v>
      </c>
      <c r="L301" s="88" t="s">
        <v>131</v>
      </c>
      <c r="M301" s="89">
        <v>0.04</v>
      </c>
      <c r="N301" s="89">
        <v>6.0100000000092482E-2</v>
      </c>
      <c r="O301" s="90">
        <v>71226.349750000008</v>
      </c>
      <c r="P301" s="105">
        <v>91.497889999999998</v>
      </c>
      <c r="Q301" s="90"/>
      <c r="R301" s="90">
        <v>241.13124347700003</v>
      </c>
      <c r="S301" s="91">
        <v>1.4245269950000002E-4</v>
      </c>
      <c r="T301" s="91">
        <f t="shared" si="5"/>
        <v>1.7867164377066912E-3</v>
      </c>
      <c r="U301" s="91">
        <f>R301/'סכום נכסי הקרן'!$C$42</f>
        <v>3.5199673496318329E-4</v>
      </c>
    </row>
    <row r="302" spans="2:21">
      <c r="B302" s="85" t="s">
        <v>771</v>
      </c>
      <c r="C302" s="87" t="s">
        <v>772</v>
      </c>
      <c r="D302" s="88" t="s">
        <v>28</v>
      </c>
      <c r="E302" s="88" t="s">
        <v>668</v>
      </c>
      <c r="F302" s="87"/>
      <c r="G302" s="88" t="s">
        <v>686</v>
      </c>
      <c r="H302" s="87" t="s">
        <v>680</v>
      </c>
      <c r="I302" s="87" t="s">
        <v>315</v>
      </c>
      <c r="J302" s="104"/>
      <c r="K302" s="90">
        <v>3.5399999999820722</v>
      </c>
      <c r="L302" s="88" t="s">
        <v>131</v>
      </c>
      <c r="M302" s="89">
        <v>5.5E-2</v>
      </c>
      <c r="N302" s="89">
        <v>8.8399999999739243E-2</v>
      </c>
      <c r="O302" s="90">
        <v>18296.677000000003</v>
      </c>
      <c r="P302" s="105">
        <v>90.636110000000002</v>
      </c>
      <c r="Q302" s="90"/>
      <c r="R302" s="90">
        <v>61.35856706500001</v>
      </c>
      <c r="S302" s="91">
        <v>1.8296677000000004E-5</v>
      </c>
      <c r="T302" s="91">
        <f t="shared" si="5"/>
        <v>4.5465016805099697E-4</v>
      </c>
      <c r="U302" s="91">
        <f>R302/'סכום נכסי הקרן'!$C$42</f>
        <v>8.9569542948753593E-5</v>
      </c>
    </row>
    <row r="303" spans="2:21">
      <c r="B303" s="85" t="s">
        <v>773</v>
      </c>
      <c r="C303" s="87" t="s">
        <v>774</v>
      </c>
      <c r="D303" s="88" t="s">
        <v>28</v>
      </c>
      <c r="E303" s="88" t="s">
        <v>668</v>
      </c>
      <c r="F303" s="87"/>
      <c r="G303" s="88" t="s">
        <v>686</v>
      </c>
      <c r="H303" s="87" t="s">
        <v>680</v>
      </c>
      <c r="I303" s="87" t="s">
        <v>315</v>
      </c>
      <c r="J303" s="104"/>
      <c r="K303" s="90">
        <v>3.1299999999996979</v>
      </c>
      <c r="L303" s="88" t="s">
        <v>131</v>
      </c>
      <c r="M303" s="89">
        <v>0.06</v>
      </c>
      <c r="N303" s="89">
        <v>8.1999999999979853E-2</v>
      </c>
      <c r="O303" s="90">
        <v>56223.074610000011</v>
      </c>
      <c r="P303" s="105">
        <v>95.418670000000006</v>
      </c>
      <c r="Q303" s="90"/>
      <c r="R303" s="90">
        <v>198.49504016200001</v>
      </c>
      <c r="S303" s="91">
        <v>7.4964099480000012E-5</v>
      </c>
      <c r="T303" s="91">
        <f t="shared" si="5"/>
        <v>1.4707938546110616E-3</v>
      </c>
      <c r="U303" s="91">
        <f>R303/'סכום נכסי הקרן'!$C$42</f>
        <v>2.8975758195380581E-4</v>
      </c>
    </row>
    <row r="304" spans="2:21">
      <c r="B304" s="85" t="s">
        <v>775</v>
      </c>
      <c r="C304" s="87" t="s">
        <v>776</v>
      </c>
      <c r="D304" s="88" t="s">
        <v>28</v>
      </c>
      <c r="E304" s="88" t="s">
        <v>668</v>
      </c>
      <c r="F304" s="87"/>
      <c r="G304" s="88" t="s">
        <v>777</v>
      </c>
      <c r="H304" s="87" t="s">
        <v>680</v>
      </c>
      <c r="I304" s="87" t="s">
        <v>315</v>
      </c>
      <c r="J304" s="104"/>
      <c r="K304" s="90">
        <v>6.1400000000033099</v>
      </c>
      <c r="L304" s="88" t="s">
        <v>133</v>
      </c>
      <c r="M304" s="89">
        <v>6.6250000000000003E-2</v>
      </c>
      <c r="N304" s="89">
        <v>6.4800000000024824E-2</v>
      </c>
      <c r="O304" s="90">
        <v>104552.44000000002</v>
      </c>
      <c r="P304" s="105">
        <v>103.53986</v>
      </c>
      <c r="Q304" s="90"/>
      <c r="R304" s="90">
        <v>435.01650155400006</v>
      </c>
      <c r="S304" s="91">
        <v>1.3940325333333336E-4</v>
      </c>
      <c r="T304" s="91">
        <f t="shared" si="5"/>
        <v>3.2233530702724029E-3</v>
      </c>
      <c r="U304" s="91">
        <f>R304/'סכום נכסי הקרן'!$C$42</f>
        <v>6.3502508424098149E-4</v>
      </c>
    </row>
    <row r="305" spans="2:21">
      <c r="B305" s="85" t="s">
        <v>778</v>
      </c>
      <c r="C305" s="87" t="s">
        <v>779</v>
      </c>
      <c r="D305" s="88" t="s">
        <v>28</v>
      </c>
      <c r="E305" s="88" t="s">
        <v>668</v>
      </c>
      <c r="F305" s="87"/>
      <c r="G305" s="88" t="s">
        <v>780</v>
      </c>
      <c r="H305" s="87" t="s">
        <v>680</v>
      </c>
      <c r="I305" s="87" t="s">
        <v>315</v>
      </c>
      <c r="J305" s="104"/>
      <c r="K305" s="90">
        <v>5.8599999999881334</v>
      </c>
      <c r="L305" s="88" t="s">
        <v>131</v>
      </c>
      <c r="M305" s="89">
        <v>3.2500000000000001E-2</v>
      </c>
      <c r="N305" s="89">
        <v>5.6299999999858422E-2</v>
      </c>
      <c r="O305" s="90">
        <v>52276.220000000008</v>
      </c>
      <c r="P305" s="105">
        <v>88.011750000000006</v>
      </c>
      <c r="Q305" s="90"/>
      <c r="R305" s="90">
        <v>170.23409940700003</v>
      </c>
      <c r="S305" s="91">
        <v>4.1835032570943841E-5</v>
      </c>
      <c r="T305" s="91">
        <f t="shared" si="5"/>
        <v>1.2613880278757562E-3</v>
      </c>
      <c r="U305" s="91">
        <f>R305/'סכום נכסי הקרן'!$C$42</f>
        <v>2.4850304052936861E-4</v>
      </c>
    </row>
    <row r="306" spans="2:21">
      <c r="B306" s="85" t="s">
        <v>781</v>
      </c>
      <c r="C306" s="87" t="s">
        <v>782</v>
      </c>
      <c r="D306" s="88" t="s">
        <v>28</v>
      </c>
      <c r="E306" s="88" t="s">
        <v>668</v>
      </c>
      <c r="F306" s="87"/>
      <c r="G306" s="88" t="s">
        <v>752</v>
      </c>
      <c r="H306" s="87" t="s">
        <v>680</v>
      </c>
      <c r="I306" s="87" t="s">
        <v>315</v>
      </c>
      <c r="J306" s="104"/>
      <c r="K306" s="90">
        <v>1.5400000000033243</v>
      </c>
      <c r="L306" s="88" t="s">
        <v>131</v>
      </c>
      <c r="M306" s="89">
        <v>4.2500000000000003E-2</v>
      </c>
      <c r="N306" s="89">
        <v>7.9300000000174023E-2</v>
      </c>
      <c r="O306" s="90">
        <v>57503.842000000004</v>
      </c>
      <c r="P306" s="105">
        <v>96.136560000000003</v>
      </c>
      <c r="Q306" s="90"/>
      <c r="R306" s="90">
        <v>204.54418810800007</v>
      </c>
      <c r="S306" s="91">
        <v>1.2106072000000001E-4</v>
      </c>
      <c r="T306" s="91">
        <f t="shared" si="5"/>
        <v>1.5156163832613936E-3</v>
      </c>
      <c r="U306" s="91">
        <f>R306/'סכום נכסי הקרן'!$C$42</f>
        <v>2.9858796119292073E-4</v>
      </c>
    </row>
    <row r="307" spans="2:21">
      <c r="B307" s="85" t="s">
        <v>783</v>
      </c>
      <c r="C307" s="87" t="s">
        <v>784</v>
      </c>
      <c r="D307" s="88" t="s">
        <v>28</v>
      </c>
      <c r="E307" s="88" t="s">
        <v>668</v>
      </c>
      <c r="F307" s="87"/>
      <c r="G307" s="88" t="s">
        <v>752</v>
      </c>
      <c r="H307" s="87" t="s">
        <v>680</v>
      </c>
      <c r="I307" s="87" t="s">
        <v>315</v>
      </c>
      <c r="J307" s="104"/>
      <c r="K307" s="90">
        <v>4.8099999999937086</v>
      </c>
      <c r="L307" s="88" t="s">
        <v>131</v>
      </c>
      <c r="M307" s="89">
        <v>3.125E-2</v>
      </c>
      <c r="N307" s="89">
        <v>7.4299999999811253E-2</v>
      </c>
      <c r="O307" s="90">
        <v>26138.110000000004</v>
      </c>
      <c r="P307" s="105">
        <v>82.174080000000004</v>
      </c>
      <c r="Q307" s="90"/>
      <c r="R307" s="90">
        <v>79.471383450000005</v>
      </c>
      <c r="S307" s="91">
        <v>3.4850813333333341E-5</v>
      </c>
      <c r="T307" s="91">
        <f t="shared" si="5"/>
        <v>5.888611740641163E-4</v>
      </c>
      <c r="U307" s="91">
        <f>R307/'סכום נכסי הקרן'!$C$42</f>
        <v>1.1601013246578888E-4</v>
      </c>
    </row>
    <row r="308" spans="2:21">
      <c r="B308" s="85" t="s">
        <v>785</v>
      </c>
      <c r="C308" s="87" t="s">
        <v>786</v>
      </c>
      <c r="D308" s="88" t="s">
        <v>28</v>
      </c>
      <c r="E308" s="88" t="s">
        <v>668</v>
      </c>
      <c r="F308" s="87"/>
      <c r="G308" s="88" t="s">
        <v>757</v>
      </c>
      <c r="H308" s="87" t="s">
        <v>680</v>
      </c>
      <c r="I308" s="87" t="s">
        <v>315</v>
      </c>
      <c r="J308" s="104"/>
      <c r="K308" s="90">
        <v>6.9300000000194428</v>
      </c>
      <c r="L308" s="88" t="s">
        <v>131</v>
      </c>
      <c r="M308" s="89">
        <v>6.4000000000000001E-2</v>
      </c>
      <c r="N308" s="89">
        <v>6.1800000000175367E-2</v>
      </c>
      <c r="O308" s="90">
        <v>33979.543000000005</v>
      </c>
      <c r="P308" s="105">
        <v>104.31100000000001</v>
      </c>
      <c r="Q308" s="90"/>
      <c r="R308" s="90">
        <v>131.14428406500005</v>
      </c>
      <c r="S308" s="91">
        <v>3.3979543000000007E-5</v>
      </c>
      <c r="T308" s="91">
        <f t="shared" si="5"/>
        <v>9.7174320785419648E-4</v>
      </c>
      <c r="U308" s="91">
        <f>R308/'סכום נכסי הקרן'!$C$42</f>
        <v>1.9144080681675487E-4</v>
      </c>
    </row>
    <row r="309" spans="2:21">
      <c r="B309" s="85" t="s">
        <v>787</v>
      </c>
      <c r="C309" s="87" t="s">
        <v>788</v>
      </c>
      <c r="D309" s="88" t="s">
        <v>28</v>
      </c>
      <c r="E309" s="88" t="s">
        <v>668</v>
      </c>
      <c r="F309" s="87"/>
      <c r="G309" s="88" t="s">
        <v>757</v>
      </c>
      <c r="H309" s="87" t="s">
        <v>680</v>
      </c>
      <c r="I309" s="87" t="s">
        <v>670</v>
      </c>
      <c r="J309" s="104"/>
      <c r="K309" s="90">
        <v>4.499999999994726</v>
      </c>
      <c r="L309" s="88" t="s">
        <v>133</v>
      </c>
      <c r="M309" s="89">
        <v>4.8750000000000002E-2</v>
      </c>
      <c r="N309" s="89">
        <v>5.5399999999930387E-2</v>
      </c>
      <c r="O309" s="90">
        <v>71618.421400000021</v>
      </c>
      <c r="P309" s="105">
        <v>98.831559999999996</v>
      </c>
      <c r="Q309" s="90"/>
      <c r="R309" s="90">
        <v>284.43587683700008</v>
      </c>
      <c r="S309" s="91">
        <v>7.1618421400000023E-5</v>
      </c>
      <c r="T309" s="91">
        <f t="shared" si="5"/>
        <v>2.1075919042679286E-3</v>
      </c>
      <c r="U309" s="91">
        <f>R309/'סכום נכסי הקרן'!$C$42</f>
        <v>4.1521164370623758E-4</v>
      </c>
    </row>
    <row r="310" spans="2:21">
      <c r="B310" s="85" t="s">
        <v>789</v>
      </c>
      <c r="C310" s="87" t="s">
        <v>790</v>
      </c>
      <c r="D310" s="88" t="s">
        <v>28</v>
      </c>
      <c r="E310" s="88" t="s">
        <v>668</v>
      </c>
      <c r="F310" s="87"/>
      <c r="G310" s="88" t="s">
        <v>770</v>
      </c>
      <c r="H310" s="87" t="s">
        <v>680</v>
      </c>
      <c r="I310" s="87" t="s">
        <v>670</v>
      </c>
      <c r="J310" s="104"/>
      <c r="K310" s="90">
        <v>7.3100000000054672</v>
      </c>
      <c r="L310" s="88" t="s">
        <v>131</v>
      </c>
      <c r="M310" s="89">
        <v>5.9000000000000004E-2</v>
      </c>
      <c r="N310" s="89">
        <v>6.1500000000044332E-2</v>
      </c>
      <c r="O310" s="90">
        <v>73186.708000000013</v>
      </c>
      <c r="P310" s="105">
        <v>100.00211</v>
      </c>
      <c r="Q310" s="90"/>
      <c r="R310" s="90">
        <v>270.79653629199998</v>
      </c>
      <c r="S310" s="91">
        <v>1.4637341600000003E-4</v>
      </c>
      <c r="T310" s="91">
        <f t="shared" si="5"/>
        <v>2.0065281283762927E-3</v>
      </c>
      <c r="U310" s="91">
        <f>R310/'סכום נכסי הקרן'!$C$42</f>
        <v>3.9530131077026974E-4</v>
      </c>
    </row>
    <row r="311" spans="2:21">
      <c r="B311" s="85" t="s">
        <v>791</v>
      </c>
      <c r="C311" s="87" t="s">
        <v>792</v>
      </c>
      <c r="D311" s="88" t="s">
        <v>28</v>
      </c>
      <c r="E311" s="88" t="s">
        <v>668</v>
      </c>
      <c r="F311" s="87"/>
      <c r="G311" s="88" t="s">
        <v>793</v>
      </c>
      <c r="H311" s="87" t="s">
        <v>680</v>
      </c>
      <c r="I311" s="87" t="s">
        <v>670</v>
      </c>
      <c r="J311" s="104"/>
      <c r="K311" s="90">
        <v>7.1100000000080872</v>
      </c>
      <c r="L311" s="88" t="s">
        <v>131</v>
      </c>
      <c r="M311" s="89">
        <v>3.15E-2</v>
      </c>
      <c r="N311" s="89">
        <v>7.1900000000083619E-2</v>
      </c>
      <c r="O311" s="90">
        <v>52276.220000000008</v>
      </c>
      <c r="P311" s="105">
        <v>75.436250000000001</v>
      </c>
      <c r="Q311" s="90"/>
      <c r="R311" s="90">
        <v>145.91031406200003</v>
      </c>
      <c r="S311" s="91">
        <v>8.062751497223025E-5</v>
      </c>
      <c r="T311" s="91">
        <f t="shared" si="5"/>
        <v>1.0811554438418835E-3</v>
      </c>
      <c r="U311" s="91">
        <f>R311/'סכום נכסי הקרן'!$C$42</f>
        <v>2.129958499225985E-4</v>
      </c>
    </row>
    <row r="312" spans="2:21">
      <c r="B312" s="85" t="s">
        <v>794</v>
      </c>
      <c r="C312" s="87" t="s">
        <v>795</v>
      </c>
      <c r="D312" s="88" t="s">
        <v>28</v>
      </c>
      <c r="E312" s="88" t="s">
        <v>668</v>
      </c>
      <c r="F312" s="87"/>
      <c r="G312" s="88" t="s">
        <v>796</v>
      </c>
      <c r="H312" s="87" t="s">
        <v>680</v>
      </c>
      <c r="I312" s="87" t="s">
        <v>315</v>
      </c>
      <c r="J312" s="104"/>
      <c r="K312" s="90">
        <v>7.3700000000033281</v>
      </c>
      <c r="L312" s="88" t="s">
        <v>131</v>
      </c>
      <c r="M312" s="89">
        <v>6.25E-2</v>
      </c>
      <c r="N312" s="89">
        <v>6.200000000002466E-2</v>
      </c>
      <c r="O312" s="90">
        <v>65345.275000000009</v>
      </c>
      <c r="P312" s="105">
        <v>100.64100000000001</v>
      </c>
      <c r="Q312" s="90"/>
      <c r="R312" s="90">
        <v>243.32731138700007</v>
      </c>
      <c r="S312" s="91">
        <v>1.0890879166666668E-4</v>
      </c>
      <c r="T312" s="91">
        <f t="shared" si="5"/>
        <v>1.8029886991380122E-3</v>
      </c>
      <c r="U312" s="91">
        <f>R312/'סכום נכסי הקרן'!$C$42</f>
        <v>3.5520249429544983E-4</v>
      </c>
    </row>
    <row r="313" spans="2:21">
      <c r="B313" s="85" t="s">
        <v>797</v>
      </c>
      <c r="C313" s="87" t="s">
        <v>798</v>
      </c>
      <c r="D313" s="88" t="s">
        <v>28</v>
      </c>
      <c r="E313" s="88" t="s">
        <v>668</v>
      </c>
      <c r="F313" s="87"/>
      <c r="G313" s="88" t="s">
        <v>747</v>
      </c>
      <c r="H313" s="87" t="s">
        <v>680</v>
      </c>
      <c r="I313" s="87" t="s">
        <v>315</v>
      </c>
      <c r="J313" s="104"/>
      <c r="K313" s="90">
        <v>7.0899999999530552</v>
      </c>
      <c r="L313" s="88" t="s">
        <v>131</v>
      </c>
      <c r="M313" s="89">
        <v>5.5999999999999994E-2</v>
      </c>
      <c r="N313" s="89">
        <v>5.7199999999716672E-2</v>
      </c>
      <c r="O313" s="90">
        <v>19603.582500000004</v>
      </c>
      <c r="P313" s="105">
        <v>99.265110000000007</v>
      </c>
      <c r="Q313" s="90"/>
      <c r="R313" s="90">
        <v>72.000216382000019</v>
      </c>
      <c r="S313" s="91">
        <v>3.2672637500000009E-5</v>
      </c>
      <c r="T313" s="91">
        <f t="shared" si="5"/>
        <v>5.3350187339132001E-4</v>
      </c>
      <c r="U313" s="91">
        <f>R313/'סכום נכסי הקרן'!$C$42</f>
        <v>1.0510392895445793E-4</v>
      </c>
    </row>
    <row r="314" spans="2:21">
      <c r="B314" s="85" t="s">
        <v>799</v>
      </c>
      <c r="C314" s="87" t="s">
        <v>800</v>
      </c>
      <c r="D314" s="88" t="s">
        <v>28</v>
      </c>
      <c r="E314" s="88" t="s">
        <v>668</v>
      </c>
      <c r="F314" s="87"/>
      <c r="G314" s="88" t="s">
        <v>740</v>
      </c>
      <c r="H314" s="87" t="s">
        <v>680</v>
      </c>
      <c r="I314" s="87" t="s">
        <v>315</v>
      </c>
      <c r="J314" s="104"/>
      <c r="K314" s="90">
        <v>4.5100000000017815</v>
      </c>
      <c r="L314" s="88" t="s">
        <v>131</v>
      </c>
      <c r="M314" s="89">
        <v>4.4999999999999998E-2</v>
      </c>
      <c r="N314" s="89">
        <v>6.2000000000027394E-2</v>
      </c>
      <c r="O314" s="90">
        <v>104962.80832700004</v>
      </c>
      <c r="P314" s="105">
        <v>94.014499999999998</v>
      </c>
      <c r="Q314" s="90"/>
      <c r="R314" s="90">
        <v>365.11695998500005</v>
      </c>
      <c r="S314" s="91">
        <v>1.749380138783334E-4</v>
      </c>
      <c r="T314" s="91">
        <f t="shared" si="5"/>
        <v>2.7054166216039124E-3</v>
      </c>
      <c r="U314" s="91">
        <f>R314/'סכום נכסי הקרן'!$C$42</f>
        <v>5.3298766240826004E-4</v>
      </c>
    </row>
    <row r="315" spans="2:21">
      <c r="B315" s="85" t="s">
        <v>801</v>
      </c>
      <c r="C315" s="87" t="s">
        <v>802</v>
      </c>
      <c r="D315" s="88" t="s">
        <v>28</v>
      </c>
      <c r="E315" s="88" t="s">
        <v>668</v>
      </c>
      <c r="F315" s="87"/>
      <c r="G315" s="88" t="s">
        <v>686</v>
      </c>
      <c r="H315" s="87" t="s">
        <v>680</v>
      </c>
      <c r="I315" s="87" t="s">
        <v>315</v>
      </c>
      <c r="J315" s="104"/>
      <c r="K315" s="90">
        <v>7.039999999978436</v>
      </c>
      <c r="L315" s="88" t="s">
        <v>131</v>
      </c>
      <c r="M315" s="89">
        <v>0.04</v>
      </c>
      <c r="N315" s="89">
        <v>6.0299999999818735E-2</v>
      </c>
      <c r="O315" s="90">
        <v>39207.165000000008</v>
      </c>
      <c r="P315" s="105">
        <v>88.22533</v>
      </c>
      <c r="Q315" s="90"/>
      <c r="R315" s="90">
        <v>127.98541244400002</v>
      </c>
      <c r="S315" s="91">
        <v>3.9207165000000011E-5</v>
      </c>
      <c r="T315" s="91">
        <f t="shared" si="5"/>
        <v>9.4833683475852471E-4</v>
      </c>
      <c r="U315" s="91">
        <f>R315/'סכום נכסי הקרן'!$C$42</f>
        <v>1.8682957319672864E-4</v>
      </c>
    </row>
    <row r="316" spans="2:21">
      <c r="B316" s="85" t="s">
        <v>803</v>
      </c>
      <c r="C316" s="87" t="s">
        <v>804</v>
      </c>
      <c r="D316" s="88" t="s">
        <v>28</v>
      </c>
      <c r="E316" s="88" t="s">
        <v>668</v>
      </c>
      <c r="F316" s="87"/>
      <c r="G316" s="88" t="s">
        <v>686</v>
      </c>
      <c r="H316" s="87" t="s">
        <v>680</v>
      </c>
      <c r="I316" s="87" t="s">
        <v>315</v>
      </c>
      <c r="J316" s="104"/>
      <c r="K316" s="90">
        <v>3.0999999999999996</v>
      </c>
      <c r="L316" s="88" t="s">
        <v>131</v>
      </c>
      <c r="M316" s="89">
        <v>6.8750000000000006E-2</v>
      </c>
      <c r="N316" s="89">
        <v>6.2400000000000004E-2</v>
      </c>
      <c r="O316" s="90">
        <v>65345.275000000009</v>
      </c>
      <c r="P316" s="105">
        <v>104.92904</v>
      </c>
      <c r="Q316" s="90"/>
      <c r="R316" s="90">
        <v>253.69483210000007</v>
      </c>
      <c r="S316" s="91">
        <v>9.6190202463000533E-5</v>
      </c>
      <c r="T316" s="91">
        <f t="shared" si="5"/>
        <v>1.879809186641319E-3</v>
      </c>
      <c r="U316" s="91">
        <f>R316/'סכום נכסי הקרן'!$C$42</f>
        <v>3.7033671492989558E-4</v>
      </c>
    </row>
    <row r="317" spans="2:21">
      <c r="B317" s="85" t="s">
        <v>805</v>
      </c>
      <c r="C317" s="87" t="s">
        <v>806</v>
      </c>
      <c r="D317" s="88" t="s">
        <v>28</v>
      </c>
      <c r="E317" s="88" t="s">
        <v>668</v>
      </c>
      <c r="F317" s="87"/>
      <c r="G317" s="88" t="s">
        <v>714</v>
      </c>
      <c r="H317" s="87" t="s">
        <v>680</v>
      </c>
      <c r="I317" s="87" t="s">
        <v>670</v>
      </c>
      <c r="J317" s="104"/>
      <c r="K317" s="90">
        <v>4.0000000000024754</v>
      </c>
      <c r="L317" s="88" t="s">
        <v>134</v>
      </c>
      <c r="M317" s="89">
        <v>7.4160000000000004E-2</v>
      </c>
      <c r="N317" s="89">
        <v>8.2000000000029716E-2</v>
      </c>
      <c r="O317" s="90">
        <v>88869.574000000008</v>
      </c>
      <c r="P317" s="105">
        <v>97.320300000000003</v>
      </c>
      <c r="Q317" s="90"/>
      <c r="R317" s="90">
        <v>403.96011656900004</v>
      </c>
      <c r="S317" s="91">
        <v>1.3672242153846156E-4</v>
      </c>
      <c r="T317" s="91">
        <f t="shared" si="5"/>
        <v>2.9932337678198382E-3</v>
      </c>
      <c r="U317" s="91">
        <f>R317/'סכום נכסי הקרן'!$C$42</f>
        <v>5.8968983047274744E-4</v>
      </c>
    </row>
    <row r="318" spans="2:21">
      <c r="B318" s="85" t="s">
        <v>807</v>
      </c>
      <c r="C318" s="87" t="s">
        <v>808</v>
      </c>
      <c r="D318" s="88" t="s">
        <v>28</v>
      </c>
      <c r="E318" s="88" t="s">
        <v>668</v>
      </c>
      <c r="F318" s="87"/>
      <c r="G318" s="88" t="s">
        <v>720</v>
      </c>
      <c r="H318" s="87" t="s">
        <v>809</v>
      </c>
      <c r="I318" s="87" t="s">
        <v>704</v>
      </c>
      <c r="J318" s="104"/>
      <c r="K318" s="90">
        <v>3.2599999999937523</v>
      </c>
      <c r="L318" s="88" t="s">
        <v>131</v>
      </c>
      <c r="M318" s="89">
        <v>4.7E-2</v>
      </c>
      <c r="N318" s="89">
        <v>7.7399999999885657E-2</v>
      </c>
      <c r="O318" s="90">
        <v>49662.409000000007</v>
      </c>
      <c r="P318" s="105">
        <v>92.334890000000001</v>
      </c>
      <c r="Q318" s="90"/>
      <c r="R318" s="90">
        <v>169.66620163100004</v>
      </c>
      <c r="S318" s="91">
        <v>1.0014601532567051E-4</v>
      </c>
      <c r="T318" s="91">
        <f t="shared" si="5"/>
        <v>1.2571800609748887E-3</v>
      </c>
      <c r="U318" s="91">
        <f>R318/'סכום נכסי הקרן'!$C$42</f>
        <v>2.4767403902768671E-4</v>
      </c>
    </row>
    <row r="319" spans="2:21">
      <c r="B319" s="85" t="s">
        <v>810</v>
      </c>
      <c r="C319" s="87" t="s">
        <v>811</v>
      </c>
      <c r="D319" s="88" t="s">
        <v>28</v>
      </c>
      <c r="E319" s="88" t="s">
        <v>668</v>
      </c>
      <c r="F319" s="87"/>
      <c r="G319" s="88" t="s">
        <v>752</v>
      </c>
      <c r="H319" s="87" t="s">
        <v>680</v>
      </c>
      <c r="I319" s="87" t="s">
        <v>315</v>
      </c>
      <c r="J319" s="104"/>
      <c r="K319" s="90">
        <v>1.9500000000118991</v>
      </c>
      <c r="L319" s="88" t="s">
        <v>131</v>
      </c>
      <c r="M319" s="89">
        <v>3.7499999999999999E-2</v>
      </c>
      <c r="N319" s="89">
        <v>7.6600000000076898E-2</v>
      </c>
      <c r="O319" s="90">
        <v>15682.866000000004</v>
      </c>
      <c r="P319" s="105">
        <v>94.144829999999999</v>
      </c>
      <c r="Q319" s="90"/>
      <c r="R319" s="90">
        <v>54.629049812999995</v>
      </c>
      <c r="S319" s="91">
        <v>3.1365732000000005E-5</v>
      </c>
      <c r="T319" s="91">
        <f t="shared" si="5"/>
        <v>4.0478628928272757E-4</v>
      </c>
      <c r="U319" s="91">
        <f>R319/'סכום נכסי הקרן'!$C$42</f>
        <v>7.9745979372230344E-5</v>
      </c>
    </row>
    <row r="320" spans="2:21">
      <c r="B320" s="85" t="s">
        <v>812</v>
      </c>
      <c r="C320" s="87" t="s">
        <v>813</v>
      </c>
      <c r="D320" s="88" t="s">
        <v>28</v>
      </c>
      <c r="E320" s="88" t="s">
        <v>668</v>
      </c>
      <c r="F320" s="87"/>
      <c r="G320" s="88" t="s">
        <v>752</v>
      </c>
      <c r="H320" s="87" t="s">
        <v>680</v>
      </c>
      <c r="I320" s="87" t="s">
        <v>670</v>
      </c>
      <c r="J320" s="104"/>
      <c r="K320" s="90">
        <v>4.1600000000087078</v>
      </c>
      <c r="L320" s="88" t="s">
        <v>131</v>
      </c>
      <c r="M320" s="89">
        <v>7.9500000000000001E-2</v>
      </c>
      <c r="N320" s="89">
        <v>7.90000000001604E-2</v>
      </c>
      <c r="O320" s="90">
        <v>23524.299000000003</v>
      </c>
      <c r="P320" s="105">
        <v>100.26942</v>
      </c>
      <c r="Q320" s="90"/>
      <c r="R320" s="90">
        <v>87.274406314000018</v>
      </c>
      <c r="S320" s="91">
        <v>4.7048598000000003E-5</v>
      </c>
      <c r="T320" s="91">
        <f t="shared" si="5"/>
        <v>6.4667943524784291E-4</v>
      </c>
      <c r="U320" s="91">
        <f>R320/'סכום נכסי הקרן'!$C$42</f>
        <v>1.2740076991021881E-4</v>
      </c>
    </row>
    <row r="321" spans="2:21">
      <c r="B321" s="85" t="s">
        <v>814</v>
      </c>
      <c r="C321" s="87" t="s">
        <v>815</v>
      </c>
      <c r="D321" s="88" t="s">
        <v>28</v>
      </c>
      <c r="E321" s="88" t="s">
        <v>668</v>
      </c>
      <c r="F321" s="87"/>
      <c r="G321" s="88" t="s">
        <v>714</v>
      </c>
      <c r="H321" s="87" t="s">
        <v>809</v>
      </c>
      <c r="I321" s="87" t="s">
        <v>704</v>
      </c>
      <c r="J321" s="104"/>
      <c r="K321" s="90">
        <v>3.5399999999953429</v>
      </c>
      <c r="L321" s="88" t="s">
        <v>131</v>
      </c>
      <c r="M321" s="89">
        <v>6.8750000000000006E-2</v>
      </c>
      <c r="N321" s="89">
        <v>8.5599999999877205E-2</v>
      </c>
      <c r="O321" s="90">
        <v>54367.268800000005</v>
      </c>
      <c r="P321" s="105">
        <v>93.938000000000002</v>
      </c>
      <c r="Q321" s="90"/>
      <c r="R321" s="90">
        <v>188.96464237200004</v>
      </c>
      <c r="S321" s="91">
        <v>1.087345376E-4</v>
      </c>
      <c r="T321" s="91">
        <f t="shared" si="5"/>
        <v>1.4001762185729483E-3</v>
      </c>
      <c r="U321" s="91">
        <f>R321/'סכום נכסי הקרן'!$C$42</f>
        <v>2.7584537026108789E-4</v>
      </c>
    </row>
    <row r="322" spans="2:21">
      <c r="B322" s="85" t="s">
        <v>816</v>
      </c>
      <c r="C322" s="87" t="s">
        <v>817</v>
      </c>
      <c r="D322" s="88" t="s">
        <v>28</v>
      </c>
      <c r="E322" s="88" t="s">
        <v>668</v>
      </c>
      <c r="F322" s="87"/>
      <c r="G322" s="88" t="s">
        <v>702</v>
      </c>
      <c r="H322" s="87" t="s">
        <v>680</v>
      </c>
      <c r="I322" s="87" t="s">
        <v>315</v>
      </c>
      <c r="J322" s="104"/>
      <c r="K322" s="90">
        <v>1.9499999999963833</v>
      </c>
      <c r="L322" s="88" t="s">
        <v>131</v>
      </c>
      <c r="M322" s="89">
        <v>5.7500000000000002E-2</v>
      </c>
      <c r="N322" s="89">
        <v>7.5299999999780598E-2</v>
      </c>
      <c r="O322" s="90">
        <v>22152.048225000002</v>
      </c>
      <c r="P322" s="105">
        <v>101.20522</v>
      </c>
      <c r="Q322" s="90"/>
      <c r="R322" s="90">
        <v>82.950409594000007</v>
      </c>
      <c r="S322" s="91">
        <v>3.1645783178571433E-5</v>
      </c>
      <c r="T322" s="91">
        <f t="shared" si="5"/>
        <v>6.1463980444425215E-4</v>
      </c>
      <c r="U322" s="91">
        <f>R322/'סכום נכסי הקרן'!$C$42</f>
        <v>1.2108871882349727E-4</v>
      </c>
    </row>
    <row r="323" spans="2:21">
      <c r="B323" s="85" t="s">
        <v>818</v>
      </c>
      <c r="C323" s="87" t="s">
        <v>819</v>
      </c>
      <c r="D323" s="88" t="s">
        <v>28</v>
      </c>
      <c r="E323" s="88" t="s">
        <v>668</v>
      </c>
      <c r="F323" s="87"/>
      <c r="G323" s="88" t="s">
        <v>777</v>
      </c>
      <c r="H323" s="87" t="s">
        <v>680</v>
      </c>
      <c r="I323" s="87" t="s">
        <v>315</v>
      </c>
      <c r="J323" s="104"/>
      <c r="K323" s="90">
        <v>4.200000000007714</v>
      </c>
      <c r="L323" s="88" t="s">
        <v>133</v>
      </c>
      <c r="M323" s="89">
        <v>0.04</v>
      </c>
      <c r="N323" s="89">
        <v>6.010000000013456E-2</v>
      </c>
      <c r="O323" s="90">
        <v>62731.464000000014</v>
      </c>
      <c r="P323" s="105">
        <v>92.560670000000002</v>
      </c>
      <c r="Q323" s="90"/>
      <c r="R323" s="90">
        <v>233.33284138600004</v>
      </c>
      <c r="S323" s="91">
        <v>6.2731464000000009E-5</v>
      </c>
      <c r="T323" s="91">
        <f t="shared" si="5"/>
        <v>1.7289324151846786E-3</v>
      </c>
      <c r="U323" s="91">
        <f>R323/'סכום נכסי הקרן'!$C$42</f>
        <v>3.4061284279566378E-4</v>
      </c>
    </row>
    <row r="324" spans="2:21">
      <c r="B324" s="85" t="s">
        <v>820</v>
      </c>
      <c r="C324" s="87" t="s">
        <v>821</v>
      </c>
      <c r="D324" s="88" t="s">
        <v>28</v>
      </c>
      <c r="E324" s="88" t="s">
        <v>668</v>
      </c>
      <c r="F324" s="87"/>
      <c r="G324" s="88" t="s">
        <v>822</v>
      </c>
      <c r="H324" s="87" t="s">
        <v>680</v>
      </c>
      <c r="I324" s="87" t="s">
        <v>670</v>
      </c>
      <c r="J324" s="104"/>
      <c r="K324" s="90">
        <v>3.999999999990727</v>
      </c>
      <c r="L324" s="88" t="s">
        <v>133</v>
      </c>
      <c r="M324" s="89">
        <v>4.6249999999999999E-2</v>
      </c>
      <c r="N324" s="89">
        <v>5.3799999999927677E-2</v>
      </c>
      <c r="O324" s="90">
        <v>53583.125500000009</v>
      </c>
      <c r="P324" s="105">
        <v>100.16128999999999</v>
      </c>
      <c r="Q324" s="90"/>
      <c r="R324" s="90">
        <v>215.671080512</v>
      </c>
      <c r="S324" s="91">
        <v>8.930520916666668E-5</v>
      </c>
      <c r="T324" s="91">
        <f t="shared" si="5"/>
        <v>1.5980636069067055E-3</v>
      </c>
      <c r="U324" s="91">
        <f>R324/'סכום נכסי הקרן'!$C$42</f>
        <v>3.1483069166624575E-4</v>
      </c>
    </row>
    <row r="325" spans="2:21">
      <c r="B325" s="85" t="s">
        <v>823</v>
      </c>
      <c r="C325" s="87" t="s">
        <v>824</v>
      </c>
      <c r="D325" s="88" t="s">
        <v>28</v>
      </c>
      <c r="E325" s="88" t="s">
        <v>668</v>
      </c>
      <c r="F325" s="87"/>
      <c r="G325" s="88" t="s">
        <v>686</v>
      </c>
      <c r="H325" s="87" t="s">
        <v>680</v>
      </c>
      <c r="I325" s="87" t="s">
        <v>315</v>
      </c>
      <c r="J325" s="104"/>
      <c r="K325" s="90">
        <v>3.3200000000039829</v>
      </c>
      <c r="L325" s="88" t="s">
        <v>131</v>
      </c>
      <c r="M325" s="89">
        <v>5.2999999999999999E-2</v>
      </c>
      <c r="N325" s="89">
        <v>8.9300000000059734E-2</v>
      </c>
      <c r="O325" s="90">
        <v>75669.828450000015</v>
      </c>
      <c r="P325" s="105">
        <v>89.673829999999995</v>
      </c>
      <c r="Q325" s="90"/>
      <c r="R325" s="90">
        <v>251.06733265000005</v>
      </c>
      <c r="S325" s="91">
        <v>5.0446552300000009E-5</v>
      </c>
      <c r="T325" s="91">
        <f t="shared" si="5"/>
        <v>1.860340135722465E-3</v>
      </c>
      <c r="U325" s="91">
        <f>R325/'סכום נכסי הקרן'!$C$42</f>
        <v>3.6650116374133389E-4</v>
      </c>
    </row>
    <row r="326" spans="2:21">
      <c r="B326" s="85" t="s">
        <v>825</v>
      </c>
      <c r="C326" s="87" t="s">
        <v>826</v>
      </c>
      <c r="D326" s="88" t="s">
        <v>28</v>
      </c>
      <c r="E326" s="88" t="s">
        <v>668</v>
      </c>
      <c r="F326" s="87"/>
      <c r="G326" s="88" t="s">
        <v>757</v>
      </c>
      <c r="H326" s="87" t="s">
        <v>680</v>
      </c>
      <c r="I326" s="87" t="s">
        <v>670</v>
      </c>
      <c r="J326" s="104"/>
      <c r="K326" s="90">
        <v>4.5299999999990028</v>
      </c>
      <c r="L326" s="88" t="s">
        <v>133</v>
      </c>
      <c r="M326" s="89">
        <v>4.6249999999999999E-2</v>
      </c>
      <c r="N326" s="89">
        <v>6.9700000000009976E-2</v>
      </c>
      <c r="O326" s="90">
        <v>49923.790100000006</v>
      </c>
      <c r="P326" s="105">
        <v>90.030910000000006</v>
      </c>
      <c r="Q326" s="90"/>
      <c r="R326" s="90">
        <v>180.61888640600003</v>
      </c>
      <c r="S326" s="91">
        <v>3.3282526733333339E-5</v>
      </c>
      <c r="T326" s="91">
        <f t="shared" si="5"/>
        <v>1.3383364538268954E-3</v>
      </c>
      <c r="U326" s="91">
        <f>R326/'סכום נכסי הקרן'!$C$42</f>
        <v>2.6366246601163625E-4</v>
      </c>
    </row>
    <row r="327" spans="2:21">
      <c r="B327" s="85" t="s">
        <v>827</v>
      </c>
      <c r="C327" s="87" t="s">
        <v>828</v>
      </c>
      <c r="D327" s="88" t="s">
        <v>28</v>
      </c>
      <c r="E327" s="88" t="s">
        <v>668</v>
      </c>
      <c r="F327" s="87"/>
      <c r="G327" s="88" t="s">
        <v>829</v>
      </c>
      <c r="H327" s="87" t="s">
        <v>680</v>
      </c>
      <c r="I327" s="87" t="s">
        <v>315</v>
      </c>
      <c r="J327" s="104"/>
      <c r="K327" s="90">
        <v>7.1400000000035799</v>
      </c>
      <c r="L327" s="88" t="s">
        <v>131</v>
      </c>
      <c r="M327" s="89">
        <v>4.2790000000000002E-2</v>
      </c>
      <c r="N327" s="89">
        <v>5.9900000000038693E-2</v>
      </c>
      <c r="O327" s="90">
        <v>104552.44000000002</v>
      </c>
      <c r="P327" s="105">
        <v>89.55104</v>
      </c>
      <c r="Q327" s="90"/>
      <c r="R327" s="90">
        <v>346.42285673399999</v>
      </c>
      <c r="S327" s="91">
        <v>2.0959382046437933E-5</v>
      </c>
      <c r="T327" s="91">
        <f t="shared" si="5"/>
        <v>2.5668984392019966E-3</v>
      </c>
      <c r="U327" s="91">
        <f>R327/'סכום נכסי הקרן'!$C$42</f>
        <v>5.0569852636544652E-4</v>
      </c>
    </row>
    <row r="328" spans="2:21">
      <c r="B328" s="85" t="s">
        <v>830</v>
      </c>
      <c r="C328" s="87" t="s">
        <v>831</v>
      </c>
      <c r="D328" s="88" t="s">
        <v>28</v>
      </c>
      <c r="E328" s="88" t="s">
        <v>668</v>
      </c>
      <c r="F328" s="87"/>
      <c r="G328" s="88" t="s">
        <v>740</v>
      </c>
      <c r="H328" s="87" t="s">
        <v>832</v>
      </c>
      <c r="I328" s="87" t="s">
        <v>315</v>
      </c>
      <c r="J328" s="104"/>
      <c r="K328" s="90">
        <v>1.8500000000085506</v>
      </c>
      <c r="L328" s="88" t="s">
        <v>131</v>
      </c>
      <c r="M328" s="89">
        <v>6.5000000000000002E-2</v>
      </c>
      <c r="N328" s="89">
        <v>8.2500000000213763E-2</v>
      </c>
      <c r="O328" s="90">
        <v>26138.110000000004</v>
      </c>
      <c r="P328" s="105">
        <v>96.743830000000003</v>
      </c>
      <c r="Q328" s="90"/>
      <c r="R328" s="90">
        <v>93.561935391999995</v>
      </c>
      <c r="S328" s="91">
        <v>5.2276220000000008E-5</v>
      </c>
      <c r="T328" s="91">
        <f t="shared" si="5"/>
        <v>6.9326830276344087E-4</v>
      </c>
      <c r="U328" s="91">
        <f>R328/'סכום נכסי הקרן'!$C$42</f>
        <v>1.3657913134745484E-4</v>
      </c>
    </row>
    <row r="329" spans="2:21">
      <c r="B329" s="85" t="s">
        <v>833</v>
      </c>
      <c r="C329" s="87" t="s">
        <v>834</v>
      </c>
      <c r="D329" s="88" t="s">
        <v>28</v>
      </c>
      <c r="E329" s="88" t="s">
        <v>668</v>
      </c>
      <c r="F329" s="87"/>
      <c r="G329" s="88" t="s">
        <v>777</v>
      </c>
      <c r="H329" s="87" t="s">
        <v>832</v>
      </c>
      <c r="I329" s="87" t="s">
        <v>315</v>
      </c>
      <c r="J329" s="104"/>
      <c r="K329" s="90">
        <v>4.479999999993785</v>
      </c>
      <c r="L329" s="88" t="s">
        <v>131</v>
      </c>
      <c r="M329" s="89">
        <v>4.1250000000000002E-2</v>
      </c>
      <c r="N329" s="89">
        <v>6.6499999999907744E-2</v>
      </c>
      <c r="O329" s="90">
        <v>93574.433800000013</v>
      </c>
      <c r="P329" s="105">
        <v>89.232879999999994</v>
      </c>
      <c r="Q329" s="90"/>
      <c r="R329" s="90">
        <v>308.94688292900008</v>
      </c>
      <c r="S329" s="91">
        <v>2.3393608450000003E-4</v>
      </c>
      <c r="T329" s="91">
        <f t="shared" si="5"/>
        <v>2.289211742733542E-3</v>
      </c>
      <c r="U329" s="91">
        <f>R329/'סכום נכסי הקרן'!$C$42</f>
        <v>4.5099213399292932E-4</v>
      </c>
    </row>
    <row r="330" spans="2:21">
      <c r="B330" s="85" t="s">
        <v>835</v>
      </c>
      <c r="C330" s="87" t="s">
        <v>836</v>
      </c>
      <c r="D330" s="88" t="s">
        <v>28</v>
      </c>
      <c r="E330" s="88" t="s">
        <v>668</v>
      </c>
      <c r="F330" s="87"/>
      <c r="G330" s="88" t="s">
        <v>837</v>
      </c>
      <c r="H330" s="87" t="s">
        <v>832</v>
      </c>
      <c r="I330" s="87" t="s">
        <v>670</v>
      </c>
      <c r="J330" s="104"/>
      <c r="K330" s="90">
        <v>4.0399999999916743</v>
      </c>
      <c r="L330" s="88" t="s">
        <v>133</v>
      </c>
      <c r="M330" s="89">
        <v>3.125E-2</v>
      </c>
      <c r="N330" s="89">
        <v>6.6599999999882281E-2</v>
      </c>
      <c r="O330" s="90">
        <v>78414.330000000016</v>
      </c>
      <c r="P330" s="105">
        <v>88.414180000000002</v>
      </c>
      <c r="Q330" s="90"/>
      <c r="R330" s="90">
        <v>278.60013505799998</v>
      </c>
      <c r="S330" s="91">
        <v>1.0455244000000002E-4</v>
      </c>
      <c r="T330" s="91">
        <f t="shared" si="5"/>
        <v>2.0643506568360265E-3</v>
      </c>
      <c r="U330" s="91">
        <f>R330/'סכום נכסי הקרן'!$C$42</f>
        <v>4.0669278890054662E-4</v>
      </c>
    </row>
    <row r="331" spans="2:21">
      <c r="B331" s="85" t="s">
        <v>838</v>
      </c>
      <c r="C331" s="87" t="s">
        <v>839</v>
      </c>
      <c r="D331" s="88" t="s">
        <v>28</v>
      </c>
      <c r="E331" s="88" t="s">
        <v>668</v>
      </c>
      <c r="F331" s="87"/>
      <c r="G331" s="88" t="s">
        <v>714</v>
      </c>
      <c r="H331" s="87" t="s">
        <v>840</v>
      </c>
      <c r="I331" s="87" t="s">
        <v>704</v>
      </c>
      <c r="J331" s="104"/>
      <c r="K331" s="90">
        <v>5.2500000000126583</v>
      </c>
      <c r="L331" s="88" t="s">
        <v>133</v>
      </c>
      <c r="M331" s="89">
        <v>6.8750000000000006E-2</v>
      </c>
      <c r="N331" s="89">
        <v>7.6400000000139523E-2</v>
      </c>
      <c r="O331" s="90">
        <v>46003.073600000011</v>
      </c>
      <c r="P331" s="105">
        <v>96.161820000000006</v>
      </c>
      <c r="Q331" s="90"/>
      <c r="R331" s="90">
        <v>177.76796244299999</v>
      </c>
      <c r="S331" s="91">
        <v>4.6003073600000009E-5</v>
      </c>
      <c r="T331" s="91">
        <f t="shared" ref="T331:T374" si="6">IFERROR(R331/$R$11,0)</f>
        <v>1.3172118884910477E-3</v>
      </c>
      <c r="U331" s="91">
        <f>R331/'סכום נכסי הקרן'!$C$42</f>
        <v>2.5950076588462619E-4</v>
      </c>
    </row>
    <row r="332" spans="2:21">
      <c r="B332" s="85" t="s">
        <v>841</v>
      </c>
      <c r="C332" s="87" t="s">
        <v>842</v>
      </c>
      <c r="D332" s="88" t="s">
        <v>28</v>
      </c>
      <c r="E332" s="88" t="s">
        <v>668</v>
      </c>
      <c r="F332" s="87"/>
      <c r="G332" s="88" t="s">
        <v>714</v>
      </c>
      <c r="H332" s="87" t="s">
        <v>840</v>
      </c>
      <c r="I332" s="87" t="s">
        <v>704</v>
      </c>
      <c r="J332" s="104"/>
      <c r="K332" s="90">
        <v>4.810000000013936</v>
      </c>
      <c r="L332" s="88" t="s">
        <v>131</v>
      </c>
      <c r="M332" s="89">
        <v>7.7499999999999999E-2</v>
      </c>
      <c r="N332" s="89">
        <v>8.4900000000190018E-2</v>
      </c>
      <c r="O332" s="90">
        <v>53967.355716999999</v>
      </c>
      <c r="P332" s="105">
        <v>98.824719999999999</v>
      </c>
      <c r="Q332" s="90"/>
      <c r="R332" s="90">
        <v>197.33243072500005</v>
      </c>
      <c r="S332" s="91">
        <v>2.6983677858499999E-5</v>
      </c>
      <c r="T332" s="91">
        <f t="shared" si="6"/>
        <v>1.4621792372692037E-3</v>
      </c>
      <c r="U332" s="91">
        <f>R332/'סכום נכסי הקרן'!$C$42</f>
        <v>2.880604367810758E-4</v>
      </c>
    </row>
    <row r="333" spans="2:21">
      <c r="B333" s="85" t="s">
        <v>843</v>
      </c>
      <c r="C333" s="87" t="s">
        <v>844</v>
      </c>
      <c r="D333" s="88" t="s">
        <v>28</v>
      </c>
      <c r="E333" s="88" t="s">
        <v>668</v>
      </c>
      <c r="F333" s="87"/>
      <c r="G333" s="88" t="s">
        <v>720</v>
      </c>
      <c r="H333" s="87" t="s">
        <v>832</v>
      </c>
      <c r="I333" s="87" t="s">
        <v>315</v>
      </c>
      <c r="J333" s="104"/>
      <c r="K333" s="90">
        <v>4.5699999999948107</v>
      </c>
      <c r="L333" s="88" t="s">
        <v>134</v>
      </c>
      <c r="M333" s="89">
        <v>8.3750000000000005E-2</v>
      </c>
      <c r="N333" s="89">
        <v>8.749999999990983E-2</v>
      </c>
      <c r="O333" s="90">
        <v>78414.330000000016</v>
      </c>
      <c r="P333" s="105">
        <v>98.376450000000006</v>
      </c>
      <c r="Q333" s="90"/>
      <c r="R333" s="90">
        <v>360.303569891</v>
      </c>
      <c r="S333" s="91">
        <v>1.1202047142857145E-4</v>
      </c>
      <c r="T333" s="91">
        <f t="shared" si="6"/>
        <v>2.6697507200059522E-3</v>
      </c>
      <c r="U333" s="91">
        <f>R333/'סכום נכסי הקרן'!$C$42</f>
        <v>5.2596120837948655E-4</v>
      </c>
    </row>
    <row r="334" spans="2:21">
      <c r="B334" s="85" t="s">
        <v>845</v>
      </c>
      <c r="C334" s="87" t="s">
        <v>846</v>
      </c>
      <c r="D334" s="88" t="s">
        <v>28</v>
      </c>
      <c r="E334" s="88" t="s">
        <v>668</v>
      </c>
      <c r="F334" s="87"/>
      <c r="G334" s="88" t="s">
        <v>747</v>
      </c>
      <c r="H334" s="87" t="s">
        <v>840</v>
      </c>
      <c r="I334" s="87" t="s">
        <v>704</v>
      </c>
      <c r="J334" s="104"/>
      <c r="K334" s="90">
        <v>5.059999999991609</v>
      </c>
      <c r="L334" s="88" t="s">
        <v>131</v>
      </c>
      <c r="M334" s="89">
        <v>3.2500000000000001E-2</v>
      </c>
      <c r="N334" s="89">
        <v>6.1199999999832194E-2</v>
      </c>
      <c r="O334" s="90">
        <v>38417.794078000006</v>
      </c>
      <c r="P334" s="105">
        <v>87.204750000000004</v>
      </c>
      <c r="Q334" s="90"/>
      <c r="R334" s="90">
        <v>123.95792278400002</v>
      </c>
      <c r="S334" s="91">
        <v>5.488256296857144E-5</v>
      </c>
      <c r="T334" s="91">
        <f t="shared" si="6"/>
        <v>9.184942400186103E-4</v>
      </c>
      <c r="U334" s="91">
        <f>R334/'סכום נכסי הקרן'!$C$42</f>
        <v>1.8095035493377799E-4</v>
      </c>
    </row>
    <row r="335" spans="2:21">
      <c r="B335" s="85" t="s">
        <v>847</v>
      </c>
      <c r="C335" s="87" t="s">
        <v>848</v>
      </c>
      <c r="D335" s="88" t="s">
        <v>28</v>
      </c>
      <c r="E335" s="88" t="s">
        <v>668</v>
      </c>
      <c r="F335" s="87"/>
      <c r="G335" s="88" t="s">
        <v>686</v>
      </c>
      <c r="H335" s="87" t="s">
        <v>840</v>
      </c>
      <c r="I335" s="87" t="s">
        <v>704</v>
      </c>
      <c r="J335" s="104"/>
      <c r="K335" s="90">
        <v>7.3000000000717682</v>
      </c>
      <c r="L335" s="88" t="s">
        <v>131</v>
      </c>
      <c r="M335" s="89">
        <v>3.2500000000000001E-2</v>
      </c>
      <c r="N335" s="89">
        <v>5.8800000000405854E-2</v>
      </c>
      <c r="O335" s="90">
        <v>13069.055000000002</v>
      </c>
      <c r="P335" s="105">
        <v>83.56317</v>
      </c>
      <c r="Q335" s="90"/>
      <c r="R335" s="90">
        <v>40.407389947000013</v>
      </c>
      <c r="S335" s="91">
        <v>1.0935450239266881E-5</v>
      </c>
      <c r="T335" s="91">
        <f t="shared" si="6"/>
        <v>2.9940768679366682E-4</v>
      </c>
      <c r="U335" s="91">
        <f>R335/'סכום נכסי הקרן'!$C$42</f>
        <v>5.8985592761167121E-5</v>
      </c>
    </row>
    <row r="336" spans="2:21">
      <c r="B336" s="85" t="s">
        <v>849</v>
      </c>
      <c r="C336" s="87" t="s">
        <v>850</v>
      </c>
      <c r="D336" s="88" t="s">
        <v>28</v>
      </c>
      <c r="E336" s="88" t="s">
        <v>668</v>
      </c>
      <c r="F336" s="87"/>
      <c r="G336" s="88" t="s">
        <v>686</v>
      </c>
      <c r="H336" s="87" t="s">
        <v>840</v>
      </c>
      <c r="I336" s="87" t="s">
        <v>704</v>
      </c>
      <c r="J336" s="104"/>
      <c r="K336" s="90">
        <v>5.4000000000066075</v>
      </c>
      <c r="L336" s="88" t="s">
        <v>131</v>
      </c>
      <c r="M336" s="89">
        <v>4.4999999999999998E-2</v>
      </c>
      <c r="N336" s="89">
        <v>6.1400000000076817E-2</v>
      </c>
      <c r="O336" s="90">
        <v>70834.27810000001</v>
      </c>
      <c r="P336" s="105">
        <v>92.389499999999998</v>
      </c>
      <c r="Q336" s="90"/>
      <c r="R336" s="90">
        <v>242.14071085100008</v>
      </c>
      <c r="S336" s="91">
        <v>4.7226000466697784E-5</v>
      </c>
      <c r="T336" s="91">
        <f t="shared" si="6"/>
        <v>1.7941963143267717E-3</v>
      </c>
      <c r="U336" s="91">
        <f>R336/'סכום נכסי הקרן'!$C$42</f>
        <v>3.5347032757845865E-4</v>
      </c>
    </row>
    <row r="337" spans="2:21">
      <c r="B337" s="85" t="s">
        <v>851</v>
      </c>
      <c r="C337" s="87" t="s">
        <v>852</v>
      </c>
      <c r="D337" s="88" t="s">
        <v>28</v>
      </c>
      <c r="E337" s="88" t="s">
        <v>668</v>
      </c>
      <c r="F337" s="87"/>
      <c r="G337" s="88" t="s">
        <v>752</v>
      </c>
      <c r="H337" s="87" t="s">
        <v>832</v>
      </c>
      <c r="I337" s="87" t="s">
        <v>670</v>
      </c>
      <c r="J337" s="104"/>
      <c r="K337" s="90">
        <v>9.9999999783945387E-2</v>
      </c>
      <c r="L337" s="88" t="s">
        <v>131</v>
      </c>
      <c r="M337" s="89">
        <v>6.5000000000000002E-2</v>
      </c>
      <c r="N337" s="89">
        <v>0.103700000039538</v>
      </c>
      <c r="O337" s="90">
        <v>122.84911700000002</v>
      </c>
      <c r="P337" s="105">
        <v>101.82693999999999</v>
      </c>
      <c r="Q337" s="90"/>
      <c r="R337" s="90">
        <v>0.46284594100000004</v>
      </c>
      <c r="S337" s="91">
        <v>4.9139646800000008E-8</v>
      </c>
      <c r="T337" s="91">
        <f t="shared" si="6"/>
        <v>3.4295615905510034E-6</v>
      </c>
      <c r="U337" s="91">
        <f>R337/'סכום נכסי הקרן'!$C$42</f>
        <v>6.756497319622627E-7</v>
      </c>
    </row>
    <row r="338" spans="2:21">
      <c r="B338" s="85" t="s">
        <v>853</v>
      </c>
      <c r="C338" s="87" t="s">
        <v>854</v>
      </c>
      <c r="D338" s="88" t="s">
        <v>28</v>
      </c>
      <c r="E338" s="88" t="s">
        <v>668</v>
      </c>
      <c r="F338" s="87"/>
      <c r="G338" s="88" t="s">
        <v>855</v>
      </c>
      <c r="H338" s="87" t="s">
        <v>832</v>
      </c>
      <c r="I338" s="87" t="s">
        <v>315</v>
      </c>
      <c r="J338" s="104"/>
      <c r="K338" s="90">
        <v>4.3299999999910064</v>
      </c>
      <c r="L338" s="88" t="s">
        <v>133</v>
      </c>
      <c r="M338" s="89">
        <v>6.1249999999999999E-2</v>
      </c>
      <c r="N338" s="89">
        <v>5.4599999999866256E-2</v>
      </c>
      <c r="O338" s="90">
        <v>52276.220000000008</v>
      </c>
      <c r="P338" s="105">
        <v>103.21163</v>
      </c>
      <c r="Q338" s="90"/>
      <c r="R338" s="90">
        <v>216.81871461500003</v>
      </c>
      <c r="S338" s="91">
        <v>8.7127033333333348E-5</v>
      </c>
      <c r="T338" s="91">
        <f t="shared" si="6"/>
        <v>1.606567261127269E-3</v>
      </c>
      <c r="U338" s="91">
        <f>R338/'סכום נכסי הקרן'!$C$42</f>
        <v>3.1650597625966238E-4</v>
      </c>
    </row>
    <row r="339" spans="2:21">
      <c r="B339" s="85" t="s">
        <v>856</v>
      </c>
      <c r="C339" s="87" t="s">
        <v>857</v>
      </c>
      <c r="D339" s="88" t="s">
        <v>28</v>
      </c>
      <c r="E339" s="88" t="s">
        <v>668</v>
      </c>
      <c r="F339" s="87"/>
      <c r="G339" s="88" t="s">
        <v>714</v>
      </c>
      <c r="H339" s="87" t="s">
        <v>840</v>
      </c>
      <c r="I339" s="87" t="s">
        <v>704</v>
      </c>
      <c r="J339" s="104"/>
      <c r="K339" s="90">
        <v>4.4199999999917097</v>
      </c>
      <c r="L339" s="88" t="s">
        <v>131</v>
      </c>
      <c r="M339" s="89">
        <v>7.4999999999999997E-2</v>
      </c>
      <c r="N339" s="89">
        <v>9.4099999999828127E-2</v>
      </c>
      <c r="O339" s="90">
        <v>62731.464000000014</v>
      </c>
      <c r="P339" s="105">
        <v>92.50367</v>
      </c>
      <c r="Q339" s="90"/>
      <c r="R339" s="90">
        <v>214.70694610900003</v>
      </c>
      <c r="S339" s="91">
        <v>6.2731464000000009E-5</v>
      </c>
      <c r="T339" s="91">
        <f t="shared" si="6"/>
        <v>1.5909196351792802E-3</v>
      </c>
      <c r="U339" s="91">
        <f>R339/'סכום נכסי הקרן'!$C$42</f>
        <v>3.1342327487102634E-4</v>
      </c>
    </row>
    <row r="340" spans="2:21">
      <c r="B340" s="85" t="s">
        <v>858</v>
      </c>
      <c r="C340" s="87" t="s">
        <v>859</v>
      </c>
      <c r="D340" s="88" t="s">
        <v>28</v>
      </c>
      <c r="E340" s="88" t="s">
        <v>668</v>
      </c>
      <c r="F340" s="87"/>
      <c r="G340" s="88" t="s">
        <v>796</v>
      </c>
      <c r="H340" s="87" t="s">
        <v>832</v>
      </c>
      <c r="I340" s="87" t="s">
        <v>315</v>
      </c>
      <c r="J340" s="104"/>
      <c r="K340" s="90">
        <v>5.1199999999950139</v>
      </c>
      <c r="L340" s="88" t="s">
        <v>131</v>
      </c>
      <c r="M340" s="89">
        <v>3.7499999999999999E-2</v>
      </c>
      <c r="N340" s="89">
        <v>6.299999999993379E-2</v>
      </c>
      <c r="O340" s="90">
        <v>78414.330000000016</v>
      </c>
      <c r="P340" s="105">
        <v>88.482079999999996</v>
      </c>
      <c r="Q340" s="90"/>
      <c r="R340" s="90">
        <v>256.71574141900004</v>
      </c>
      <c r="S340" s="91">
        <v>1.3069055000000004E-4</v>
      </c>
      <c r="T340" s="91">
        <f t="shared" si="6"/>
        <v>1.9021932968845585E-3</v>
      </c>
      <c r="U340" s="91">
        <f>R340/'סכום נכסי הקרן'!$C$42</f>
        <v>3.7474655498867369E-4</v>
      </c>
    </row>
    <row r="341" spans="2:21">
      <c r="B341" s="85" t="s">
        <v>860</v>
      </c>
      <c r="C341" s="87" t="s">
        <v>861</v>
      </c>
      <c r="D341" s="88" t="s">
        <v>28</v>
      </c>
      <c r="E341" s="88" t="s">
        <v>668</v>
      </c>
      <c r="F341" s="87"/>
      <c r="G341" s="88" t="s">
        <v>752</v>
      </c>
      <c r="H341" s="87" t="s">
        <v>840</v>
      </c>
      <c r="I341" s="87" t="s">
        <v>704</v>
      </c>
      <c r="J341" s="104"/>
      <c r="K341" s="90">
        <v>6.2100000000064979</v>
      </c>
      <c r="L341" s="88" t="s">
        <v>131</v>
      </c>
      <c r="M341" s="89">
        <v>3.6249999999999998E-2</v>
      </c>
      <c r="N341" s="89">
        <v>5.9400000000053167E-2</v>
      </c>
      <c r="O341" s="90">
        <v>104552.44000000002</v>
      </c>
      <c r="P341" s="105">
        <v>87.515259999999998</v>
      </c>
      <c r="Q341" s="90"/>
      <c r="R341" s="90">
        <v>338.54757198000004</v>
      </c>
      <c r="S341" s="91">
        <v>1.161693777777778E-4</v>
      </c>
      <c r="T341" s="91">
        <f t="shared" si="6"/>
        <v>2.5085447372150751E-3</v>
      </c>
      <c r="U341" s="91">
        <f>R341/'סכום נכסי הקרן'!$C$42</f>
        <v>4.9420240300813577E-4</v>
      </c>
    </row>
    <row r="342" spans="2:21">
      <c r="B342" s="85" t="s">
        <v>862</v>
      </c>
      <c r="C342" s="87" t="s">
        <v>863</v>
      </c>
      <c r="D342" s="88" t="s">
        <v>28</v>
      </c>
      <c r="E342" s="88" t="s">
        <v>668</v>
      </c>
      <c r="F342" s="87"/>
      <c r="G342" s="88" t="s">
        <v>829</v>
      </c>
      <c r="H342" s="87" t="s">
        <v>832</v>
      </c>
      <c r="I342" s="87" t="s">
        <v>670</v>
      </c>
      <c r="J342" s="104"/>
      <c r="K342" s="90">
        <v>6.8400000000105106</v>
      </c>
      <c r="L342" s="88" t="s">
        <v>131</v>
      </c>
      <c r="M342" s="89">
        <v>5.1249999999999997E-2</v>
      </c>
      <c r="N342" s="89">
        <v>6.350000000006957E-2</v>
      </c>
      <c r="O342" s="90">
        <v>56196.936500000011</v>
      </c>
      <c r="P342" s="105">
        <v>93.337879999999998</v>
      </c>
      <c r="Q342" s="90"/>
      <c r="R342" s="90">
        <v>194.07619751900003</v>
      </c>
      <c r="S342" s="91">
        <v>1.1239387300000003E-4</v>
      </c>
      <c r="T342" s="91">
        <f t="shared" si="6"/>
        <v>1.4380514415083796E-3</v>
      </c>
      <c r="U342" s="91">
        <f>R342/'סכום נכסי הקרן'!$C$42</f>
        <v>2.8330707740605965E-4</v>
      </c>
    </row>
    <row r="343" spans="2:21">
      <c r="B343" s="85" t="s">
        <v>864</v>
      </c>
      <c r="C343" s="87" t="s">
        <v>865</v>
      </c>
      <c r="D343" s="88" t="s">
        <v>28</v>
      </c>
      <c r="E343" s="88" t="s">
        <v>668</v>
      </c>
      <c r="F343" s="87"/>
      <c r="G343" s="88" t="s">
        <v>740</v>
      </c>
      <c r="H343" s="87" t="s">
        <v>832</v>
      </c>
      <c r="I343" s="87" t="s">
        <v>670</v>
      </c>
      <c r="J343" s="104"/>
      <c r="K343" s="90">
        <v>7.3100000000128622</v>
      </c>
      <c r="L343" s="88" t="s">
        <v>131</v>
      </c>
      <c r="M343" s="89">
        <v>6.4000000000000001E-2</v>
      </c>
      <c r="N343" s="89">
        <v>6.4400000000087124E-2</v>
      </c>
      <c r="O343" s="90">
        <v>65345.275000000009</v>
      </c>
      <c r="P343" s="105">
        <v>100.64133</v>
      </c>
      <c r="Q343" s="90"/>
      <c r="R343" s="90">
        <v>243.32811727700008</v>
      </c>
      <c r="S343" s="91">
        <v>5.2276220000000008E-5</v>
      </c>
      <c r="T343" s="91">
        <f t="shared" si="6"/>
        <v>1.8029946705620768E-3</v>
      </c>
      <c r="U343" s="91">
        <f>R343/'סכום נכסי הקרן'!$C$42</f>
        <v>3.5520367071143253E-4</v>
      </c>
    </row>
    <row r="344" spans="2:21">
      <c r="B344" s="85" t="s">
        <v>866</v>
      </c>
      <c r="C344" s="87" t="s">
        <v>867</v>
      </c>
      <c r="D344" s="88" t="s">
        <v>28</v>
      </c>
      <c r="E344" s="88" t="s">
        <v>668</v>
      </c>
      <c r="F344" s="87"/>
      <c r="G344" s="88" t="s">
        <v>714</v>
      </c>
      <c r="H344" s="87" t="s">
        <v>840</v>
      </c>
      <c r="I344" s="87" t="s">
        <v>704</v>
      </c>
      <c r="J344" s="104"/>
      <c r="K344" s="90">
        <v>4.2299999999928453</v>
      </c>
      <c r="L344" s="88" t="s">
        <v>131</v>
      </c>
      <c r="M344" s="89">
        <v>7.6249999999999998E-2</v>
      </c>
      <c r="N344" s="89">
        <v>9.5499999999868579E-2</v>
      </c>
      <c r="O344" s="90">
        <v>78414.330000000016</v>
      </c>
      <c r="P344" s="105">
        <v>94.418930000000003</v>
      </c>
      <c r="Q344" s="90"/>
      <c r="R344" s="90">
        <v>273.9404956520001</v>
      </c>
      <c r="S344" s="91">
        <v>1.5682866000000004E-4</v>
      </c>
      <c r="T344" s="91">
        <f t="shared" si="6"/>
        <v>2.0298240057043163E-3</v>
      </c>
      <c r="U344" s="91">
        <f>R344/'סכום נכסי הקרן'!$C$42</f>
        <v>3.9989077588320742E-4</v>
      </c>
    </row>
    <row r="345" spans="2:21">
      <c r="B345" s="85" t="s">
        <v>868</v>
      </c>
      <c r="C345" s="87" t="s">
        <v>869</v>
      </c>
      <c r="D345" s="88" t="s">
        <v>28</v>
      </c>
      <c r="E345" s="88" t="s">
        <v>668</v>
      </c>
      <c r="F345" s="87"/>
      <c r="G345" s="88" t="s">
        <v>822</v>
      </c>
      <c r="H345" s="87" t="s">
        <v>832</v>
      </c>
      <c r="I345" s="87" t="s">
        <v>315</v>
      </c>
      <c r="J345" s="104"/>
      <c r="K345" s="90">
        <v>6.4600000000059898</v>
      </c>
      <c r="L345" s="88" t="s">
        <v>131</v>
      </c>
      <c r="M345" s="89">
        <v>4.1250000000000002E-2</v>
      </c>
      <c r="N345" s="89">
        <v>7.7500000000124775E-2</v>
      </c>
      <c r="O345" s="90">
        <v>27445.015500000009</v>
      </c>
      <c r="P345" s="105">
        <v>78.91892</v>
      </c>
      <c r="Q345" s="90"/>
      <c r="R345" s="90">
        <v>80.139443012000015</v>
      </c>
      <c r="S345" s="91">
        <v>2.7445015500000008E-5</v>
      </c>
      <c r="T345" s="91">
        <f t="shared" si="6"/>
        <v>5.9381131235221579E-4</v>
      </c>
      <c r="U345" s="91">
        <f>R345/'סכום נכסי הקרן'!$C$42</f>
        <v>1.1698534737860612E-4</v>
      </c>
    </row>
    <row r="346" spans="2:21">
      <c r="B346" s="85" t="s">
        <v>870</v>
      </c>
      <c r="C346" s="87" t="s">
        <v>871</v>
      </c>
      <c r="D346" s="88" t="s">
        <v>28</v>
      </c>
      <c r="E346" s="88" t="s">
        <v>668</v>
      </c>
      <c r="F346" s="87"/>
      <c r="G346" s="88" t="s">
        <v>822</v>
      </c>
      <c r="H346" s="87" t="s">
        <v>832</v>
      </c>
      <c r="I346" s="87" t="s">
        <v>315</v>
      </c>
      <c r="J346" s="104"/>
      <c r="K346" s="90">
        <v>0.9500000000020643</v>
      </c>
      <c r="L346" s="88" t="s">
        <v>131</v>
      </c>
      <c r="M346" s="89">
        <v>6.25E-2</v>
      </c>
      <c r="N346" s="89">
        <v>7.170000000005744E-2</v>
      </c>
      <c r="O346" s="90">
        <v>69773.070834000013</v>
      </c>
      <c r="P346" s="105">
        <v>103.20442</v>
      </c>
      <c r="Q346" s="90"/>
      <c r="R346" s="90">
        <v>266.43289569100006</v>
      </c>
      <c r="S346" s="91">
        <v>7.1489388062607079E-5</v>
      </c>
      <c r="T346" s="91">
        <f t="shared" si="6"/>
        <v>1.9741947472779841E-3</v>
      </c>
      <c r="U346" s="91">
        <f>R346/'סכום נכסי הקרן'!$C$42</f>
        <v>3.8893138864007815E-4</v>
      </c>
    </row>
    <row r="347" spans="2:21">
      <c r="B347" s="85" t="s">
        <v>872</v>
      </c>
      <c r="C347" s="87" t="s">
        <v>873</v>
      </c>
      <c r="D347" s="88" t="s">
        <v>28</v>
      </c>
      <c r="E347" s="88" t="s">
        <v>668</v>
      </c>
      <c r="F347" s="87"/>
      <c r="G347" s="88" t="s">
        <v>822</v>
      </c>
      <c r="H347" s="87" t="s">
        <v>832</v>
      </c>
      <c r="I347" s="87" t="s">
        <v>315</v>
      </c>
      <c r="J347" s="104"/>
      <c r="K347" s="90">
        <v>5.04999999998428</v>
      </c>
      <c r="L347" s="88" t="s">
        <v>133</v>
      </c>
      <c r="M347" s="89">
        <v>6.5000000000000002E-2</v>
      </c>
      <c r="N347" s="89">
        <v>6.3699999999811352E-2</v>
      </c>
      <c r="O347" s="90">
        <v>31365.732000000007</v>
      </c>
      <c r="P347" s="105">
        <v>100.93205</v>
      </c>
      <c r="Q347" s="90"/>
      <c r="R347" s="90">
        <v>127.21798572000002</v>
      </c>
      <c r="S347" s="91">
        <v>4.1820976000000013E-5</v>
      </c>
      <c r="T347" s="91">
        <f t="shared" si="6"/>
        <v>9.4265041302928499E-4</v>
      </c>
      <c r="U347" s="91">
        <f>R347/'סכום נכסי הקרן'!$C$42</f>
        <v>1.857093048429628E-4</v>
      </c>
    </row>
    <row r="348" spans="2:21">
      <c r="B348" s="85" t="s">
        <v>874</v>
      </c>
      <c r="C348" s="87" t="s">
        <v>875</v>
      </c>
      <c r="D348" s="88" t="s">
        <v>28</v>
      </c>
      <c r="E348" s="88" t="s">
        <v>668</v>
      </c>
      <c r="F348" s="87"/>
      <c r="G348" s="88" t="s">
        <v>740</v>
      </c>
      <c r="H348" s="87" t="s">
        <v>832</v>
      </c>
      <c r="I348" s="87" t="s">
        <v>670</v>
      </c>
      <c r="J348" s="104"/>
      <c r="K348" s="90">
        <v>2.7700000000021605</v>
      </c>
      <c r="L348" s="88" t="s">
        <v>133</v>
      </c>
      <c r="M348" s="89">
        <v>5.7500000000000002E-2</v>
      </c>
      <c r="N348" s="89">
        <v>5.5700000000052458E-2</v>
      </c>
      <c r="O348" s="90">
        <v>78675.711100000015</v>
      </c>
      <c r="P348" s="105">
        <v>102.48775000000001</v>
      </c>
      <c r="Q348" s="90"/>
      <c r="R348" s="90">
        <v>324.02358509000004</v>
      </c>
      <c r="S348" s="91">
        <v>1.2103955553846156E-4</v>
      </c>
      <c r="T348" s="91">
        <f t="shared" si="6"/>
        <v>2.4009259743239249E-3</v>
      </c>
      <c r="U348" s="91">
        <f>R348/'סכום נכסי הקרן'!$C$42</f>
        <v>4.7300068775046238E-4</v>
      </c>
    </row>
    <row r="349" spans="2:21">
      <c r="B349" s="85" t="s">
        <v>876</v>
      </c>
      <c r="C349" s="87" t="s">
        <v>877</v>
      </c>
      <c r="D349" s="88" t="s">
        <v>28</v>
      </c>
      <c r="E349" s="88" t="s">
        <v>668</v>
      </c>
      <c r="F349" s="87"/>
      <c r="G349" s="88" t="s">
        <v>740</v>
      </c>
      <c r="H349" s="87" t="s">
        <v>878</v>
      </c>
      <c r="I349" s="87" t="s">
        <v>704</v>
      </c>
      <c r="J349" s="104"/>
      <c r="K349" s="90">
        <v>6.4400000000069255</v>
      </c>
      <c r="L349" s="88" t="s">
        <v>131</v>
      </c>
      <c r="M349" s="89">
        <v>3.7499999999999999E-2</v>
      </c>
      <c r="N349" s="89">
        <v>6.3200000000057224E-2</v>
      </c>
      <c r="O349" s="90">
        <v>83641.952000000019</v>
      </c>
      <c r="P349" s="105">
        <v>85.831500000000005</v>
      </c>
      <c r="Q349" s="90"/>
      <c r="R349" s="90">
        <v>265.62722551400003</v>
      </c>
      <c r="S349" s="91">
        <v>8.3641952000000026E-5</v>
      </c>
      <c r="T349" s="91">
        <f t="shared" si="6"/>
        <v>1.9682249520417507E-3</v>
      </c>
      <c r="U349" s="91">
        <f>R349/'סכום נכסי הקרן'!$C$42</f>
        <v>3.8775529354899023E-4</v>
      </c>
    </row>
    <row r="350" spans="2:21">
      <c r="B350" s="85" t="s">
        <v>879</v>
      </c>
      <c r="C350" s="87" t="s">
        <v>880</v>
      </c>
      <c r="D350" s="88" t="s">
        <v>28</v>
      </c>
      <c r="E350" s="88" t="s">
        <v>668</v>
      </c>
      <c r="F350" s="87"/>
      <c r="G350" s="88" t="s">
        <v>740</v>
      </c>
      <c r="H350" s="87" t="s">
        <v>878</v>
      </c>
      <c r="I350" s="87" t="s">
        <v>704</v>
      </c>
      <c r="J350" s="104"/>
      <c r="K350" s="90">
        <v>5.0400000000693499</v>
      </c>
      <c r="L350" s="88" t="s">
        <v>131</v>
      </c>
      <c r="M350" s="89">
        <v>5.8749999999999997E-2</v>
      </c>
      <c r="N350" s="89">
        <v>6.3700000000842097E-2</v>
      </c>
      <c r="O350" s="90">
        <v>7841.4330000000018</v>
      </c>
      <c r="P350" s="105">
        <v>97.412260000000003</v>
      </c>
      <c r="Q350" s="90"/>
      <c r="R350" s="90">
        <v>28.262514426000006</v>
      </c>
      <c r="S350" s="91">
        <v>1.5682866000000002E-5</v>
      </c>
      <c r="T350" s="91">
        <f t="shared" si="6"/>
        <v>2.0941748720618736E-4</v>
      </c>
      <c r="U350" s="91">
        <f>R350/'סכום נכסי הקרן'!$C$42</f>
        <v>4.1256838625935981E-5</v>
      </c>
    </row>
    <row r="351" spans="2:21">
      <c r="B351" s="85" t="s">
        <v>881</v>
      </c>
      <c r="C351" s="87" t="s">
        <v>882</v>
      </c>
      <c r="D351" s="88" t="s">
        <v>28</v>
      </c>
      <c r="E351" s="88" t="s">
        <v>668</v>
      </c>
      <c r="F351" s="87"/>
      <c r="G351" s="88" t="s">
        <v>837</v>
      </c>
      <c r="H351" s="87" t="s">
        <v>883</v>
      </c>
      <c r="I351" s="87" t="s">
        <v>670</v>
      </c>
      <c r="J351" s="104"/>
      <c r="K351" s="90">
        <v>6.5199999999902793</v>
      </c>
      <c r="L351" s="88" t="s">
        <v>131</v>
      </c>
      <c r="M351" s="89">
        <v>0.04</v>
      </c>
      <c r="N351" s="89">
        <v>6.109999999991908E-2</v>
      </c>
      <c r="O351" s="90">
        <v>99978.270750000011</v>
      </c>
      <c r="P351" s="105">
        <v>87.871669999999995</v>
      </c>
      <c r="Q351" s="90"/>
      <c r="R351" s="90">
        <v>325.05451943300005</v>
      </c>
      <c r="S351" s="91">
        <v>1.9995654150000003E-4</v>
      </c>
      <c r="T351" s="91">
        <f t="shared" si="6"/>
        <v>2.4085649153017669E-3</v>
      </c>
      <c r="U351" s="91">
        <f>R351/'סכום נכסי הקרן'!$C$42</f>
        <v>4.7450561725468081E-4</v>
      </c>
    </row>
    <row r="352" spans="2:21">
      <c r="B352" s="85" t="s">
        <v>884</v>
      </c>
      <c r="C352" s="87" t="s">
        <v>885</v>
      </c>
      <c r="D352" s="88" t="s">
        <v>28</v>
      </c>
      <c r="E352" s="88" t="s">
        <v>668</v>
      </c>
      <c r="F352" s="87"/>
      <c r="G352" s="88" t="s">
        <v>855</v>
      </c>
      <c r="H352" s="87" t="s">
        <v>878</v>
      </c>
      <c r="I352" s="87" t="s">
        <v>704</v>
      </c>
      <c r="J352" s="104"/>
      <c r="K352" s="90">
        <v>6.9299999999474222</v>
      </c>
      <c r="L352" s="88" t="s">
        <v>131</v>
      </c>
      <c r="M352" s="89">
        <v>6.0999999999999999E-2</v>
      </c>
      <c r="N352" s="89">
        <v>6.5599999999388342E-2</v>
      </c>
      <c r="O352" s="90">
        <v>13069.055000000002</v>
      </c>
      <c r="P352" s="105">
        <v>98.724720000000005</v>
      </c>
      <c r="Q352" s="90"/>
      <c r="R352" s="90">
        <v>47.738836507000009</v>
      </c>
      <c r="S352" s="91">
        <v>7.46803142857143E-6</v>
      </c>
      <c r="T352" s="91">
        <f t="shared" si="6"/>
        <v>3.5373169678936701E-4</v>
      </c>
      <c r="U352" s="91">
        <f>R352/'סכום נכסי הקרן'!$C$42</f>
        <v>6.9687836130650731E-5</v>
      </c>
    </row>
    <row r="353" spans="2:21">
      <c r="B353" s="85" t="s">
        <v>886</v>
      </c>
      <c r="C353" s="87" t="s">
        <v>887</v>
      </c>
      <c r="D353" s="88" t="s">
        <v>28</v>
      </c>
      <c r="E353" s="88" t="s">
        <v>668</v>
      </c>
      <c r="F353" s="87"/>
      <c r="G353" s="88" t="s">
        <v>855</v>
      </c>
      <c r="H353" s="87" t="s">
        <v>878</v>
      </c>
      <c r="I353" s="87" t="s">
        <v>704</v>
      </c>
      <c r="J353" s="104"/>
      <c r="K353" s="90">
        <v>3.6900000000035105</v>
      </c>
      <c r="L353" s="88" t="s">
        <v>131</v>
      </c>
      <c r="M353" s="89">
        <v>7.3499999999999996E-2</v>
      </c>
      <c r="N353" s="89">
        <v>6.730000000003257E-2</v>
      </c>
      <c r="O353" s="90">
        <v>41820.97600000001</v>
      </c>
      <c r="P353" s="105">
        <v>103.09733</v>
      </c>
      <c r="Q353" s="90"/>
      <c r="R353" s="90">
        <v>159.53035077600003</v>
      </c>
      <c r="S353" s="91">
        <v>2.7880650666666672E-5</v>
      </c>
      <c r="T353" s="91">
        <f t="shared" si="6"/>
        <v>1.1820761836355785E-3</v>
      </c>
      <c r="U353" s="91">
        <f>R353/'סכום נכסי הקרן'!$C$42</f>
        <v>2.328780036587815E-4</v>
      </c>
    </row>
    <row r="354" spans="2:21">
      <c r="B354" s="85" t="s">
        <v>888</v>
      </c>
      <c r="C354" s="87" t="s">
        <v>889</v>
      </c>
      <c r="D354" s="88" t="s">
        <v>28</v>
      </c>
      <c r="E354" s="88" t="s">
        <v>668</v>
      </c>
      <c r="F354" s="87"/>
      <c r="G354" s="88" t="s">
        <v>855</v>
      </c>
      <c r="H354" s="87" t="s">
        <v>883</v>
      </c>
      <c r="I354" s="87" t="s">
        <v>670</v>
      </c>
      <c r="J354" s="104"/>
      <c r="K354" s="90">
        <v>5.7199999999947257</v>
      </c>
      <c r="L354" s="88" t="s">
        <v>131</v>
      </c>
      <c r="M354" s="89">
        <v>3.7499999999999999E-2</v>
      </c>
      <c r="N354" s="89">
        <v>6.1699999999944806E-2</v>
      </c>
      <c r="O354" s="90">
        <v>62731.464000000014</v>
      </c>
      <c r="P354" s="105">
        <v>88.207080000000005</v>
      </c>
      <c r="Q354" s="90"/>
      <c r="R354" s="90">
        <v>204.73430048900002</v>
      </c>
      <c r="S354" s="91">
        <v>1.5682866000000004E-4</v>
      </c>
      <c r="T354" s="91">
        <f t="shared" si="6"/>
        <v>1.5170250639086882E-3</v>
      </c>
      <c r="U354" s="91">
        <f>R354/'סכום נכסי הקרן'!$C$42</f>
        <v>2.9886548200035786E-4</v>
      </c>
    </row>
    <row r="355" spans="2:21">
      <c r="B355" s="85" t="s">
        <v>890</v>
      </c>
      <c r="C355" s="87" t="s">
        <v>891</v>
      </c>
      <c r="D355" s="88" t="s">
        <v>28</v>
      </c>
      <c r="E355" s="88" t="s">
        <v>668</v>
      </c>
      <c r="F355" s="87"/>
      <c r="G355" s="88" t="s">
        <v>686</v>
      </c>
      <c r="H355" s="87" t="s">
        <v>878</v>
      </c>
      <c r="I355" s="87" t="s">
        <v>704</v>
      </c>
      <c r="J355" s="104"/>
      <c r="K355" s="90">
        <v>4.3999999999944563</v>
      </c>
      <c r="L355" s="88" t="s">
        <v>131</v>
      </c>
      <c r="M355" s="89">
        <v>5.1249999999999997E-2</v>
      </c>
      <c r="N355" s="89">
        <v>6.4699999999904806E-2</v>
      </c>
      <c r="O355" s="90">
        <v>93226.796937000021</v>
      </c>
      <c r="P355" s="105">
        <v>94.126540000000006</v>
      </c>
      <c r="Q355" s="90"/>
      <c r="R355" s="90">
        <v>324.67929154700005</v>
      </c>
      <c r="S355" s="91">
        <v>1.6950326715818185E-4</v>
      </c>
      <c r="T355" s="91">
        <f t="shared" si="6"/>
        <v>2.4057845794890581E-3</v>
      </c>
      <c r="U355" s="91">
        <f>R355/'סכום נכסי הקרן'!$C$42</f>
        <v>4.7395786994149726E-4</v>
      </c>
    </row>
    <row r="356" spans="2:21">
      <c r="B356" s="85" t="s">
        <v>892</v>
      </c>
      <c r="C356" s="87" t="s">
        <v>893</v>
      </c>
      <c r="D356" s="88" t="s">
        <v>28</v>
      </c>
      <c r="E356" s="88" t="s">
        <v>668</v>
      </c>
      <c r="F356" s="87"/>
      <c r="G356" s="88" t="s">
        <v>780</v>
      </c>
      <c r="H356" s="87" t="s">
        <v>878</v>
      </c>
      <c r="I356" s="87" t="s">
        <v>704</v>
      </c>
      <c r="J356" s="104"/>
      <c r="K356" s="90">
        <v>6.6500000000024464</v>
      </c>
      <c r="L356" s="88" t="s">
        <v>131</v>
      </c>
      <c r="M356" s="89">
        <v>0.04</v>
      </c>
      <c r="N356" s="89">
        <v>6.1300000000035014E-2</v>
      </c>
      <c r="O356" s="90">
        <v>82335.046500000011</v>
      </c>
      <c r="P356" s="105">
        <v>87.179559999999995</v>
      </c>
      <c r="Q356" s="90"/>
      <c r="R356" s="90">
        <v>265.58351213900005</v>
      </c>
      <c r="S356" s="91">
        <v>7.4850042272727287E-5</v>
      </c>
      <c r="T356" s="91">
        <f t="shared" si="6"/>
        <v>1.9679010479116436E-3</v>
      </c>
      <c r="U356" s="91">
        <f>R356/'סכום נכסי הקרן'!$C$42</f>
        <v>3.8769148197048079E-4</v>
      </c>
    </row>
    <row r="357" spans="2:21">
      <c r="B357" s="85" t="s">
        <v>894</v>
      </c>
      <c r="C357" s="87" t="s">
        <v>895</v>
      </c>
      <c r="D357" s="88" t="s">
        <v>28</v>
      </c>
      <c r="E357" s="88" t="s">
        <v>668</v>
      </c>
      <c r="F357" s="87"/>
      <c r="G357" s="88" t="s">
        <v>714</v>
      </c>
      <c r="H357" s="87" t="s">
        <v>883</v>
      </c>
      <c r="I357" s="87" t="s">
        <v>670</v>
      </c>
      <c r="J357" s="104"/>
      <c r="K357" s="90">
        <v>4.7099999999968416</v>
      </c>
      <c r="L357" s="88" t="s">
        <v>133</v>
      </c>
      <c r="M357" s="89">
        <v>7.8750000000000001E-2</v>
      </c>
      <c r="N357" s="89">
        <v>8.7399999999931685E-2</v>
      </c>
      <c r="O357" s="90">
        <v>77891.567800000019</v>
      </c>
      <c r="P357" s="105">
        <v>99.146929999999998</v>
      </c>
      <c r="Q357" s="90"/>
      <c r="R357" s="90">
        <v>310.33707973800006</v>
      </c>
      <c r="S357" s="91">
        <v>7.7891567800000014E-5</v>
      </c>
      <c r="T357" s="91">
        <f t="shared" si="6"/>
        <v>2.2995127201368478E-3</v>
      </c>
      <c r="U357" s="91">
        <f>R357/'סכום נכסי הקרן'!$C$42</f>
        <v>4.5302150493079743E-4</v>
      </c>
    </row>
    <row r="358" spans="2:21">
      <c r="B358" s="85" t="s">
        <v>896</v>
      </c>
      <c r="C358" s="87" t="s">
        <v>897</v>
      </c>
      <c r="D358" s="88" t="s">
        <v>28</v>
      </c>
      <c r="E358" s="88" t="s">
        <v>668</v>
      </c>
      <c r="F358" s="87"/>
      <c r="G358" s="88" t="s">
        <v>822</v>
      </c>
      <c r="H358" s="87" t="s">
        <v>883</v>
      </c>
      <c r="I358" s="87" t="s">
        <v>670</v>
      </c>
      <c r="J358" s="104"/>
      <c r="K358" s="90">
        <v>5.7200000000227273</v>
      </c>
      <c r="L358" s="88" t="s">
        <v>133</v>
      </c>
      <c r="M358" s="89">
        <v>6.1349999999999995E-2</v>
      </c>
      <c r="N358" s="89">
        <v>6.6100000000282155E-2</v>
      </c>
      <c r="O358" s="90">
        <v>26138.110000000004</v>
      </c>
      <c r="P358" s="105">
        <v>98.862949999999998</v>
      </c>
      <c r="Q358" s="90"/>
      <c r="R358" s="90">
        <v>103.84168618700001</v>
      </c>
      <c r="S358" s="91">
        <v>2.6138110000000004E-5</v>
      </c>
      <c r="T358" s="91">
        <f t="shared" si="6"/>
        <v>7.6943843922569022E-4</v>
      </c>
      <c r="U358" s="91">
        <f>R358/'סכום נכסי הקרן'!$C$42</f>
        <v>1.5158522787770532E-4</v>
      </c>
    </row>
    <row r="359" spans="2:21">
      <c r="B359" s="85" t="s">
        <v>898</v>
      </c>
      <c r="C359" s="87" t="s">
        <v>899</v>
      </c>
      <c r="D359" s="88" t="s">
        <v>28</v>
      </c>
      <c r="E359" s="88" t="s">
        <v>668</v>
      </c>
      <c r="F359" s="87"/>
      <c r="G359" s="88" t="s">
        <v>822</v>
      </c>
      <c r="H359" s="87" t="s">
        <v>883</v>
      </c>
      <c r="I359" s="87" t="s">
        <v>670</v>
      </c>
      <c r="J359" s="104"/>
      <c r="K359" s="90">
        <v>4.3100000000073573</v>
      </c>
      <c r="L359" s="88" t="s">
        <v>133</v>
      </c>
      <c r="M359" s="89">
        <v>7.1249999999999994E-2</v>
      </c>
      <c r="N359" s="89">
        <v>6.5700000000078362E-2</v>
      </c>
      <c r="O359" s="90">
        <v>78414.330000000016</v>
      </c>
      <c r="P359" s="105">
        <v>106.113</v>
      </c>
      <c r="Q359" s="90"/>
      <c r="R359" s="90">
        <v>334.37053623400004</v>
      </c>
      <c r="S359" s="91">
        <v>1.0455244000000002E-4</v>
      </c>
      <c r="T359" s="91">
        <f t="shared" si="6"/>
        <v>2.4775940469575577E-3</v>
      </c>
      <c r="U359" s="91">
        <f>R359/'סכום נכסי הקרן'!$C$42</f>
        <v>4.8810488149572033E-4</v>
      </c>
    </row>
    <row r="360" spans="2:21">
      <c r="B360" s="85" t="s">
        <v>900</v>
      </c>
      <c r="C360" s="87" t="s">
        <v>901</v>
      </c>
      <c r="D360" s="88" t="s">
        <v>28</v>
      </c>
      <c r="E360" s="88" t="s">
        <v>668</v>
      </c>
      <c r="F360" s="87"/>
      <c r="G360" s="88" t="s">
        <v>723</v>
      </c>
      <c r="H360" s="87" t="s">
        <v>883</v>
      </c>
      <c r="I360" s="87" t="s">
        <v>315</v>
      </c>
      <c r="J360" s="104"/>
      <c r="K360" s="90">
        <v>2.6199999999951018</v>
      </c>
      <c r="L360" s="88" t="s">
        <v>131</v>
      </c>
      <c r="M360" s="89">
        <v>4.3749999999999997E-2</v>
      </c>
      <c r="N360" s="89">
        <v>6.3899999999930845E-2</v>
      </c>
      <c r="O360" s="90">
        <v>39207.165000000008</v>
      </c>
      <c r="P360" s="105">
        <v>95.691460000000006</v>
      </c>
      <c r="Q360" s="90"/>
      <c r="R360" s="90">
        <v>138.81625946400001</v>
      </c>
      <c r="S360" s="91">
        <v>1.9603582500000005E-5</v>
      </c>
      <c r="T360" s="91">
        <f t="shared" si="6"/>
        <v>1.0285904432328092E-3</v>
      </c>
      <c r="U360" s="91">
        <f>R360/'סכום נכסי הקרן'!$C$42</f>
        <v>2.0264014478816724E-4</v>
      </c>
    </row>
    <row r="361" spans="2:21">
      <c r="B361" s="85" t="s">
        <v>902</v>
      </c>
      <c r="C361" s="87" t="s">
        <v>903</v>
      </c>
      <c r="D361" s="88" t="s">
        <v>28</v>
      </c>
      <c r="E361" s="88" t="s">
        <v>668</v>
      </c>
      <c r="F361" s="87"/>
      <c r="G361" s="88" t="s">
        <v>770</v>
      </c>
      <c r="H361" s="87" t="s">
        <v>687</v>
      </c>
      <c r="I361" s="87" t="s">
        <v>670</v>
      </c>
      <c r="J361" s="104"/>
      <c r="K361" s="90">
        <v>4.3600000000012624</v>
      </c>
      <c r="L361" s="88" t="s">
        <v>131</v>
      </c>
      <c r="M361" s="89">
        <v>4.6249999999999999E-2</v>
      </c>
      <c r="N361" s="89">
        <v>6.6100000000001338E-2</v>
      </c>
      <c r="O361" s="90">
        <v>65353.116433000017</v>
      </c>
      <c r="P361" s="105">
        <v>91.717129999999997</v>
      </c>
      <c r="Q361" s="90"/>
      <c r="R361" s="90">
        <v>221.77799817700003</v>
      </c>
      <c r="S361" s="91">
        <v>1.1882384806000003E-4</v>
      </c>
      <c r="T361" s="91">
        <f t="shared" si="6"/>
        <v>1.6433141933443675E-3</v>
      </c>
      <c r="U361" s="91">
        <f>R361/'סכום נכסי הקרן'!$C$42</f>
        <v>3.2374540154694203E-4</v>
      </c>
    </row>
    <row r="362" spans="2:21">
      <c r="B362" s="85" t="s">
        <v>904</v>
      </c>
      <c r="C362" s="87" t="s">
        <v>905</v>
      </c>
      <c r="D362" s="88" t="s">
        <v>28</v>
      </c>
      <c r="E362" s="88" t="s">
        <v>668</v>
      </c>
      <c r="F362" s="87"/>
      <c r="G362" s="88" t="s">
        <v>714</v>
      </c>
      <c r="H362" s="87" t="s">
        <v>687</v>
      </c>
      <c r="I362" s="87" t="s">
        <v>670</v>
      </c>
      <c r="J362" s="104"/>
      <c r="K362" s="90">
        <v>3.8299999999954459</v>
      </c>
      <c r="L362" s="88" t="s">
        <v>134</v>
      </c>
      <c r="M362" s="89">
        <v>8.8749999999999996E-2</v>
      </c>
      <c r="N362" s="89">
        <v>0.10989999999981961</v>
      </c>
      <c r="O362" s="90">
        <v>53060.363299999997</v>
      </c>
      <c r="P362" s="105">
        <v>92.156750000000002</v>
      </c>
      <c r="Q362" s="90"/>
      <c r="R362" s="90">
        <v>228.39119448800002</v>
      </c>
      <c r="S362" s="91">
        <v>4.244829064E-5</v>
      </c>
      <c r="T362" s="91">
        <f t="shared" si="6"/>
        <v>1.6923161658148988E-3</v>
      </c>
      <c r="U362" s="91">
        <f>R362/'סכום נכסי הקרן'!$C$42</f>
        <v>3.3339916302378941E-4</v>
      </c>
    </row>
    <row r="363" spans="2:21">
      <c r="B363" s="85" t="s">
        <v>906</v>
      </c>
      <c r="C363" s="87" t="s">
        <v>907</v>
      </c>
      <c r="D363" s="88" t="s">
        <v>28</v>
      </c>
      <c r="E363" s="88" t="s">
        <v>668</v>
      </c>
      <c r="F363" s="87"/>
      <c r="G363" s="88" t="s">
        <v>770</v>
      </c>
      <c r="H363" s="87" t="s">
        <v>908</v>
      </c>
      <c r="I363" s="87" t="s">
        <v>704</v>
      </c>
      <c r="J363" s="104"/>
      <c r="K363" s="90">
        <v>3.9300000000047235</v>
      </c>
      <c r="L363" s="88" t="s">
        <v>131</v>
      </c>
      <c r="M363" s="89">
        <v>6.3750000000000001E-2</v>
      </c>
      <c r="N363" s="89">
        <v>6.1800000000083032E-2</v>
      </c>
      <c r="O363" s="90">
        <v>73186.708000000013</v>
      </c>
      <c r="P363" s="105">
        <v>103.1755</v>
      </c>
      <c r="Q363" s="90"/>
      <c r="R363" s="90">
        <v>279.38978207600007</v>
      </c>
      <c r="S363" s="91">
        <v>1.4637341600000003E-4</v>
      </c>
      <c r="T363" s="91">
        <f t="shared" si="6"/>
        <v>2.0702017248548474E-3</v>
      </c>
      <c r="U363" s="91">
        <f>R363/'סכום נכסי הקרן'!$C$42</f>
        <v>4.0784549382630195E-4</v>
      </c>
    </row>
    <row r="364" spans="2:21">
      <c r="B364" s="85" t="s">
        <v>909</v>
      </c>
      <c r="C364" s="87" t="s">
        <v>910</v>
      </c>
      <c r="D364" s="88" t="s">
        <v>28</v>
      </c>
      <c r="E364" s="88" t="s">
        <v>668</v>
      </c>
      <c r="F364" s="87"/>
      <c r="G364" s="88" t="s">
        <v>714</v>
      </c>
      <c r="H364" s="87" t="s">
        <v>687</v>
      </c>
      <c r="I364" s="87" t="s">
        <v>670</v>
      </c>
      <c r="J364" s="104"/>
      <c r="K364" s="90">
        <v>3.9099999999986887</v>
      </c>
      <c r="L364" s="88" t="s">
        <v>134</v>
      </c>
      <c r="M364" s="89">
        <v>8.5000000000000006E-2</v>
      </c>
      <c r="N364" s="89">
        <v>0.10069999999995194</v>
      </c>
      <c r="O364" s="90">
        <v>26138.110000000004</v>
      </c>
      <c r="P364" s="105">
        <v>93.709289999999996</v>
      </c>
      <c r="Q364" s="90"/>
      <c r="R364" s="90">
        <v>114.40337016500001</v>
      </c>
      <c r="S364" s="91">
        <v>3.4850813333333341E-5</v>
      </c>
      <c r="T364" s="91">
        <f t="shared" si="6"/>
        <v>8.4769762331668073E-4</v>
      </c>
      <c r="U364" s="91">
        <f>R364/'סכום נכסי הקרן'!$C$42</f>
        <v>1.6700288268826316E-4</v>
      </c>
    </row>
    <row r="365" spans="2:21">
      <c r="B365" s="85" t="s">
        <v>911</v>
      </c>
      <c r="C365" s="87" t="s">
        <v>912</v>
      </c>
      <c r="D365" s="88" t="s">
        <v>28</v>
      </c>
      <c r="E365" s="88" t="s">
        <v>668</v>
      </c>
      <c r="F365" s="87"/>
      <c r="G365" s="88" t="s">
        <v>714</v>
      </c>
      <c r="H365" s="87" t="s">
        <v>687</v>
      </c>
      <c r="I365" s="87" t="s">
        <v>670</v>
      </c>
      <c r="J365" s="104"/>
      <c r="K365" s="90">
        <v>4.2299999999988502</v>
      </c>
      <c r="L365" s="88" t="s">
        <v>134</v>
      </c>
      <c r="M365" s="89">
        <v>8.5000000000000006E-2</v>
      </c>
      <c r="N365" s="89">
        <v>0.1022000000000159</v>
      </c>
      <c r="O365" s="90">
        <v>26138.110000000004</v>
      </c>
      <c r="P365" s="105">
        <v>92.598290000000006</v>
      </c>
      <c r="Q365" s="90"/>
      <c r="R365" s="90">
        <v>113.04702503100003</v>
      </c>
      <c r="S365" s="91">
        <v>3.4850813333333341E-5</v>
      </c>
      <c r="T365" s="91">
        <f t="shared" si="6"/>
        <v>8.3764747754885361E-4</v>
      </c>
      <c r="U365" s="91">
        <f>R365/'סכום נכסי הקרן'!$C$42</f>
        <v>1.6502292749138826E-4</v>
      </c>
    </row>
    <row r="366" spans="2:21">
      <c r="B366" s="85" t="s">
        <v>913</v>
      </c>
      <c r="C366" s="87" t="s">
        <v>914</v>
      </c>
      <c r="D366" s="88" t="s">
        <v>28</v>
      </c>
      <c r="E366" s="88" t="s">
        <v>668</v>
      </c>
      <c r="F366" s="87"/>
      <c r="G366" s="88" t="s">
        <v>829</v>
      </c>
      <c r="H366" s="87" t="s">
        <v>908</v>
      </c>
      <c r="I366" s="87" t="s">
        <v>704</v>
      </c>
      <c r="J366" s="104"/>
      <c r="K366" s="90">
        <v>5.999999999992605</v>
      </c>
      <c r="L366" s="88" t="s">
        <v>131</v>
      </c>
      <c r="M366" s="89">
        <v>4.1250000000000002E-2</v>
      </c>
      <c r="N366" s="89">
        <v>6.5999999999918652E-2</v>
      </c>
      <c r="O366" s="90">
        <v>83709.911086000007</v>
      </c>
      <c r="P366" s="105">
        <v>87.305289999999999</v>
      </c>
      <c r="Q366" s="90"/>
      <c r="R366" s="90">
        <v>270.40777349199999</v>
      </c>
      <c r="S366" s="91">
        <v>1.6741982217200003E-4</v>
      </c>
      <c r="T366" s="91">
        <f t="shared" si="6"/>
        <v>2.0036475025597749E-3</v>
      </c>
      <c r="U366" s="91">
        <f>R366/'סכום נכסי הקרן'!$C$42</f>
        <v>3.9473380556313885E-4</v>
      </c>
    </row>
    <row r="367" spans="2:21">
      <c r="B367" s="85" t="s">
        <v>915</v>
      </c>
      <c r="C367" s="87" t="s">
        <v>916</v>
      </c>
      <c r="D367" s="88" t="s">
        <v>28</v>
      </c>
      <c r="E367" s="88" t="s">
        <v>668</v>
      </c>
      <c r="F367" s="87"/>
      <c r="G367" s="88" t="s">
        <v>735</v>
      </c>
      <c r="H367" s="87" t="s">
        <v>917</v>
      </c>
      <c r="I367" s="87" t="s">
        <v>704</v>
      </c>
      <c r="J367" s="104"/>
      <c r="K367" s="90">
        <v>3.8600000000143417</v>
      </c>
      <c r="L367" s="88" t="s">
        <v>133</v>
      </c>
      <c r="M367" s="89">
        <v>2.6249999999999999E-2</v>
      </c>
      <c r="N367" s="89">
        <v>0.11070000000031879</v>
      </c>
      <c r="O367" s="90">
        <v>47179.288550000005</v>
      </c>
      <c r="P367" s="105">
        <v>74.290149999999997</v>
      </c>
      <c r="Q367" s="90"/>
      <c r="R367" s="90">
        <v>140.84667519300004</v>
      </c>
      <c r="S367" s="91">
        <v>1.807261660422748E-4</v>
      </c>
      <c r="T367" s="91">
        <f t="shared" si="6"/>
        <v>1.043635267396081E-3</v>
      </c>
      <c r="U367" s="91">
        <f>R367/'סכום נכסי הקרן'!$C$42</f>
        <v>2.0560408963795222E-4</v>
      </c>
    </row>
    <row r="368" spans="2:21">
      <c r="B368" s="85" t="s">
        <v>918</v>
      </c>
      <c r="C368" s="87" t="s">
        <v>919</v>
      </c>
      <c r="D368" s="88" t="s">
        <v>28</v>
      </c>
      <c r="E368" s="88" t="s">
        <v>668</v>
      </c>
      <c r="F368" s="87"/>
      <c r="G368" s="88" t="s">
        <v>829</v>
      </c>
      <c r="H368" s="87" t="s">
        <v>917</v>
      </c>
      <c r="I368" s="87" t="s">
        <v>704</v>
      </c>
      <c r="J368" s="104"/>
      <c r="K368" s="90">
        <v>5.5900000000140393</v>
      </c>
      <c r="L368" s="88" t="s">
        <v>131</v>
      </c>
      <c r="M368" s="89">
        <v>4.7500000000000001E-2</v>
      </c>
      <c r="N368" s="89">
        <v>7.5900000000239956E-2</v>
      </c>
      <c r="O368" s="90">
        <v>31365.732000000007</v>
      </c>
      <c r="P368" s="105">
        <v>86.541139999999999</v>
      </c>
      <c r="Q368" s="90"/>
      <c r="R368" s="90">
        <v>100.43376830100001</v>
      </c>
      <c r="S368" s="91">
        <v>1.0283846557377052E-5</v>
      </c>
      <c r="T368" s="91">
        <f t="shared" si="6"/>
        <v>7.4418670155175569E-4</v>
      </c>
      <c r="U368" s="91">
        <f>R368/'סכום נכסי הקרן'!$C$42</f>
        <v>1.4661044339271985E-4</v>
      </c>
    </row>
    <row r="369" spans="2:21">
      <c r="B369" s="85" t="s">
        <v>920</v>
      </c>
      <c r="C369" s="87" t="s">
        <v>921</v>
      </c>
      <c r="D369" s="88" t="s">
        <v>28</v>
      </c>
      <c r="E369" s="88" t="s">
        <v>668</v>
      </c>
      <c r="F369" s="87"/>
      <c r="G369" s="88" t="s">
        <v>829</v>
      </c>
      <c r="H369" s="87" t="s">
        <v>917</v>
      </c>
      <c r="I369" s="87" t="s">
        <v>704</v>
      </c>
      <c r="J369" s="104"/>
      <c r="K369" s="90">
        <v>5.7899999999885727</v>
      </c>
      <c r="L369" s="88" t="s">
        <v>131</v>
      </c>
      <c r="M369" s="89">
        <v>7.3749999999999996E-2</v>
      </c>
      <c r="N369" s="89">
        <v>7.8099999999835037E-2</v>
      </c>
      <c r="O369" s="90">
        <v>52276.220000000008</v>
      </c>
      <c r="P369" s="105">
        <v>99.979600000000005</v>
      </c>
      <c r="Q369" s="90"/>
      <c r="R369" s="90">
        <v>193.38255049900005</v>
      </c>
      <c r="S369" s="91">
        <v>4.7523836363636373E-5</v>
      </c>
      <c r="T369" s="91">
        <f t="shared" si="6"/>
        <v>1.4329117071681531E-3</v>
      </c>
      <c r="U369" s="91">
        <f>R369/'סכום נכסי הקרן'!$C$42</f>
        <v>2.8229451062816626E-4</v>
      </c>
    </row>
    <row r="370" spans="2:21">
      <c r="B370" s="85" t="s">
        <v>922</v>
      </c>
      <c r="C370" s="87" t="s">
        <v>923</v>
      </c>
      <c r="D370" s="88" t="s">
        <v>28</v>
      </c>
      <c r="E370" s="88" t="s">
        <v>668</v>
      </c>
      <c r="F370" s="87"/>
      <c r="G370" s="88" t="s">
        <v>777</v>
      </c>
      <c r="H370" s="87" t="s">
        <v>924</v>
      </c>
      <c r="I370" s="87" t="s">
        <v>670</v>
      </c>
      <c r="J370" s="104"/>
      <c r="K370" s="90">
        <v>2.3500000000029666</v>
      </c>
      <c r="L370" s="88" t="s">
        <v>134</v>
      </c>
      <c r="M370" s="89">
        <v>0.06</v>
      </c>
      <c r="N370" s="89">
        <v>9.9200000000124605E-2</v>
      </c>
      <c r="O370" s="90">
        <v>61947.320700000004</v>
      </c>
      <c r="P370" s="105">
        <v>93.181330000000003</v>
      </c>
      <c r="Q370" s="90"/>
      <c r="R370" s="90">
        <v>269.60840129200011</v>
      </c>
      <c r="S370" s="91">
        <v>4.9557856560000005E-5</v>
      </c>
      <c r="T370" s="91">
        <f t="shared" si="6"/>
        <v>1.9977243736072972E-3</v>
      </c>
      <c r="U370" s="91">
        <f>R370/'סכום נכסי הקרן'!$C$42</f>
        <v>3.9356690408507658E-4</v>
      </c>
    </row>
    <row r="371" spans="2:21">
      <c r="B371" s="85" t="s">
        <v>925</v>
      </c>
      <c r="C371" s="87" t="s">
        <v>926</v>
      </c>
      <c r="D371" s="88" t="s">
        <v>28</v>
      </c>
      <c r="E371" s="88" t="s">
        <v>668</v>
      </c>
      <c r="F371" s="87"/>
      <c r="G371" s="88" t="s">
        <v>777</v>
      </c>
      <c r="H371" s="87" t="s">
        <v>924</v>
      </c>
      <c r="I371" s="87" t="s">
        <v>670</v>
      </c>
      <c r="J371" s="104"/>
      <c r="K371" s="90">
        <v>2.4099999999944606</v>
      </c>
      <c r="L371" s="88" t="s">
        <v>133</v>
      </c>
      <c r="M371" s="89">
        <v>0.05</v>
      </c>
      <c r="N371" s="89">
        <v>7.38999999996795E-2</v>
      </c>
      <c r="O371" s="90">
        <v>26138.110000000004</v>
      </c>
      <c r="P371" s="105">
        <v>96.246080000000006</v>
      </c>
      <c r="Q371" s="90"/>
      <c r="R371" s="90">
        <v>101.09303011600001</v>
      </c>
      <c r="S371" s="91">
        <v>2.6138110000000004E-5</v>
      </c>
      <c r="T371" s="91">
        <f t="shared" si="6"/>
        <v>7.4907165094540492E-4</v>
      </c>
      <c r="U371" s="91">
        <f>R371/'סכום נכסי הקרן'!$C$42</f>
        <v>1.4757281559724935E-4</v>
      </c>
    </row>
    <row r="372" spans="2:21">
      <c r="B372" s="85" t="s">
        <v>927</v>
      </c>
      <c r="C372" s="87" t="s">
        <v>928</v>
      </c>
      <c r="D372" s="88" t="s">
        <v>28</v>
      </c>
      <c r="E372" s="88" t="s">
        <v>668</v>
      </c>
      <c r="F372" s="87"/>
      <c r="G372" s="88" t="s">
        <v>770</v>
      </c>
      <c r="H372" s="87" t="s">
        <v>917</v>
      </c>
      <c r="I372" s="87" t="s">
        <v>704</v>
      </c>
      <c r="J372" s="104"/>
      <c r="K372" s="90">
        <v>6.32</v>
      </c>
      <c r="L372" s="88" t="s">
        <v>131</v>
      </c>
      <c r="M372" s="89">
        <v>5.1249999999999997E-2</v>
      </c>
      <c r="N372" s="89">
        <v>8.1599999999999978E-2</v>
      </c>
      <c r="O372" s="90">
        <v>78414.330000000016</v>
      </c>
      <c r="P372" s="105">
        <v>83.262169999999998</v>
      </c>
      <c r="Q372" s="90"/>
      <c r="R372" s="90">
        <v>241.57103950000004</v>
      </c>
      <c r="S372" s="91">
        <v>3.9207165000000011E-5</v>
      </c>
      <c r="T372" s="91">
        <f t="shared" si="6"/>
        <v>1.7899752057211611E-3</v>
      </c>
      <c r="U372" s="91">
        <f>R372/'סכום נכסי הקרן'!$C$42</f>
        <v>3.5263873706093535E-4</v>
      </c>
    </row>
    <row r="373" spans="2:21">
      <c r="B373" s="85" t="s">
        <v>929</v>
      </c>
      <c r="C373" s="87" t="s">
        <v>930</v>
      </c>
      <c r="D373" s="88" t="s">
        <v>28</v>
      </c>
      <c r="E373" s="88" t="s">
        <v>668</v>
      </c>
      <c r="F373" s="87"/>
      <c r="G373" s="88" t="s">
        <v>735</v>
      </c>
      <c r="H373" s="87" t="s">
        <v>931</v>
      </c>
      <c r="I373" s="87" t="s">
        <v>704</v>
      </c>
      <c r="J373" s="104"/>
      <c r="K373" s="90">
        <v>2.9199999999947703</v>
      </c>
      <c r="L373" s="88" t="s">
        <v>133</v>
      </c>
      <c r="M373" s="89">
        <v>3.6249999999999998E-2</v>
      </c>
      <c r="N373" s="89">
        <v>0.45069999999857496</v>
      </c>
      <c r="O373" s="90">
        <v>81028.141000000018</v>
      </c>
      <c r="P373" s="105">
        <v>35.236699999999999</v>
      </c>
      <c r="Q373" s="90"/>
      <c r="R373" s="90">
        <v>114.73477280500002</v>
      </c>
      <c r="S373" s="91">
        <v>2.3150897428571434E-4</v>
      </c>
      <c r="T373" s="91">
        <f t="shared" si="6"/>
        <v>8.5015322606582793E-4</v>
      </c>
      <c r="U373" s="91">
        <f>R373/'סכום נכסי הקרן'!$C$42</f>
        <v>1.6748665511673866E-4</v>
      </c>
    </row>
    <row r="374" spans="2:21">
      <c r="B374" s="85" t="s">
        <v>932</v>
      </c>
      <c r="C374" s="87" t="s">
        <v>933</v>
      </c>
      <c r="D374" s="88" t="s">
        <v>28</v>
      </c>
      <c r="E374" s="88" t="s">
        <v>668</v>
      </c>
      <c r="F374" s="87"/>
      <c r="G374" s="88" t="s">
        <v>546</v>
      </c>
      <c r="H374" s="87" t="s">
        <v>535</v>
      </c>
      <c r="I374" s="87"/>
      <c r="J374" s="104"/>
      <c r="K374" s="90">
        <v>3.8200000000001326</v>
      </c>
      <c r="L374" s="88" t="s">
        <v>131</v>
      </c>
      <c r="M374" s="89">
        <v>2.5000000000000001E-2</v>
      </c>
      <c r="N374" s="89">
        <v>3.0999999999940177E-3</v>
      </c>
      <c r="O374" s="90">
        <v>74411.840250000008</v>
      </c>
      <c r="P374" s="105">
        <v>109.28883</v>
      </c>
      <c r="Q374" s="90"/>
      <c r="R374" s="90">
        <v>300.89817867800008</v>
      </c>
      <c r="S374" s="91">
        <v>1.7254919478260872E-4</v>
      </c>
      <c r="T374" s="91">
        <f t="shared" si="6"/>
        <v>2.2295730497954649E-3</v>
      </c>
      <c r="U374" s="91">
        <f>R374/'סכום נכסי הקרן'!$C$42</f>
        <v>4.3924285763958718E-4</v>
      </c>
    </row>
    <row r="375" spans="2:21">
      <c r="B375" s="96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</row>
    <row r="376" spans="2:21">
      <c r="B376" s="96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</row>
    <row r="377" spans="2:21">
      <c r="B377" s="96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</row>
    <row r="378" spans="2:21">
      <c r="B378" s="95" t="s">
        <v>221</v>
      </c>
      <c r="C378" s="108"/>
      <c r="D378" s="108"/>
      <c r="E378" s="108"/>
      <c r="F378" s="108"/>
      <c r="G378" s="108"/>
      <c r="H378" s="108"/>
      <c r="I378" s="108"/>
      <c r="J378" s="108"/>
      <c r="K378" s="108"/>
      <c r="L378" s="97"/>
      <c r="M378" s="97"/>
      <c r="N378" s="97"/>
      <c r="O378" s="97"/>
      <c r="P378" s="97"/>
      <c r="Q378" s="97"/>
      <c r="R378" s="97"/>
      <c r="S378" s="97"/>
      <c r="T378" s="97"/>
      <c r="U378" s="97"/>
    </row>
    <row r="379" spans="2:21">
      <c r="B379" s="95" t="s">
        <v>111</v>
      </c>
      <c r="C379" s="108"/>
      <c r="D379" s="108"/>
      <c r="E379" s="108"/>
      <c r="F379" s="108"/>
      <c r="G379" s="108"/>
      <c r="H379" s="108"/>
      <c r="I379" s="108"/>
      <c r="J379" s="108"/>
      <c r="K379" s="108"/>
      <c r="L379" s="97"/>
      <c r="M379" s="97"/>
      <c r="N379" s="97"/>
      <c r="O379" s="97"/>
      <c r="P379" s="97"/>
      <c r="Q379" s="97"/>
      <c r="R379" s="97"/>
      <c r="S379" s="97"/>
      <c r="T379" s="97"/>
      <c r="U379" s="97"/>
    </row>
    <row r="380" spans="2:21">
      <c r="B380" s="95" t="s">
        <v>204</v>
      </c>
      <c r="C380" s="108"/>
      <c r="D380" s="108"/>
      <c r="E380" s="108"/>
      <c r="F380" s="108"/>
      <c r="G380" s="108"/>
      <c r="H380" s="108"/>
      <c r="I380" s="108"/>
      <c r="J380" s="108"/>
      <c r="K380" s="108"/>
      <c r="L380" s="97"/>
      <c r="M380" s="97"/>
      <c r="N380" s="97"/>
      <c r="O380" s="97"/>
      <c r="P380" s="97"/>
      <c r="Q380" s="97"/>
      <c r="R380" s="97"/>
      <c r="S380" s="97"/>
      <c r="T380" s="97"/>
      <c r="U380" s="97"/>
    </row>
    <row r="381" spans="2:21">
      <c r="B381" s="95" t="s">
        <v>212</v>
      </c>
      <c r="C381" s="108"/>
      <c r="D381" s="108"/>
      <c r="E381" s="108"/>
      <c r="F381" s="108"/>
      <c r="G381" s="108"/>
      <c r="H381" s="108"/>
      <c r="I381" s="108"/>
      <c r="J381" s="108"/>
      <c r="K381" s="108"/>
      <c r="L381" s="97"/>
      <c r="M381" s="97"/>
      <c r="N381" s="97"/>
      <c r="O381" s="97"/>
      <c r="P381" s="97"/>
      <c r="Q381" s="97"/>
      <c r="R381" s="97"/>
      <c r="S381" s="97"/>
      <c r="T381" s="97"/>
      <c r="U381" s="97"/>
    </row>
    <row r="382" spans="2:21">
      <c r="B382" s="146" t="s">
        <v>217</v>
      </c>
      <c r="C382" s="146"/>
      <c r="D382" s="146"/>
      <c r="E382" s="146"/>
      <c r="F382" s="146"/>
      <c r="G382" s="146"/>
      <c r="H382" s="146"/>
      <c r="I382" s="146"/>
      <c r="J382" s="146"/>
      <c r="K382" s="146"/>
      <c r="L382" s="97"/>
      <c r="M382" s="97"/>
      <c r="N382" s="97"/>
      <c r="O382" s="97"/>
      <c r="P382" s="97"/>
      <c r="Q382" s="97"/>
      <c r="R382" s="97"/>
      <c r="S382" s="97"/>
      <c r="T382" s="97"/>
      <c r="U382" s="97"/>
    </row>
    <row r="383" spans="2:21">
      <c r="B383" s="96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</row>
    <row r="384" spans="2:21">
      <c r="B384" s="96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</row>
    <row r="385" spans="2:21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</row>
    <row r="386" spans="2:21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</row>
    <row r="387" spans="2:21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</row>
    <row r="388" spans="2:21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</row>
    <row r="389" spans="2:21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</row>
    <row r="390" spans="2:21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</row>
    <row r="391" spans="2:21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</row>
    <row r="392" spans="2:21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</row>
    <row r="393" spans="2:21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</row>
    <row r="394" spans="2:21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</row>
    <row r="395" spans="2:21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</row>
    <row r="396" spans="2:21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</row>
    <row r="397" spans="2:21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</row>
    <row r="398" spans="2:21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</row>
    <row r="399" spans="2:21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</row>
    <row r="400" spans="2:21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</row>
    <row r="401" spans="2:21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</row>
    <row r="402" spans="2:21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</row>
    <row r="403" spans="2:21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</row>
    <row r="404" spans="2:21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</row>
    <row r="405" spans="2:21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</row>
    <row r="406" spans="2:21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</row>
    <row r="407" spans="2:21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</row>
    <row r="408" spans="2:21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</row>
    <row r="409" spans="2:21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</row>
    <row r="410" spans="2:21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</row>
    <row r="411" spans="2:21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</row>
    <row r="412" spans="2:21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</row>
    <row r="413" spans="2:21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</row>
    <row r="414" spans="2:21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</row>
    <row r="415" spans="2:21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</row>
    <row r="416" spans="2:21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</row>
    <row r="417" spans="2:21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</row>
    <row r="418" spans="2:21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</row>
    <row r="419" spans="2:21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</row>
    <row r="420" spans="2:21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</row>
    <row r="421" spans="2:21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</row>
    <row r="422" spans="2:21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</row>
    <row r="423" spans="2:21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</row>
    <row r="424" spans="2:21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</row>
    <row r="425" spans="2:21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</row>
    <row r="426" spans="2:21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</row>
    <row r="427" spans="2:21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</row>
    <row r="428" spans="2:21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</row>
    <row r="429" spans="2:21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</row>
    <row r="430" spans="2:21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</row>
    <row r="431" spans="2:21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</row>
    <row r="432" spans="2:21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</row>
    <row r="433" spans="2:21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</row>
    <row r="434" spans="2:21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</row>
    <row r="435" spans="2:21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</row>
    <row r="436" spans="2:21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</row>
    <row r="437" spans="2:21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</row>
    <row r="438" spans="2:21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</row>
    <row r="439" spans="2:21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</row>
    <row r="440" spans="2:21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</row>
    <row r="441" spans="2:21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</row>
    <row r="442" spans="2:21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</row>
    <row r="443" spans="2:21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</row>
    <row r="444" spans="2:21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</row>
    <row r="445" spans="2:21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</row>
    <row r="446" spans="2:21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</row>
    <row r="447" spans="2:21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</row>
    <row r="448" spans="2:21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</row>
    <row r="449" spans="2:21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</row>
    <row r="450" spans="2:21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</row>
    <row r="451" spans="2:21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</row>
    <row r="452" spans="2:21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</row>
    <row r="453" spans="2:21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</row>
    <row r="454" spans="2:21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</row>
    <row r="455" spans="2:21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</row>
    <row r="456" spans="2:21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</row>
    <row r="457" spans="2:21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</row>
    <row r="458" spans="2:21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</row>
    <row r="459" spans="2:21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</row>
    <row r="460" spans="2:21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</row>
    <row r="461" spans="2:21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</row>
    <row r="462" spans="2:21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</row>
    <row r="463" spans="2:21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</row>
    <row r="464" spans="2:21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</row>
    <row r="465" spans="2:21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</row>
    <row r="466" spans="2:21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</row>
    <row r="467" spans="2:21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</row>
    <row r="468" spans="2:21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</row>
    <row r="469" spans="2:21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</row>
    <row r="470" spans="2:21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</row>
    <row r="471" spans="2:21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</row>
    <row r="472" spans="2:21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</row>
    <row r="473" spans="2:21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</row>
    <row r="474" spans="2:21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</row>
    <row r="475" spans="2:21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</row>
    <row r="476" spans="2:21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</row>
    <row r="477" spans="2:21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</row>
    <row r="478" spans="2:21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</row>
    <row r="479" spans="2:21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</row>
    <row r="480" spans="2:21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</row>
    <row r="481" spans="2:21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</row>
    <row r="482" spans="2:21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</row>
    <row r="483" spans="2:21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</row>
    <row r="484" spans="2:21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</row>
    <row r="485" spans="2:21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</row>
    <row r="486" spans="2:21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</row>
    <row r="487" spans="2:21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</row>
    <row r="488" spans="2:21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</row>
    <row r="489" spans="2:21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</row>
    <row r="490" spans="2:21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</row>
    <row r="491" spans="2:21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</row>
    <row r="492" spans="2:21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</row>
    <row r="493" spans="2:21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</row>
    <row r="494" spans="2:21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</row>
    <row r="495" spans="2:21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</row>
    <row r="496" spans="2:21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</row>
    <row r="497" spans="2:21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</row>
    <row r="498" spans="2:21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</row>
    <row r="499" spans="2:21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</row>
    <row r="500" spans="2:21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</row>
    <row r="501" spans="2:21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</row>
    <row r="502" spans="2:21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</row>
    <row r="503" spans="2:21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</row>
    <row r="504" spans="2:21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</row>
    <row r="505" spans="2:21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</row>
    <row r="506" spans="2:21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</row>
    <row r="507" spans="2:21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</row>
    <row r="508" spans="2:21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</row>
    <row r="509" spans="2:21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</row>
    <row r="510" spans="2:21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</row>
    <row r="511" spans="2:21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</row>
    <row r="512" spans="2:21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</row>
    <row r="513" spans="2:21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</row>
    <row r="514" spans="2:21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</row>
    <row r="515" spans="2:21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</row>
    <row r="516" spans="2:21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</row>
    <row r="517" spans="2:21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</row>
    <row r="518" spans="2:21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</row>
    <row r="519" spans="2:21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</row>
    <row r="520" spans="2:21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</row>
    <row r="521" spans="2:21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</row>
    <row r="522" spans="2:21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</row>
    <row r="523" spans="2:21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</row>
    <row r="524" spans="2:21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</row>
    <row r="525" spans="2:21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</row>
    <row r="526" spans="2:21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</row>
    <row r="527" spans="2:21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</row>
    <row r="528" spans="2:21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</row>
    <row r="529" spans="2:21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</row>
    <row r="530" spans="2:21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</row>
    <row r="531" spans="2:21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</row>
    <row r="532" spans="2:21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</row>
    <row r="533" spans="2:21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</row>
    <row r="534" spans="2:21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</row>
    <row r="535" spans="2:21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</row>
    <row r="536" spans="2:21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</row>
    <row r="537" spans="2:21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</row>
    <row r="538" spans="2:21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</row>
    <row r="539" spans="2:21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</row>
    <row r="540" spans="2:21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</row>
    <row r="541" spans="2:21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</row>
    <row r="542" spans="2:21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</row>
    <row r="543" spans="2:21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</row>
    <row r="544" spans="2:21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</row>
    <row r="545" spans="2:21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</row>
    <row r="546" spans="2:21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</row>
    <row r="547" spans="2:21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</row>
    <row r="548" spans="2:21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</row>
    <row r="549" spans="2:21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</row>
    <row r="550" spans="2:21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</row>
    <row r="551" spans="2:21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</row>
    <row r="552" spans="2:21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</row>
    <row r="553" spans="2:21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</row>
    <row r="554" spans="2:21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</row>
    <row r="555" spans="2:21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</row>
    <row r="556" spans="2:21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</row>
    <row r="557" spans="2:21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</row>
    <row r="558" spans="2:21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</row>
    <row r="559" spans="2:21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</row>
    <row r="560" spans="2:21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</row>
    <row r="561" spans="2:21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</row>
    <row r="562" spans="2:21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</row>
    <row r="563" spans="2:21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</row>
    <row r="564" spans="2:21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</row>
    <row r="565" spans="2:21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</row>
    <row r="566" spans="2:21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</row>
    <row r="567" spans="2:21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</row>
    <row r="568" spans="2:21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</row>
    <row r="569" spans="2:21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</row>
    <row r="570" spans="2:21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</row>
    <row r="571" spans="2:21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</row>
    <row r="572" spans="2:21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</row>
    <row r="573" spans="2:21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</row>
    <row r="574" spans="2:21"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</row>
    <row r="575" spans="2:21"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</row>
    <row r="576" spans="2:21"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</row>
    <row r="577" spans="2:21"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</row>
    <row r="578" spans="2:21"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</row>
    <row r="579" spans="2:21"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</row>
    <row r="580" spans="2:21"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</row>
    <row r="581" spans="2:21"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</row>
    <row r="582" spans="2:21"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</row>
    <row r="583" spans="2:21"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</row>
    <row r="584" spans="2:21"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</row>
    <row r="585" spans="2:21"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</row>
    <row r="586" spans="2:21"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</row>
    <row r="587" spans="2:21"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</row>
    <row r="588" spans="2:21"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</row>
    <row r="589" spans="2:21"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</row>
    <row r="590" spans="2:21"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</row>
    <row r="591" spans="2:21"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</row>
    <row r="592" spans="2:21"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</row>
    <row r="593" spans="2:21"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</row>
    <row r="594" spans="2:21"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</row>
    <row r="595" spans="2:21"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</row>
    <row r="596" spans="2:21"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</row>
    <row r="597" spans="2:21"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</row>
    <row r="598" spans="2:21"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</row>
    <row r="599" spans="2:21"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</row>
    <row r="600" spans="2:21"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</row>
    <row r="601" spans="2:21"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</row>
    <row r="602" spans="2:21"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</row>
    <row r="603" spans="2:21"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</row>
    <row r="604" spans="2:21"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</row>
    <row r="605" spans="2:21"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</row>
    <row r="606" spans="2:21"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</row>
    <row r="607" spans="2:21"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</row>
    <row r="608" spans="2:21"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</row>
    <row r="609" spans="2:21"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</row>
    <row r="610" spans="2:21"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</row>
    <row r="611" spans="2:21"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</row>
    <row r="612" spans="2:21"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</row>
    <row r="613" spans="2:21"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</row>
    <row r="614" spans="2:21"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</row>
    <row r="615" spans="2:21"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</row>
    <row r="616" spans="2:21"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</row>
    <row r="617" spans="2:21"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</row>
    <row r="618" spans="2:21"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</row>
    <row r="619" spans="2:21"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</row>
    <row r="620" spans="2:21"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</row>
    <row r="621" spans="2:21"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</row>
    <row r="622" spans="2:21"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</row>
    <row r="623" spans="2:21"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</row>
    <row r="624" spans="2:21"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</row>
    <row r="625" spans="2:21"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</row>
    <row r="626" spans="2:21"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</row>
    <row r="627" spans="2:21"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</row>
    <row r="628" spans="2:21"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</row>
    <row r="629" spans="2:21"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</row>
    <row r="630" spans="2:21"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</row>
    <row r="631" spans="2:21"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</row>
    <row r="632" spans="2:21"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</row>
    <row r="633" spans="2:21"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</row>
    <row r="634" spans="2:21"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</row>
    <row r="635" spans="2:21"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</row>
    <row r="636" spans="2:21"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</row>
    <row r="637" spans="2:21"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</row>
    <row r="638" spans="2:21"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</row>
    <row r="639" spans="2:21"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</row>
    <row r="640" spans="2:21"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</row>
    <row r="641" spans="2:21"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</row>
    <row r="642" spans="2:21"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</row>
    <row r="643" spans="2:21"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</row>
    <row r="644" spans="2:21"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</row>
    <row r="645" spans="2:21"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</row>
    <row r="646" spans="2:21"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</row>
    <row r="647" spans="2:21"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</row>
    <row r="648" spans="2:21"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</row>
    <row r="649" spans="2:21"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</row>
    <row r="650" spans="2:21"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</row>
    <row r="651" spans="2:21"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</row>
    <row r="652" spans="2:21"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</row>
    <row r="653" spans="2:21"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</row>
    <row r="654" spans="2:21"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</row>
    <row r="655" spans="2:21"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</row>
    <row r="656" spans="2:21"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</row>
    <row r="657" spans="2:21"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</row>
    <row r="658" spans="2:21"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</row>
    <row r="659" spans="2:21"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</row>
    <row r="660" spans="2:21"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</row>
    <row r="661" spans="2:21"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</row>
    <row r="662" spans="2:21"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</row>
    <row r="663" spans="2:21"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</row>
    <row r="664" spans="2:21"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</row>
    <row r="665" spans="2:21"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</row>
    <row r="666" spans="2:21"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</row>
    <row r="667" spans="2:21"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</row>
    <row r="668" spans="2:21"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</row>
    <row r="669" spans="2:21"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</row>
    <row r="670" spans="2:21"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</row>
    <row r="671" spans="2:21"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</row>
    <row r="672" spans="2:21"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</row>
    <row r="673" spans="2:21"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</row>
    <row r="674" spans="2:21"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</row>
    <row r="675" spans="2:21"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</row>
    <row r="676" spans="2:21"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</row>
    <row r="677" spans="2:21"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</row>
    <row r="678" spans="2:21"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</row>
    <row r="679" spans="2:21"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</row>
    <row r="680" spans="2:21"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</row>
    <row r="681" spans="2:21"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</row>
    <row r="682" spans="2:21"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</row>
    <row r="683" spans="2:21"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</row>
    <row r="684" spans="2:21"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</row>
    <row r="685" spans="2:21"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</row>
    <row r="686" spans="2:21"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</row>
    <row r="687" spans="2:21"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</row>
    <row r="688" spans="2:21"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</row>
    <row r="689" spans="2:21"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</row>
    <row r="690" spans="2:21"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</row>
    <row r="691" spans="2:21"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</row>
    <row r="692" spans="2:21"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</row>
    <row r="693" spans="2:21"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</row>
    <row r="694" spans="2:21"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</row>
    <row r="695" spans="2:21"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</row>
    <row r="696" spans="2:21"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</row>
    <row r="697" spans="2:21"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</row>
    <row r="698" spans="2:21"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</row>
    <row r="699" spans="2:21"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</row>
    <row r="700" spans="2:21"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</row>
    <row r="701" spans="2:21"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</row>
    <row r="702" spans="2:21"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</row>
    <row r="703" spans="2:21"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</row>
    <row r="704" spans="2:21"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</row>
    <row r="705" spans="2:21"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</row>
    <row r="706" spans="2:21"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</row>
    <row r="707" spans="2:21"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</row>
    <row r="708" spans="2:21"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</row>
    <row r="709" spans="2:21"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</row>
    <row r="710" spans="2:21"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</row>
    <row r="711" spans="2:21"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</row>
    <row r="712" spans="2:21"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</row>
    <row r="713" spans="2:21"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</row>
    <row r="714" spans="2:21"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</row>
    <row r="715" spans="2:21"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</row>
    <row r="716" spans="2:21"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</row>
    <row r="717" spans="2:21"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</row>
    <row r="718" spans="2:21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</row>
    <row r="719" spans="2:21"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</row>
    <row r="720" spans="2:21"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</row>
    <row r="721" spans="2:21"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</row>
    <row r="722" spans="2:21"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</row>
    <row r="723" spans="2:21"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</row>
    <row r="724" spans="2:21"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</row>
    <row r="725" spans="2:21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</row>
    <row r="726" spans="2:21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</row>
    <row r="727" spans="2:21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</row>
    <row r="728" spans="2:21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</row>
    <row r="729" spans="2:21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</row>
    <row r="730" spans="2:21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</row>
    <row r="731" spans="2:21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</row>
    <row r="732" spans="2:21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</row>
    <row r="733" spans="2:21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</row>
    <row r="734" spans="2:21">
      <c r="B734" s="1"/>
      <c r="C734" s="1"/>
      <c r="D734" s="1"/>
      <c r="E734" s="1"/>
      <c r="F734" s="1"/>
    </row>
    <row r="735" spans="2:21">
      <c r="B735" s="1"/>
      <c r="C735" s="1"/>
      <c r="D735" s="1"/>
      <c r="E735" s="1"/>
      <c r="F735" s="1"/>
    </row>
    <row r="736" spans="2:21">
      <c r="B736" s="1"/>
      <c r="C736" s="1"/>
      <c r="D736" s="1"/>
      <c r="E736" s="1"/>
      <c r="F736" s="1"/>
    </row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pans="3:6" s="1" customFormat="1"/>
    <row r="818" spans="3:6" s="1" customFormat="1"/>
    <row r="819" spans="3:6" s="1" customFormat="1"/>
    <row r="820" spans="3:6" s="1" customFormat="1"/>
    <row r="821" spans="3:6" s="1" customFormat="1"/>
    <row r="822" spans="3:6" s="1" customFormat="1"/>
    <row r="823" spans="3:6" s="1" customFormat="1"/>
    <row r="824" spans="3:6" s="1" customFormat="1"/>
    <row r="825" spans="3:6" s="1" customFormat="1"/>
    <row r="826" spans="3:6" s="1" customFormat="1"/>
    <row r="827" spans="3:6" s="1" customFormat="1"/>
    <row r="828" spans="3:6" s="1" customFormat="1"/>
    <row r="829" spans="3:6" s="1" customFormat="1"/>
    <row r="830" spans="3:6" s="1" customFormat="1">
      <c r="C830" s="2"/>
      <c r="D830" s="2"/>
      <c r="E830" s="2"/>
      <c r="F830" s="2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3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9453</v>
      </c>
    </row>
    <row r="6" spans="2:15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102</v>
      </c>
      <c r="I8" s="12" t="s">
        <v>206</v>
      </c>
      <c r="J8" s="12" t="s">
        <v>205</v>
      </c>
      <c r="K8" s="29" t="s">
        <v>220</v>
      </c>
      <c r="L8" s="12" t="s">
        <v>62</v>
      </c>
      <c r="M8" s="12" t="s">
        <v>59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100"/>
      <c r="J11" s="101"/>
      <c r="K11" s="100">
        <v>26.088653146000009</v>
      </c>
      <c r="L11" s="100">
        <f>L12+L187</f>
        <v>122092.73060140402</v>
      </c>
      <c r="M11" s="78"/>
      <c r="N11" s="78">
        <f>IFERROR(L11/$L$11,0)</f>
        <v>1</v>
      </c>
      <c r="O11" s="78">
        <f>L11/'סכום נכסי הקרן'!$C$42</f>
        <v>0.17822759885752001</v>
      </c>
    </row>
    <row r="12" spans="2:15">
      <c r="B12" s="79" t="s">
        <v>198</v>
      </c>
      <c r="C12" s="80"/>
      <c r="D12" s="81"/>
      <c r="E12" s="81"/>
      <c r="F12" s="80"/>
      <c r="G12" s="81"/>
      <c r="H12" s="81"/>
      <c r="I12" s="77"/>
      <c r="J12" s="103"/>
      <c r="K12" s="77">
        <v>22.938416480000004</v>
      </c>
      <c r="L12" s="77">
        <f>L13+L49+L115</f>
        <v>91832.777302905015</v>
      </c>
      <c r="M12" s="83"/>
      <c r="N12" s="83">
        <f t="shared" ref="N12:N75" si="0">IFERROR(L12/$L$11,0)</f>
        <v>0.7521559789068144</v>
      </c>
      <c r="O12" s="83">
        <f>L12/'סכום נכסי הקרן'!$C$42</f>
        <v>0.134054954086889</v>
      </c>
    </row>
    <row r="13" spans="2:15">
      <c r="B13" s="84" t="s">
        <v>935</v>
      </c>
      <c r="C13" s="80"/>
      <c r="D13" s="81"/>
      <c r="E13" s="81"/>
      <c r="F13" s="80"/>
      <c r="G13" s="81"/>
      <c r="H13" s="81"/>
      <c r="I13" s="77"/>
      <c r="J13" s="103"/>
      <c r="K13" s="77">
        <v>21.447539483000003</v>
      </c>
      <c r="L13" s="77">
        <v>56561.331226249</v>
      </c>
      <c r="M13" s="83"/>
      <c r="N13" s="83">
        <f t="shared" si="0"/>
        <v>0.4632653471475276</v>
      </c>
      <c r="O13" s="83">
        <f>L13/'סכום נכסי הקרן'!$C$42</f>
        <v>8.2566670455999303E-2</v>
      </c>
    </row>
    <row r="14" spans="2:15">
      <c r="B14" s="85" t="s">
        <v>936</v>
      </c>
      <c r="C14" s="87" t="s">
        <v>937</v>
      </c>
      <c r="D14" s="88" t="s">
        <v>119</v>
      </c>
      <c r="E14" s="88" t="s">
        <v>317</v>
      </c>
      <c r="F14" s="87" t="s">
        <v>516</v>
      </c>
      <c r="G14" s="88" t="s">
        <v>341</v>
      </c>
      <c r="H14" s="88" t="s">
        <v>132</v>
      </c>
      <c r="I14" s="90">
        <v>52869.750827999997</v>
      </c>
      <c r="J14" s="105">
        <v>2442</v>
      </c>
      <c r="K14" s="90"/>
      <c r="L14" s="90">
        <v>1291.0793152190001</v>
      </c>
      <c r="M14" s="91">
        <v>2.3558132279300007E-4</v>
      </c>
      <c r="N14" s="91">
        <f t="shared" si="0"/>
        <v>1.0574579738362844E-2</v>
      </c>
      <c r="O14" s="91">
        <f>L14/'סכום נכסי הקרן'!$C$42</f>
        <v>1.8846819556957918E-3</v>
      </c>
    </row>
    <row r="15" spans="2:15">
      <c r="B15" s="85" t="s">
        <v>938</v>
      </c>
      <c r="C15" s="87" t="s">
        <v>939</v>
      </c>
      <c r="D15" s="88" t="s">
        <v>119</v>
      </c>
      <c r="E15" s="88" t="s">
        <v>317</v>
      </c>
      <c r="F15" s="87" t="s">
        <v>934</v>
      </c>
      <c r="G15" s="88" t="s">
        <v>546</v>
      </c>
      <c r="H15" s="88" t="s">
        <v>132</v>
      </c>
      <c r="I15" s="90">
        <v>6451.5238070000014</v>
      </c>
      <c r="J15" s="105">
        <v>29830</v>
      </c>
      <c r="K15" s="90"/>
      <c r="L15" s="90">
        <v>1924.4895538490002</v>
      </c>
      <c r="M15" s="91">
        <v>1.1500879274317253E-4</v>
      </c>
      <c r="N15" s="91">
        <f t="shared" si="0"/>
        <v>1.5762523652058196E-2</v>
      </c>
      <c r="O15" s="91">
        <f>L15/'סכום נכסי הקרן'!$C$42</f>
        <v>2.8093167424411993E-3</v>
      </c>
    </row>
    <row r="16" spans="2:15">
      <c r="B16" s="85" t="s">
        <v>940</v>
      </c>
      <c r="C16" s="87" t="s">
        <v>941</v>
      </c>
      <c r="D16" s="88" t="s">
        <v>119</v>
      </c>
      <c r="E16" s="88" t="s">
        <v>317</v>
      </c>
      <c r="F16" s="87" t="s">
        <v>555</v>
      </c>
      <c r="G16" s="88" t="s">
        <v>418</v>
      </c>
      <c r="H16" s="88" t="s">
        <v>132</v>
      </c>
      <c r="I16" s="90">
        <v>199974.58393300002</v>
      </c>
      <c r="J16" s="105">
        <v>2010</v>
      </c>
      <c r="K16" s="90"/>
      <c r="L16" s="90">
        <v>4019.4891370430009</v>
      </c>
      <c r="M16" s="91">
        <v>1.5509697875591138E-4</v>
      </c>
      <c r="N16" s="91">
        <f t="shared" si="0"/>
        <v>3.2921608987233009E-2</v>
      </c>
      <c r="O16" s="91">
        <f>L16/'סכום נכסי הקרן'!$C$42</f>
        <v>5.8675393203206899E-3</v>
      </c>
    </row>
    <row r="17" spans="2:15">
      <c r="B17" s="85" t="s">
        <v>942</v>
      </c>
      <c r="C17" s="87" t="s">
        <v>943</v>
      </c>
      <c r="D17" s="88" t="s">
        <v>119</v>
      </c>
      <c r="E17" s="88" t="s">
        <v>317</v>
      </c>
      <c r="F17" s="87" t="s">
        <v>659</v>
      </c>
      <c r="G17" s="88" t="s">
        <v>553</v>
      </c>
      <c r="H17" s="88" t="s">
        <v>132</v>
      </c>
      <c r="I17" s="90">
        <v>5054.0260630000012</v>
      </c>
      <c r="J17" s="105">
        <v>77200</v>
      </c>
      <c r="K17" s="90">
        <v>9.3933326240000028</v>
      </c>
      <c r="L17" s="90">
        <v>3911.1014532260006</v>
      </c>
      <c r="M17" s="91">
        <v>1.1396379043596632E-4</v>
      </c>
      <c r="N17" s="91">
        <f t="shared" si="0"/>
        <v>3.2033860115673621E-2</v>
      </c>
      <c r="O17" s="91">
        <f>L17/'סכום נכסי הקרן'!$C$42</f>
        <v>5.7093179705541876E-3</v>
      </c>
    </row>
    <row r="18" spans="2:15">
      <c r="B18" s="85" t="s">
        <v>944</v>
      </c>
      <c r="C18" s="87" t="s">
        <v>945</v>
      </c>
      <c r="D18" s="88" t="s">
        <v>119</v>
      </c>
      <c r="E18" s="88" t="s">
        <v>317</v>
      </c>
      <c r="F18" s="87" t="s">
        <v>946</v>
      </c>
      <c r="G18" s="88" t="s">
        <v>333</v>
      </c>
      <c r="H18" s="88" t="s">
        <v>132</v>
      </c>
      <c r="I18" s="90">
        <v>4086.5749980000005</v>
      </c>
      <c r="J18" s="105">
        <v>2886</v>
      </c>
      <c r="K18" s="90"/>
      <c r="L18" s="90">
        <v>117.93855445500002</v>
      </c>
      <c r="M18" s="91">
        <v>2.2738253156315143E-5</v>
      </c>
      <c r="N18" s="91">
        <f t="shared" si="0"/>
        <v>9.6597523762519371E-4</v>
      </c>
      <c r="O18" s="91">
        <f>L18/'סכום נכסי הקרן'!$C$42</f>
        <v>1.7216344715776061E-4</v>
      </c>
    </row>
    <row r="19" spans="2:15">
      <c r="B19" s="85" t="s">
        <v>947</v>
      </c>
      <c r="C19" s="87" t="s">
        <v>948</v>
      </c>
      <c r="D19" s="88" t="s">
        <v>119</v>
      </c>
      <c r="E19" s="88" t="s">
        <v>317</v>
      </c>
      <c r="F19" s="87" t="s">
        <v>602</v>
      </c>
      <c r="G19" s="88" t="s">
        <v>479</v>
      </c>
      <c r="H19" s="88" t="s">
        <v>132</v>
      </c>
      <c r="I19" s="90">
        <v>1222.5940520000001</v>
      </c>
      <c r="J19" s="105">
        <v>152880</v>
      </c>
      <c r="K19" s="90"/>
      <c r="L19" s="90">
        <v>1869.1017861700002</v>
      </c>
      <c r="M19" s="91">
        <v>3.1911942135375059E-4</v>
      </c>
      <c r="N19" s="91">
        <f t="shared" si="0"/>
        <v>1.5308870372242343E-2</v>
      </c>
      <c r="O19" s="91">
        <f>L19/'סכום נכסי הקרן'!$C$42</f>
        <v>2.7284632076657813E-3</v>
      </c>
    </row>
    <row r="20" spans="2:15">
      <c r="B20" s="85" t="s">
        <v>949</v>
      </c>
      <c r="C20" s="87" t="s">
        <v>950</v>
      </c>
      <c r="D20" s="88" t="s">
        <v>119</v>
      </c>
      <c r="E20" s="88" t="s">
        <v>317</v>
      </c>
      <c r="F20" s="87" t="s">
        <v>359</v>
      </c>
      <c r="G20" s="88" t="s">
        <v>333</v>
      </c>
      <c r="H20" s="88" t="s">
        <v>132</v>
      </c>
      <c r="I20" s="90">
        <v>55333.841012000004</v>
      </c>
      <c r="J20" s="105">
        <v>1943</v>
      </c>
      <c r="K20" s="90"/>
      <c r="L20" s="90">
        <v>1075.1365308709999</v>
      </c>
      <c r="M20" s="91">
        <v>1.1770942696291485E-4</v>
      </c>
      <c r="N20" s="91">
        <f t="shared" si="0"/>
        <v>8.8059012651702968E-3</v>
      </c>
      <c r="O20" s="91">
        <f>L20/'סכום נכסי הקרן'!$C$42</f>
        <v>1.5694546382676996E-3</v>
      </c>
    </row>
    <row r="21" spans="2:15">
      <c r="B21" s="85" t="s">
        <v>951</v>
      </c>
      <c r="C21" s="87" t="s">
        <v>952</v>
      </c>
      <c r="D21" s="88" t="s">
        <v>119</v>
      </c>
      <c r="E21" s="88" t="s">
        <v>317</v>
      </c>
      <c r="F21" s="87" t="s">
        <v>628</v>
      </c>
      <c r="G21" s="88" t="s">
        <v>546</v>
      </c>
      <c r="H21" s="88" t="s">
        <v>132</v>
      </c>
      <c r="I21" s="90">
        <v>24514.147658000005</v>
      </c>
      <c r="J21" s="105">
        <v>6515</v>
      </c>
      <c r="K21" s="90"/>
      <c r="L21" s="90">
        <v>1597.0967199450001</v>
      </c>
      <c r="M21" s="91">
        <v>2.083718753927031E-4</v>
      </c>
      <c r="N21" s="91">
        <f t="shared" si="0"/>
        <v>1.3081014013512726E-2</v>
      </c>
      <c r="O21" s="91">
        <f>L21/'סכום נכסי הקרן'!$C$42</f>
        <v>2.3313977182499441E-3</v>
      </c>
    </row>
    <row r="22" spans="2:15">
      <c r="B22" s="85" t="s">
        <v>953</v>
      </c>
      <c r="C22" s="87" t="s">
        <v>954</v>
      </c>
      <c r="D22" s="88" t="s">
        <v>119</v>
      </c>
      <c r="E22" s="88" t="s">
        <v>317</v>
      </c>
      <c r="F22" s="87" t="s">
        <v>955</v>
      </c>
      <c r="G22" s="88" t="s">
        <v>126</v>
      </c>
      <c r="H22" s="88" t="s">
        <v>132</v>
      </c>
      <c r="I22" s="90">
        <v>10215.909848000001</v>
      </c>
      <c r="J22" s="105">
        <v>4750</v>
      </c>
      <c r="K22" s="90"/>
      <c r="L22" s="90">
        <v>485.25571780300004</v>
      </c>
      <c r="M22" s="91">
        <v>5.7687865574522293E-5</v>
      </c>
      <c r="N22" s="91">
        <f t="shared" si="0"/>
        <v>3.974484929714724E-3</v>
      </c>
      <c r="O22" s="91">
        <f>L22/'סכום נכסי הקרן'!$C$42</f>
        <v>7.0836290571845448E-4</v>
      </c>
    </row>
    <row r="23" spans="2:15">
      <c r="B23" s="85" t="s">
        <v>956</v>
      </c>
      <c r="C23" s="87" t="s">
        <v>957</v>
      </c>
      <c r="D23" s="88" t="s">
        <v>119</v>
      </c>
      <c r="E23" s="88" t="s">
        <v>317</v>
      </c>
      <c r="F23" s="87" t="s">
        <v>631</v>
      </c>
      <c r="G23" s="88" t="s">
        <v>546</v>
      </c>
      <c r="H23" s="88" t="s">
        <v>132</v>
      </c>
      <c r="I23" s="90">
        <v>107855.879592</v>
      </c>
      <c r="J23" s="105">
        <v>1200</v>
      </c>
      <c r="K23" s="90"/>
      <c r="L23" s="90">
        <v>1294.2705551100003</v>
      </c>
      <c r="M23" s="91">
        <v>1.9687721674125567E-4</v>
      </c>
      <c r="N23" s="91">
        <f t="shared" si="0"/>
        <v>1.0600717575360024E-2</v>
      </c>
      <c r="O23" s="91">
        <f>L23/'סכום נכסי הקרן'!$C$42</f>
        <v>1.8893404396231285E-3</v>
      </c>
    </row>
    <row r="24" spans="2:15">
      <c r="B24" s="85" t="s">
        <v>958</v>
      </c>
      <c r="C24" s="87" t="s">
        <v>959</v>
      </c>
      <c r="D24" s="88" t="s">
        <v>119</v>
      </c>
      <c r="E24" s="88" t="s">
        <v>317</v>
      </c>
      <c r="F24" s="87" t="s">
        <v>364</v>
      </c>
      <c r="G24" s="88" t="s">
        <v>333</v>
      </c>
      <c r="H24" s="88" t="s">
        <v>132</v>
      </c>
      <c r="I24" s="90">
        <v>14209.670222000002</v>
      </c>
      <c r="J24" s="105">
        <v>4872</v>
      </c>
      <c r="K24" s="90"/>
      <c r="L24" s="90">
        <v>692.295133222</v>
      </c>
      <c r="M24" s="91">
        <v>1.1437847437307311E-4</v>
      </c>
      <c r="N24" s="91">
        <f t="shared" si="0"/>
        <v>5.670240396884357E-3</v>
      </c>
      <c r="O24" s="91">
        <f>L24/'סכום נכסי הקרן'!$C$42</f>
        <v>1.0105933308816103E-3</v>
      </c>
    </row>
    <row r="25" spans="2:15">
      <c r="B25" s="85" t="s">
        <v>960</v>
      </c>
      <c r="C25" s="87" t="s">
        <v>961</v>
      </c>
      <c r="D25" s="88" t="s">
        <v>119</v>
      </c>
      <c r="E25" s="88" t="s">
        <v>317</v>
      </c>
      <c r="F25" s="87" t="s">
        <v>504</v>
      </c>
      <c r="G25" s="88" t="s">
        <v>505</v>
      </c>
      <c r="H25" s="88" t="s">
        <v>132</v>
      </c>
      <c r="I25" s="90">
        <v>3156.3818970000007</v>
      </c>
      <c r="J25" s="105">
        <v>5122</v>
      </c>
      <c r="K25" s="90"/>
      <c r="L25" s="90">
        <v>161.66988077600004</v>
      </c>
      <c r="M25" s="91">
        <v>3.118126722764029E-5</v>
      </c>
      <c r="N25" s="91">
        <f t="shared" si="0"/>
        <v>1.3241564831882047E-3</v>
      </c>
      <c r="O25" s="91">
        <f>L25/'סכום נכסי הקרן'!$C$42</f>
        <v>2.3600123051025176E-4</v>
      </c>
    </row>
    <row r="26" spans="2:15">
      <c r="B26" s="85" t="s">
        <v>962</v>
      </c>
      <c r="C26" s="87" t="s">
        <v>963</v>
      </c>
      <c r="D26" s="88" t="s">
        <v>119</v>
      </c>
      <c r="E26" s="88" t="s">
        <v>317</v>
      </c>
      <c r="F26" s="87" t="s">
        <v>421</v>
      </c>
      <c r="G26" s="88" t="s">
        <v>156</v>
      </c>
      <c r="H26" s="88" t="s">
        <v>132</v>
      </c>
      <c r="I26" s="90">
        <v>311864.74272400007</v>
      </c>
      <c r="J26" s="105">
        <v>452.6</v>
      </c>
      <c r="K26" s="90"/>
      <c r="L26" s="90">
        <v>1411.4998255540002</v>
      </c>
      <c r="M26" s="91">
        <v>1.127206509960497E-4</v>
      </c>
      <c r="N26" s="91">
        <f t="shared" si="0"/>
        <v>1.1560883425255856E-2</v>
      </c>
      <c r="O26" s="91">
        <f>L26/'סכום נכסי הקרן'!$C$42</f>
        <v>2.0604684935550525E-3</v>
      </c>
    </row>
    <row r="27" spans="2:15">
      <c r="B27" s="85" t="s">
        <v>964</v>
      </c>
      <c r="C27" s="87" t="s">
        <v>965</v>
      </c>
      <c r="D27" s="88" t="s">
        <v>119</v>
      </c>
      <c r="E27" s="88" t="s">
        <v>317</v>
      </c>
      <c r="F27" s="87" t="s">
        <v>369</v>
      </c>
      <c r="G27" s="88" t="s">
        <v>333</v>
      </c>
      <c r="H27" s="88" t="s">
        <v>132</v>
      </c>
      <c r="I27" s="90">
        <v>3766.9468310000007</v>
      </c>
      <c r="J27" s="105">
        <v>33330</v>
      </c>
      <c r="K27" s="90"/>
      <c r="L27" s="90">
        <v>1255.5233787060004</v>
      </c>
      <c r="M27" s="91">
        <v>1.5644848174718419E-4</v>
      </c>
      <c r="N27" s="91">
        <f t="shared" si="0"/>
        <v>1.0283358988873023E-2</v>
      </c>
      <c r="O27" s="91">
        <f>L27/'סכום נכסי הקרן'!$C$42</f>
        <v>1.8327783807767335E-3</v>
      </c>
    </row>
    <row r="28" spans="2:15">
      <c r="B28" s="85" t="s">
        <v>966</v>
      </c>
      <c r="C28" s="87" t="s">
        <v>967</v>
      </c>
      <c r="D28" s="88" t="s">
        <v>119</v>
      </c>
      <c r="E28" s="88" t="s">
        <v>317</v>
      </c>
      <c r="F28" s="87" t="s">
        <v>432</v>
      </c>
      <c r="G28" s="88" t="s">
        <v>319</v>
      </c>
      <c r="H28" s="88" t="s">
        <v>132</v>
      </c>
      <c r="I28" s="90">
        <v>6087.7393830000001</v>
      </c>
      <c r="J28" s="105">
        <v>14420</v>
      </c>
      <c r="K28" s="90"/>
      <c r="L28" s="90">
        <v>877.8520190270001</v>
      </c>
      <c r="M28" s="91">
        <v>6.0677135013601111E-5</v>
      </c>
      <c r="N28" s="91">
        <f t="shared" si="0"/>
        <v>7.1900432949847147E-3</v>
      </c>
      <c r="O28" s="91">
        <f>L28/'סכום נכסי הקרן'!$C$42</f>
        <v>1.2814641521467372E-3</v>
      </c>
    </row>
    <row r="29" spans="2:15">
      <c r="B29" s="85" t="s">
        <v>968</v>
      </c>
      <c r="C29" s="87" t="s">
        <v>969</v>
      </c>
      <c r="D29" s="88" t="s">
        <v>119</v>
      </c>
      <c r="E29" s="88" t="s">
        <v>317</v>
      </c>
      <c r="F29" s="87" t="s">
        <v>437</v>
      </c>
      <c r="G29" s="88" t="s">
        <v>319</v>
      </c>
      <c r="H29" s="88" t="s">
        <v>132</v>
      </c>
      <c r="I29" s="90">
        <v>142280.823149</v>
      </c>
      <c r="J29" s="105">
        <v>1840</v>
      </c>
      <c r="K29" s="90"/>
      <c r="L29" s="90">
        <v>2617.9671459309998</v>
      </c>
      <c r="M29" s="91">
        <v>1.1501982557001604E-4</v>
      </c>
      <c r="N29" s="91">
        <f t="shared" si="0"/>
        <v>2.1442448973296155E-2</v>
      </c>
      <c r="O29" s="91">
        <f>L29/'סכום נכסי הקרן'!$C$42</f>
        <v>3.8216361941354688E-3</v>
      </c>
    </row>
    <row r="30" spans="2:15">
      <c r="B30" s="85" t="s">
        <v>970</v>
      </c>
      <c r="C30" s="87" t="s">
        <v>971</v>
      </c>
      <c r="D30" s="88" t="s">
        <v>119</v>
      </c>
      <c r="E30" s="88" t="s">
        <v>317</v>
      </c>
      <c r="F30" s="87" t="s">
        <v>972</v>
      </c>
      <c r="G30" s="88" t="s">
        <v>126</v>
      </c>
      <c r="H30" s="88" t="s">
        <v>132</v>
      </c>
      <c r="I30" s="90">
        <v>347.91068000000007</v>
      </c>
      <c r="J30" s="105">
        <v>42110</v>
      </c>
      <c r="K30" s="90"/>
      <c r="L30" s="90">
        <v>146.50518734900004</v>
      </c>
      <c r="M30" s="91">
        <v>1.8883529703710831E-5</v>
      </c>
      <c r="N30" s="91">
        <f t="shared" si="0"/>
        <v>1.1999501250184611E-3</v>
      </c>
      <c r="O30" s="91">
        <f>L30/'סכום נכסי הקרן'!$C$42</f>
        <v>2.1386422953082124E-4</v>
      </c>
    </row>
    <row r="31" spans="2:15">
      <c r="B31" s="85" t="s">
        <v>973</v>
      </c>
      <c r="C31" s="87" t="s">
        <v>974</v>
      </c>
      <c r="D31" s="88" t="s">
        <v>119</v>
      </c>
      <c r="E31" s="88" t="s">
        <v>317</v>
      </c>
      <c r="F31" s="87" t="s">
        <v>442</v>
      </c>
      <c r="G31" s="88" t="s">
        <v>443</v>
      </c>
      <c r="H31" s="88" t="s">
        <v>132</v>
      </c>
      <c r="I31" s="90">
        <v>30730.290670000002</v>
      </c>
      <c r="J31" s="105">
        <v>3725</v>
      </c>
      <c r="K31" s="90"/>
      <c r="L31" s="90">
        <v>1144.7033274500002</v>
      </c>
      <c r="M31" s="91">
        <v>1.2115809193462392E-4</v>
      </c>
      <c r="N31" s="91">
        <f t="shared" si="0"/>
        <v>9.3756878219646966E-3</v>
      </c>
      <c r="O31" s="91">
        <f>L31/'סכום נכסי הקרן'!$C$42</f>
        <v>1.6710063281464595E-3</v>
      </c>
    </row>
    <row r="32" spans="2:15">
      <c r="B32" s="85" t="s">
        <v>975</v>
      </c>
      <c r="C32" s="87" t="s">
        <v>976</v>
      </c>
      <c r="D32" s="88" t="s">
        <v>119</v>
      </c>
      <c r="E32" s="88" t="s">
        <v>317</v>
      </c>
      <c r="F32" s="87" t="s">
        <v>445</v>
      </c>
      <c r="G32" s="88" t="s">
        <v>443</v>
      </c>
      <c r="H32" s="88" t="s">
        <v>132</v>
      </c>
      <c r="I32" s="90">
        <v>24998.115052000005</v>
      </c>
      <c r="J32" s="105">
        <v>2884</v>
      </c>
      <c r="K32" s="90"/>
      <c r="L32" s="90">
        <v>720.94563809100009</v>
      </c>
      <c r="M32" s="91">
        <v>1.1898553532756293E-4</v>
      </c>
      <c r="N32" s="91">
        <f t="shared" si="0"/>
        <v>5.9049022373385222E-3</v>
      </c>
      <c r="O32" s="91">
        <f>L32/'סכום נכסי הקרן'!$C$42</f>
        <v>1.0524165472492425E-3</v>
      </c>
    </row>
    <row r="33" spans="2:15">
      <c r="B33" s="85" t="s">
        <v>977</v>
      </c>
      <c r="C33" s="87" t="s">
        <v>978</v>
      </c>
      <c r="D33" s="88" t="s">
        <v>119</v>
      </c>
      <c r="E33" s="88" t="s">
        <v>317</v>
      </c>
      <c r="F33" s="87" t="s">
        <v>979</v>
      </c>
      <c r="G33" s="88" t="s">
        <v>479</v>
      </c>
      <c r="H33" s="88" t="s">
        <v>132</v>
      </c>
      <c r="I33" s="90">
        <v>578.82490100000007</v>
      </c>
      <c r="J33" s="105">
        <v>97110</v>
      </c>
      <c r="K33" s="90"/>
      <c r="L33" s="90">
        <v>562.09686170900011</v>
      </c>
      <c r="M33" s="91">
        <v>7.5148739676905493E-5</v>
      </c>
      <c r="N33" s="91">
        <f t="shared" si="0"/>
        <v>4.6038519979054032E-3</v>
      </c>
      <c r="O33" s="91">
        <f>L33/'סכום נכסי הקרן'!$C$42</f>
        <v>8.205334870820763E-4</v>
      </c>
    </row>
    <row r="34" spans="2:15">
      <c r="B34" s="85" t="s">
        <v>980</v>
      </c>
      <c r="C34" s="87" t="s">
        <v>981</v>
      </c>
      <c r="D34" s="88" t="s">
        <v>119</v>
      </c>
      <c r="E34" s="88" t="s">
        <v>317</v>
      </c>
      <c r="F34" s="87" t="s">
        <v>982</v>
      </c>
      <c r="G34" s="88" t="s">
        <v>983</v>
      </c>
      <c r="H34" s="88" t="s">
        <v>132</v>
      </c>
      <c r="I34" s="90">
        <v>6177.2770910000008</v>
      </c>
      <c r="J34" s="105">
        <v>13670</v>
      </c>
      <c r="K34" s="90"/>
      <c r="L34" s="90">
        <v>844.43377777299997</v>
      </c>
      <c r="M34" s="91">
        <v>5.6094280685005676E-5</v>
      </c>
      <c r="N34" s="91">
        <f t="shared" si="0"/>
        <v>6.9163313295844105E-3</v>
      </c>
      <c r="O34" s="91">
        <f>L34/'סכום נכסי הקרן'!$C$42</f>
        <v>1.2326811257748684E-3</v>
      </c>
    </row>
    <row r="35" spans="2:15">
      <c r="B35" s="85" t="s">
        <v>984</v>
      </c>
      <c r="C35" s="87" t="s">
        <v>985</v>
      </c>
      <c r="D35" s="88" t="s">
        <v>119</v>
      </c>
      <c r="E35" s="88" t="s">
        <v>317</v>
      </c>
      <c r="F35" s="87" t="s">
        <v>690</v>
      </c>
      <c r="G35" s="88" t="s">
        <v>691</v>
      </c>
      <c r="H35" s="88" t="s">
        <v>132</v>
      </c>
      <c r="I35" s="90">
        <v>29427.994712000003</v>
      </c>
      <c r="J35" s="105">
        <v>2795</v>
      </c>
      <c r="K35" s="90"/>
      <c r="L35" s="90">
        <v>822.5124522110001</v>
      </c>
      <c r="M35" s="91">
        <v>2.626626181687338E-5</v>
      </c>
      <c r="N35" s="91">
        <f t="shared" si="0"/>
        <v>6.7367848041359271E-3</v>
      </c>
      <c r="O35" s="91">
        <f>L35/'סכום נכסי הקרן'!$C$42</f>
        <v>1.2006809796609745E-3</v>
      </c>
    </row>
    <row r="36" spans="2:15">
      <c r="B36" s="85" t="s">
        <v>986</v>
      </c>
      <c r="C36" s="87" t="s">
        <v>987</v>
      </c>
      <c r="D36" s="88" t="s">
        <v>119</v>
      </c>
      <c r="E36" s="88" t="s">
        <v>317</v>
      </c>
      <c r="F36" s="87" t="s">
        <v>318</v>
      </c>
      <c r="G36" s="88" t="s">
        <v>319</v>
      </c>
      <c r="H36" s="88" t="s">
        <v>132</v>
      </c>
      <c r="I36" s="90">
        <v>198452.70696300003</v>
      </c>
      <c r="J36" s="105">
        <v>2759</v>
      </c>
      <c r="K36" s="90"/>
      <c r="L36" s="90">
        <v>5475.3101850990006</v>
      </c>
      <c r="M36" s="91">
        <v>1.2905203463130346E-4</v>
      </c>
      <c r="N36" s="91">
        <f t="shared" si="0"/>
        <v>4.4845505200258304E-2</v>
      </c>
      <c r="O36" s="91">
        <f>L36/'סכום נכסי הקרן'!$C$42</f>
        <v>7.9927067113944646E-3</v>
      </c>
    </row>
    <row r="37" spans="2:15">
      <c r="B37" s="85" t="s">
        <v>988</v>
      </c>
      <c r="C37" s="87" t="s">
        <v>989</v>
      </c>
      <c r="D37" s="88" t="s">
        <v>119</v>
      </c>
      <c r="E37" s="88" t="s">
        <v>317</v>
      </c>
      <c r="F37" s="87" t="s">
        <v>385</v>
      </c>
      <c r="G37" s="88" t="s">
        <v>333</v>
      </c>
      <c r="H37" s="88" t="s">
        <v>132</v>
      </c>
      <c r="I37" s="90">
        <v>213630.02550800002</v>
      </c>
      <c r="J37" s="105">
        <v>902.1</v>
      </c>
      <c r="K37" s="90"/>
      <c r="L37" s="90">
        <v>1927.1564601030004</v>
      </c>
      <c r="M37" s="91">
        <v>2.8299582717980092E-4</v>
      </c>
      <c r="N37" s="91">
        <f t="shared" si="0"/>
        <v>1.5784366936591708E-2</v>
      </c>
      <c r="O37" s="91">
        <f>L37/'סכום נכסי הקרן'!$C$42</f>
        <v>2.8132098185947689E-3</v>
      </c>
    </row>
    <row r="38" spans="2:15">
      <c r="B38" s="85" t="s">
        <v>990</v>
      </c>
      <c r="C38" s="87" t="s">
        <v>991</v>
      </c>
      <c r="D38" s="88" t="s">
        <v>119</v>
      </c>
      <c r="E38" s="88" t="s">
        <v>317</v>
      </c>
      <c r="F38" s="87" t="s">
        <v>322</v>
      </c>
      <c r="G38" s="88" t="s">
        <v>319</v>
      </c>
      <c r="H38" s="88" t="s">
        <v>132</v>
      </c>
      <c r="I38" s="90">
        <v>32734.327742000009</v>
      </c>
      <c r="J38" s="105">
        <v>12330</v>
      </c>
      <c r="K38" s="90"/>
      <c r="L38" s="90">
        <v>4036.1426106170006</v>
      </c>
      <c r="M38" s="91">
        <v>1.2718759627101082E-4</v>
      </c>
      <c r="N38" s="91">
        <f t="shared" si="0"/>
        <v>3.3058009192978001E-2</v>
      </c>
      <c r="O38" s="91">
        <f>L38/'סכום נכסי הקרן'!$C$42</f>
        <v>5.8918496014742916E-3</v>
      </c>
    </row>
    <row r="39" spans="2:15">
      <c r="B39" s="85" t="s">
        <v>992</v>
      </c>
      <c r="C39" s="87" t="s">
        <v>993</v>
      </c>
      <c r="D39" s="88" t="s">
        <v>119</v>
      </c>
      <c r="E39" s="88" t="s">
        <v>317</v>
      </c>
      <c r="F39" s="87" t="s">
        <v>391</v>
      </c>
      <c r="G39" s="88" t="s">
        <v>333</v>
      </c>
      <c r="H39" s="88" t="s">
        <v>132</v>
      </c>
      <c r="I39" s="90">
        <v>9542.5578880000012</v>
      </c>
      <c r="J39" s="105">
        <v>24000</v>
      </c>
      <c r="K39" s="90">
        <v>12.054206859000002</v>
      </c>
      <c r="L39" s="90">
        <v>2302.2680999210006</v>
      </c>
      <c r="M39" s="91">
        <v>2.0089299500849464E-4</v>
      </c>
      <c r="N39" s="91">
        <f t="shared" si="0"/>
        <v>1.8856717255650645E-2</v>
      </c>
      <c r="O39" s="91">
        <f>L39/'סכום נכסי הקרן'!$C$42</f>
        <v>3.3607874388097785E-3</v>
      </c>
    </row>
    <row r="40" spans="2:15">
      <c r="B40" s="85" t="s">
        <v>994</v>
      </c>
      <c r="C40" s="87" t="s">
        <v>995</v>
      </c>
      <c r="D40" s="88" t="s">
        <v>119</v>
      </c>
      <c r="E40" s="88" t="s">
        <v>317</v>
      </c>
      <c r="F40" s="87" t="s">
        <v>996</v>
      </c>
      <c r="G40" s="88" t="s">
        <v>983</v>
      </c>
      <c r="H40" s="88" t="s">
        <v>132</v>
      </c>
      <c r="I40" s="90">
        <v>1368.9794290000002</v>
      </c>
      <c r="J40" s="105">
        <v>41920</v>
      </c>
      <c r="K40" s="90"/>
      <c r="L40" s="90">
        <v>573.87617664800018</v>
      </c>
      <c r="M40" s="91">
        <v>4.7658434526057256E-5</v>
      </c>
      <c r="N40" s="91">
        <f t="shared" si="0"/>
        <v>4.7003304277101719E-3</v>
      </c>
      <c r="O40" s="91">
        <f>L40/'סכום נכסי הקרן'!$C$42</f>
        <v>8.3772860596772396E-4</v>
      </c>
    </row>
    <row r="41" spans="2:15">
      <c r="B41" s="85" t="s">
        <v>997</v>
      </c>
      <c r="C41" s="87" t="s">
        <v>998</v>
      </c>
      <c r="D41" s="88" t="s">
        <v>119</v>
      </c>
      <c r="E41" s="88" t="s">
        <v>317</v>
      </c>
      <c r="F41" s="87" t="s">
        <v>999</v>
      </c>
      <c r="G41" s="88" t="s">
        <v>126</v>
      </c>
      <c r="H41" s="88" t="s">
        <v>132</v>
      </c>
      <c r="I41" s="90">
        <v>99834.773460000011</v>
      </c>
      <c r="J41" s="105">
        <v>1033</v>
      </c>
      <c r="K41" s="90"/>
      <c r="L41" s="90">
        <v>1031.2932099810002</v>
      </c>
      <c r="M41" s="91">
        <v>8.5051562419063303E-5</v>
      </c>
      <c r="N41" s="91">
        <f t="shared" si="0"/>
        <v>8.4468027285577053E-3</v>
      </c>
      <c r="O41" s="91">
        <f>L41/'סכום נכסי הקרן'!$C$42</f>
        <v>1.505453368333988E-3</v>
      </c>
    </row>
    <row r="42" spans="2:15">
      <c r="B42" s="85" t="s">
        <v>1000</v>
      </c>
      <c r="C42" s="87" t="s">
        <v>1001</v>
      </c>
      <c r="D42" s="88" t="s">
        <v>119</v>
      </c>
      <c r="E42" s="88" t="s">
        <v>317</v>
      </c>
      <c r="F42" s="87" t="s">
        <v>1002</v>
      </c>
      <c r="G42" s="88" t="s">
        <v>157</v>
      </c>
      <c r="H42" s="88" t="s">
        <v>132</v>
      </c>
      <c r="I42" s="90">
        <v>1278.6569840000002</v>
      </c>
      <c r="J42" s="105">
        <v>75700</v>
      </c>
      <c r="K42" s="90"/>
      <c r="L42" s="90">
        <v>967.94333718200016</v>
      </c>
      <c r="M42" s="91">
        <v>2.0209153105582146E-5</v>
      </c>
      <c r="N42" s="91">
        <f t="shared" si="0"/>
        <v>7.9279358600148238E-3</v>
      </c>
      <c r="O42" s="91">
        <f>L42/'סכום נכסי הקרן'!$C$42</f>
        <v>1.4129769722268698E-3</v>
      </c>
    </row>
    <row r="43" spans="2:15">
      <c r="B43" s="85" t="s">
        <v>1003</v>
      </c>
      <c r="C43" s="87" t="s">
        <v>1004</v>
      </c>
      <c r="D43" s="88" t="s">
        <v>119</v>
      </c>
      <c r="E43" s="88" t="s">
        <v>317</v>
      </c>
      <c r="F43" s="87" t="s">
        <v>351</v>
      </c>
      <c r="G43" s="88" t="s">
        <v>333</v>
      </c>
      <c r="H43" s="88" t="s">
        <v>132</v>
      </c>
      <c r="I43" s="90">
        <v>12294.898494999999</v>
      </c>
      <c r="J43" s="105">
        <v>20800</v>
      </c>
      <c r="K43" s="90"/>
      <c r="L43" s="90">
        <v>2557.3388869710006</v>
      </c>
      <c r="M43" s="91">
        <v>1.0138219411350084E-4</v>
      </c>
      <c r="N43" s="91">
        <f t="shared" si="0"/>
        <v>2.0945873471533219E-2</v>
      </c>
      <c r="O43" s="91">
        <f>L43/'סכום נכסי הקרן'!$C$42</f>
        <v>3.7331327348047927E-3</v>
      </c>
    </row>
    <row r="44" spans="2:15">
      <c r="B44" s="85" t="s">
        <v>1005</v>
      </c>
      <c r="C44" s="87" t="s">
        <v>1006</v>
      </c>
      <c r="D44" s="88" t="s">
        <v>119</v>
      </c>
      <c r="E44" s="88" t="s">
        <v>317</v>
      </c>
      <c r="F44" s="87" t="s">
        <v>335</v>
      </c>
      <c r="G44" s="88" t="s">
        <v>319</v>
      </c>
      <c r="H44" s="88" t="s">
        <v>132</v>
      </c>
      <c r="I44" s="90">
        <v>169641.63420999999</v>
      </c>
      <c r="J44" s="105">
        <v>3038</v>
      </c>
      <c r="K44" s="90"/>
      <c r="L44" s="90">
        <v>5153.7128472900013</v>
      </c>
      <c r="M44" s="91">
        <v>1.2685694521377252E-4</v>
      </c>
      <c r="N44" s="91">
        <f t="shared" si="0"/>
        <v>4.2211463548270704E-2</v>
      </c>
      <c r="O44" s="91">
        <f>L44/'סכום נכסי הקרן'!$C$42</f>
        <v>7.5232477924700196E-3</v>
      </c>
    </row>
    <row r="45" spans="2:15">
      <c r="B45" s="85" t="s">
        <v>1007</v>
      </c>
      <c r="C45" s="87" t="s">
        <v>1008</v>
      </c>
      <c r="D45" s="88" t="s">
        <v>119</v>
      </c>
      <c r="E45" s="88" t="s">
        <v>317</v>
      </c>
      <c r="F45" s="87" t="s">
        <v>1009</v>
      </c>
      <c r="G45" s="88" t="s">
        <v>1010</v>
      </c>
      <c r="H45" s="88" t="s">
        <v>132</v>
      </c>
      <c r="I45" s="90">
        <v>16159.346484000003</v>
      </c>
      <c r="J45" s="105">
        <v>8344</v>
      </c>
      <c r="K45" s="90"/>
      <c r="L45" s="90">
        <v>1348.3358706030003</v>
      </c>
      <c r="M45" s="91">
        <v>1.3869180448570611E-4</v>
      </c>
      <c r="N45" s="91">
        <f t="shared" si="0"/>
        <v>1.1043539316070428E-2</v>
      </c>
      <c r="O45" s="91">
        <f>L45/'סכום נכסי הקרן'!$C$42</f>
        <v>1.9682634951918511E-3</v>
      </c>
    </row>
    <row r="46" spans="2:15">
      <c r="B46" s="85" t="s">
        <v>1011</v>
      </c>
      <c r="C46" s="87" t="s">
        <v>1012</v>
      </c>
      <c r="D46" s="88" t="s">
        <v>119</v>
      </c>
      <c r="E46" s="88" t="s">
        <v>317</v>
      </c>
      <c r="F46" s="87" t="s">
        <v>1013</v>
      </c>
      <c r="G46" s="88" t="s">
        <v>505</v>
      </c>
      <c r="H46" s="88" t="s">
        <v>132</v>
      </c>
      <c r="I46" s="90">
        <v>68106.737117000011</v>
      </c>
      <c r="J46" s="105">
        <v>789.1</v>
      </c>
      <c r="K46" s="90"/>
      <c r="L46" s="90">
        <v>537.4302625900001</v>
      </c>
      <c r="M46" s="91">
        <v>1.4181190534686441E-4</v>
      </c>
      <c r="N46" s="91">
        <f t="shared" si="0"/>
        <v>4.4018203208555304E-3</v>
      </c>
      <c r="O46" s="91">
        <f>L46/'סכום נכסי הקרן'!$C$42</f>
        <v>7.8452586638831949E-4</v>
      </c>
    </row>
    <row r="47" spans="2:15">
      <c r="B47" s="85" t="s">
        <v>1014</v>
      </c>
      <c r="C47" s="87" t="s">
        <v>1015</v>
      </c>
      <c r="D47" s="88" t="s">
        <v>119</v>
      </c>
      <c r="E47" s="88" t="s">
        <v>317</v>
      </c>
      <c r="F47" s="87" t="s">
        <v>619</v>
      </c>
      <c r="G47" s="88" t="s">
        <v>620</v>
      </c>
      <c r="H47" s="88" t="s">
        <v>132</v>
      </c>
      <c r="I47" s="90">
        <v>70801.383774000016</v>
      </c>
      <c r="J47" s="105">
        <v>2553</v>
      </c>
      <c r="K47" s="90"/>
      <c r="L47" s="90">
        <v>1807.5593277540002</v>
      </c>
      <c r="M47" s="91">
        <v>1.9818340128050012E-4</v>
      </c>
      <c r="N47" s="91">
        <f t="shared" si="0"/>
        <v>1.4804807123653715E-2</v>
      </c>
      <c r="O47" s="91">
        <f>L47/'סכום נכסי הקרן'!$C$42</f>
        <v>2.638625225197509E-3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5"/>
      <c r="K48" s="87"/>
      <c r="L48" s="87"/>
      <c r="M48" s="87"/>
      <c r="N48" s="91"/>
      <c r="O48" s="87"/>
    </row>
    <row r="49" spans="2:15">
      <c r="B49" s="84" t="s">
        <v>1016</v>
      </c>
      <c r="C49" s="80"/>
      <c r="D49" s="81"/>
      <c r="E49" s="81"/>
      <c r="F49" s="80"/>
      <c r="G49" s="81"/>
      <c r="H49" s="81"/>
      <c r="I49" s="77"/>
      <c r="J49" s="103"/>
      <c r="K49" s="77"/>
      <c r="L49" s="77">
        <v>29049.950806927009</v>
      </c>
      <c r="M49" s="83"/>
      <c r="N49" s="83">
        <f t="shared" si="0"/>
        <v>0.23793350074023936</v>
      </c>
      <c r="O49" s="83">
        <f>L49/'סכום נכסי הקרן'!$C$42</f>
        <v>4.240631652469682E-2</v>
      </c>
    </row>
    <row r="50" spans="2:15">
      <c r="B50" s="85" t="s">
        <v>1017</v>
      </c>
      <c r="C50" s="87" t="s">
        <v>1018</v>
      </c>
      <c r="D50" s="88" t="s">
        <v>119</v>
      </c>
      <c r="E50" s="88" t="s">
        <v>317</v>
      </c>
      <c r="F50" s="87" t="s">
        <v>623</v>
      </c>
      <c r="G50" s="88" t="s">
        <v>505</v>
      </c>
      <c r="H50" s="88" t="s">
        <v>132</v>
      </c>
      <c r="I50" s="90">
        <v>41386.985924000008</v>
      </c>
      <c r="J50" s="105">
        <v>1125</v>
      </c>
      <c r="K50" s="90"/>
      <c r="L50" s="90">
        <v>465.60359165200003</v>
      </c>
      <c r="M50" s="91">
        <v>1.9638854372661197E-4</v>
      </c>
      <c r="N50" s="91">
        <f t="shared" si="0"/>
        <v>3.8135242725634132E-3</v>
      </c>
      <c r="O50" s="91">
        <f>L50/'סכום נכסי הקרן'!$C$42</f>
        <v>6.7967527428384772E-4</v>
      </c>
    </row>
    <row r="51" spans="2:15">
      <c r="B51" s="85" t="s">
        <v>1019</v>
      </c>
      <c r="C51" s="87" t="s">
        <v>1020</v>
      </c>
      <c r="D51" s="88" t="s">
        <v>119</v>
      </c>
      <c r="E51" s="88" t="s">
        <v>317</v>
      </c>
      <c r="F51" s="87" t="s">
        <v>626</v>
      </c>
      <c r="G51" s="88" t="s">
        <v>443</v>
      </c>
      <c r="H51" s="88" t="s">
        <v>132</v>
      </c>
      <c r="I51" s="90">
        <v>1532.1443010000003</v>
      </c>
      <c r="J51" s="105">
        <v>8395</v>
      </c>
      <c r="K51" s="90"/>
      <c r="L51" s="90">
        <v>128.62351403200003</v>
      </c>
      <c r="M51" s="91">
        <v>1.0440568206435024E-4</v>
      </c>
      <c r="N51" s="91">
        <f t="shared" si="0"/>
        <v>1.0534903544087079E-3</v>
      </c>
      <c r="O51" s="91">
        <f>L51/'סכום נכסי הקרן'!$C$42</f>
        <v>1.8776105628582178E-4</v>
      </c>
    </row>
    <row r="52" spans="2:15">
      <c r="B52" s="85" t="s">
        <v>1021</v>
      </c>
      <c r="C52" s="87" t="s">
        <v>1022</v>
      </c>
      <c r="D52" s="88" t="s">
        <v>119</v>
      </c>
      <c r="E52" s="88" t="s">
        <v>317</v>
      </c>
      <c r="F52" s="87" t="s">
        <v>1023</v>
      </c>
      <c r="G52" s="88" t="s">
        <v>620</v>
      </c>
      <c r="H52" s="88" t="s">
        <v>132</v>
      </c>
      <c r="I52" s="90">
        <v>41723.482489000009</v>
      </c>
      <c r="J52" s="105">
        <v>1281</v>
      </c>
      <c r="K52" s="90"/>
      <c r="L52" s="90">
        <v>534.47781068500012</v>
      </c>
      <c r="M52" s="91">
        <v>3.3352099242287095E-4</v>
      </c>
      <c r="N52" s="91">
        <f t="shared" si="0"/>
        <v>4.3776382758602484E-3</v>
      </c>
      <c r="O52" s="91">
        <f>L52/'סכום נכסי הקרן'!$C$42</f>
        <v>7.8021595857334593E-4</v>
      </c>
    </row>
    <row r="53" spans="2:15">
      <c r="B53" s="85" t="s">
        <v>1024</v>
      </c>
      <c r="C53" s="87" t="s">
        <v>1025</v>
      </c>
      <c r="D53" s="88" t="s">
        <v>119</v>
      </c>
      <c r="E53" s="88" t="s">
        <v>317</v>
      </c>
      <c r="F53" s="87" t="s">
        <v>1026</v>
      </c>
      <c r="G53" s="88" t="s">
        <v>129</v>
      </c>
      <c r="H53" s="88" t="s">
        <v>132</v>
      </c>
      <c r="I53" s="90">
        <v>6386.3698820000018</v>
      </c>
      <c r="J53" s="105">
        <v>657.6</v>
      </c>
      <c r="K53" s="90"/>
      <c r="L53" s="90">
        <v>41.996768346000003</v>
      </c>
      <c r="M53" s="91">
        <v>3.2345534728874708E-5</v>
      </c>
      <c r="N53" s="91">
        <f t="shared" si="0"/>
        <v>3.439743557141563E-4</v>
      </c>
      <c r="O53" s="91">
        <f>L53/'סכום נכסי הקרן'!$C$42</f>
        <v>6.1305723487496539E-5</v>
      </c>
    </row>
    <row r="54" spans="2:15">
      <c r="B54" s="85" t="s">
        <v>1027</v>
      </c>
      <c r="C54" s="87" t="s">
        <v>1028</v>
      </c>
      <c r="D54" s="88" t="s">
        <v>119</v>
      </c>
      <c r="E54" s="88" t="s">
        <v>317</v>
      </c>
      <c r="F54" s="87" t="s">
        <v>1029</v>
      </c>
      <c r="G54" s="88" t="s">
        <v>498</v>
      </c>
      <c r="H54" s="88" t="s">
        <v>132</v>
      </c>
      <c r="I54" s="90">
        <v>3040.759427</v>
      </c>
      <c r="J54" s="105">
        <v>4213</v>
      </c>
      <c r="K54" s="90"/>
      <c r="L54" s="90">
        <v>128.107194655</v>
      </c>
      <c r="M54" s="91">
        <v>5.3949869154563325E-5</v>
      </c>
      <c r="N54" s="91">
        <f t="shared" si="0"/>
        <v>1.0492614427080953E-3</v>
      </c>
      <c r="O54" s="91">
        <f>L54/'סכום נכסי הקרן'!$C$42</f>
        <v>1.8700734750764112E-4</v>
      </c>
    </row>
    <row r="55" spans="2:15">
      <c r="B55" s="85" t="s">
        <v>1030</v>
      </c>
      <c r="C55" s="87" t="s">
        <v>1031</v>
      </c>
      <c r="D55" s="88" t="s">
        <v>119</v>
      </c>
      <c r="E55" s="88" t="s">
        <v>317</v>
      </c>
      <c r="F55" s="87" t="s">
        <v>1032</v>
      </c>
      <c r="G55" s="88" t="s">
        <v>569</v>
      </c>
      <c r="H55" s="88" t="s">
        <v>132</v>
      </c>
      <c r="I55" s="90">
        <v>3686.1851800000004</v>
      </c>
      <c r="J55" s="105">
        <v>9180</v>
      </c>
      <c r="K55" s="90"/>
      <c r="L55" s="90">
        <v>338.39179954100007</v>
      </c>
      <c r="M55" s="91">
        <v>1.706714575124195E-4</v>
      </c>
      <c r="N55" s="91">
        <f t="shared" si="0"/>
        <v>2.7715966206517842E-3</v>
      </c>
      <c r="O55" s="91">
        <f>L55/'סכום נכסי הקרן'!$C$42</f>
        <v>4.9397501070038428E-4</v>
      </c>
    </row>
    <row r="56" spans="2:15">
      <c r="B56" s="85" t="s">
        <v>1033</v>
      </c>
      <c r="C56" s="87" t="s">
        <v>1034</v>
      </c>
      <c r="D56" s="88" t="s">
        <v>119</v>
      </c>
      <c r="E56" s="88" t="s">
        <v>317</v>
      </c>
      <c r="F56" s="87" t="s">
        <v>634</v>
      </c>
      <c r="G56" s="88" t="s">
        <v>505</v>
      </c>
      <c r="H56" s="88" t="s">
        <v>132</v>
      </c>
      <c r="I56" s="90">
        <v>3695.6708110000009</v>
      </c>
      <c r="J56" s="105">
        <v>17820</v>
      </c>
      <c r="K56" s="90"/>
      <c r="L56" s="90">
        <v>658.56853847200011</v>
      </c>
      <c r="M56" s="91">
        <v>2.9229725062672349E-4</v>
      </c>
      <c r="N56" s="91">
        <f t="shared" si="0"/>
        <v>5.3940028634630833E-3</v>
      </c>
      <c r="O56" s="91">
        <f>L56/'סכום נכסי הקרן'!$C$42</f>
        <v>9.6136017858561263E-4</v>
      </c>
    </row>
    <row r="57" spans="2:15">
      <c r="B57" s="85" t="s">
        <v>1035</v>
      </c>
      <c r="C57" s="87" t="s">
        <v>1036</v>
      </c>
      <c r="D57" s="88" t="s">
        <v>119</v>
      </c>
      <c r="E57" s="88" t="s">
        <v>317</v>
      </c>
      <c r="F57" s="87" t="s">
        <v>1037</v>
      </c>
      <c r="G57" s="88" t="s">
        <v>479</v>
      </c>
      <c r="H57" s="88" t="s">
        <v>132</v>
      </c>
      <c r="I57" s="90">
        <v>2865.4134720000006</v>
      </c>
      <c r="J57" s="105">
        <v>10400</v>
      </c>
      <c r="K57" s="90"/>
      <c r="L57" s="90">
        <v>298.00300113100008</v>
      </c>
      <c r="M57" s="91">
        <v>7.8869575674374523E-5</v>
      </c>
      <c r="N57" s="91">
        <f t="shared" si="0"/>
        <v>2.4407923359818207E-3</v>
      </c>
      <c r="O57" s="91">
        <f>L57/'סכום נכסי הקרן'!$C$42</f>
        <v>4.350165573518772E-4</v>
      </c>
    </row>
    <row r="58" spans="2:15">
      <c r="B58" s="85" t="s">
        <v>1038</v>
      </c>
      <c r="C58" s="87" t="s">
        <v>1039</v>
      </c>
      <c r="D58" s="88" t="s">
        <v>119</v>
      </c>
      <c r="E58" s="88" t="s">
        <v>317</v>
      </c>
      <c r="F58" s="87" t="s">
        <v>647</v>
      </c>
      <c r="G58" s="88" t="s">
        <v>505</v>
      </c>
      <c r="H58" s="88" t="s">
        <v>132</v>
      </c>
      <c r="I58" s="90">
        <v>1334.341093</v>
      </c>
      <c r="J58" s="105">
        <v>3235</v>
      </c>
      <c r="K58" s="90"/>
      <c r="L58" s="90">
        <v>43.165934365000005</v>
      </c>
      <c r="M58" s="91">
        <v>2.3189763745590247E-5</v>
      </c>
      <c r="N58" s="91">
        <f t="shared" si="0"/>
        <v>3.5355040510907872E-4</v>
      </c>
      <c r="O58" s="91">
        <f>L58/'סכום נכסי הקרן'!$C$42</f>
        <v>6.3012439777694579E-5</v>
      </c>
    </row>
    <row r="59" spans="2:15">
      <c r="B59" s="85" t="s">
        <v>1040</v>
      </c>
      <c r="C59" s="87" t="s">
        <v>1041</v>
      </c>
      <c r="D59" s="88" t="s">
        <v>119</v>
      </c>
      <c r="E59" s="88" t="s">
        <v>317</v>
      </c>
      <c r="F59" s="87" t="s">
        <v>1042</v>
      </c>
      <c r="G59" s="88" t="s">
        <v>498</v>
      </c>
      <c r="H59" s="88" t="s">
        <v>132</v>
      </c>
      <c r="I59" s="90">
        <v>209.28818600000002</v>
      </c>
      <c r="J59" s="105">
        <v>4615</v>
      </c>
      <c r="K59" s="90"/>
      <c r="L59" s="90">
        <v>9.6586497990000009</v>
      </c>
      <c r="M59" s="91">
        <v>1.1561903317144284E-5</v>
      </c>
      <c r="N59" s="91">
        <f t="shared" si="0"/>
        <v>7.9109130833780609E-5</v>
      </c>
      <c r="O59" s="91">
        <f>L59/'סכום נכסי הקרן'!$C$42</f>
        <v>1.4099430436210119E-5</v>
      </c>
    </row>
    <row r="60" spans="2:15">
      <c r="B60" s="85" t="s">
        <v>1043</v>
      </c>
      <c r="C60" s="87" t="s">
        <v>1044</v>
      </c>
      <c r="D60" s="88" t="s">
        <v>119</v>
      </c>
      <c r="E60" s="88" t="s">
        <v>317</v>
      </c>
      <c r="F60" s="87" t="s">
        <v>605</v>
      </c>
      <c r="G60" s="88" t="s">
        <v>341</v>
      </c>
      <c r="H60" s="88" t="s">
        <v>132</v>
      </c>
      <c r="I60" s="90">
        <v>278733.72353700007</v>
      </c>
      <c r="J60" s="105">
        <v>105.8</v>
      </c>
      <c r="K60" s="90"/>
      <c r="L60" s="90">
        <v>294.90027949100005</v>
      </c>
      <c r="M60" s="91">
        <v>8.750819877639651E-5</v>
      </c>
      <c r="N60" s="91">
        <f t="shared" si="0"/>
        <v>2.4153795073497096E-3</v>
      </c>
      <c r="O60" s="91">
        <f>L60/'סכום נכסי הקרן'!$C$42</f>
        <v>4.3048728992459834E-4</v>
      </c>
    </row>
    <row r="61" spans="2:15">
      <c r="B61" s="85" t="s">
        <v>1045</v>
      </c>
      <c r="C61" s="87" t="s">
        <v>1046</v>
      </c>
      <c r="D61" s="88" t="s">
        <v>119</v>
      </c>
      <c r="E61" s="88" t="s">
        <v>317</v>
      </c>
      <c r="F61" s="87" t="s">
        <v>508</v>
      </c>
      <c r="G61" s="88" t="s">
        <v>498</v>
      </c>
      <c r="H61" s="88" t="s">
        <v>132</v>
      </c>
      <c r="I61" s="90">
        <v>37786.533917000008</v>
      </c>
      <c r="J61" s="105">
        <v>1216</v>
      </c>
      <c r="K61" s="90"/>
      <c r="L61" s="90">
        <v>459.48425243100013</v>
      </c>
      <c r="M61" s="91">
        <v>2.1164154254852901E-4</v>
      </c>
      <c r="N61" s="91">
        <f t="shared" si="0"/>
        <v>3.7634038502347678E-3</v>
      </c>
      <c r="O61" s="91">
        <f>L61/'סכום נכסי הקרן'!$C$42</f>
        <v>6.7074243175848844E-4</v>
      </c>
    </row>
    <row r="62" spans="2:15">
      <c r="B62" s="85" t="s">
        <v>1047</v>
      </c>
      <c r="C62" s="87" t="s">
        <v>1048</v>
      </c>
      <c r="D62" s="88" t="s">
        <v>119</v>
      </c>
      <c r="E62" s="88" t="s">
        <v>317</v>
      </c>
      <c r="F62" s="87" t="s">
        <v>478</v>
      </c>
      <c r="G62" s="88" t="s">
        <v>479</v>
      </c>
      <c r="H62" s="88" t="s">
        <v>132</v>
      </c>
      <c r="I62" s="90">
        <v>472025.73907800013</v>
      </c>
      <c r="J62" s="105">
        <v>78.599999999999994</v>
      </c>
      <c r="K62" s="90"/>
      <c r="L62" s="90">
        <v>371.01223092700008</v>
      </c>
      <c r="M62" s="91">
        <v>3.731559711237615E-4</v>
      </c>
      <c r="N62" s="91">
        <f t="shared" si="0"/>
        <v>3.0387741276607467E-3</v>
      </c>
      <c r="O62" s="91">
        <f>L62/'סכום נכסי הקרן'!$C$42</f>
        <v>5.4159341624332989E-4</v>
      </c>
    </row>
    <row r="63" spans="2:15">
      <c r="B63" s="85" t="s">
        <v>1049</v>
      </c>
      <c r="C63" s="87" t="s">
        <v>1050</v>
      </c>
      <c r="D63" s="88" t="s">
        <v>119</v>
      </c>
      <c r="E63" s="88" t="s">
        <v>317</v>
      </c>
      <c r="F63" s="87" t="s">
        <v>1051</v>
      </c>
      <c r="G63" s="88" t="s">
        <v>546</v>
      </c>
      <c r="H63" s="88" t="s">
        <v>132</v>
      </c>
      <c r="I63" s="90">
        <v>27046.016084999999</v>
      </c>
      <c r="J63" s="105">
        <v>742</v>
      </c>
      <c r="K63" s="90"/>
      <c r="L63" s="90">
        <v>200.68143935100005</v>
      </c>
      <c r="M63" s="91">
        <v>1.5218084505130112E-4</v>
      </c>
      <c r="N63" s="91">
        <f t="shared" si="0"/>
        <v>1.643680490742438E-3</v>
      </c>
      <c r="O63" s="91">
        <f>L63/'סכום נכסי הקרן'!$C$42</f>
        <v>2.9294922715397486E-4</v>
      </c>
    </row>
    <row r="64" spans="2:15">
      <c r="B64" s="85" t="s">
        <v>1052</v>
      </c>
      <c r="C64" s="87" t="s">
        <v>1053</v>
      </c>
      <c r="D64" s="88" t="s">
        <v>119</v>
      </c>
      <c r="E64" s="88" t="s">
        <v>317</v>
      </c>
      <c r="F64" s="87" t="s">
        <v>1054</v>
      </c>
      <c r="G64" s="88" t="s">
        <v>127</v>
      </c>
      <c r="H64" s="88" t="s">
        <v>132</v>
      </c>
      <c r="I64" s="90">
        <v>1386.6819310000003</v>
      </c>
      <c r="J64" s="105">
        <v>3189</v>
      </c>
      <c r="K64" s="90"/>
      <c r="L64" s="90">
        <v>44.221286769000002</v>
      </c>
      <c r="M64" s="91">
        <v>5.0667226350662566E-5</v>
      </c>
      <c r="N64" s="91">
        <f t="shared" si="0"/>
        <v>3.6219426456575188E-4</v>
      </c>
      <c r="O64" s="91">
        <f>L64/'סכום נכסי הקרן'!$C$42</f>
        <v>6.4553014093519297E-5</v>
      </c>
    </row>
    <row r="65" spans="2:15">
      <c r="B65" s="85" t="s">
        <v>1055</v>
      </c>
      <c r="C65" s="87" t="s">
        <v>1056</v>
      </c>
      <c r="D65" s="88" t="s">
        <v>119</v>
      </c>
      <c r="E65" s="88" t="s">
        <v>317</v>
      </c>
      <c r="F65" s="87" t="s">
        <v>1057</v>
      </c>
      <c r="G65" s="88" t="s">
        <v>153</v>
      </c>
      <c r="H65" s="88" t="s">
        <v>132</v>
      </c>
      <c r="I65" s="90">
        <v>2609.4353290000004</v>
      </c>
      <c r="J65" s="105">
        <v>14500</v>
      </c>
      <c r="K65" s="90"/>
      <c r="L65" s="90">
        <v>378.36812268800003</v>
      </c>
      <c r="M65" s="91">
        <v>1.0149892792382309E-4</v>
      </c>
      <c r="N65" s="91">
        <f t="shared" si="0"/>
        <v>3.0990225284030868E-3</v>
      </c>
      <c r="O65" s="91">
        <f>L65/'סכום נכסי הקרן'!$C$42</f>
        <v>5.5233134404264277E-4</v>
      </c>
    </row>
    <row r="66" spans="2:15">
      <c r="B66" s="85" t="s">
        <v>1058</v>
      </c>
      <c r="C66" s="87" t="s">
        <v>1059</v>
      </c>
      <c r="D66" s="88" t="s">
        <v>119</v>
      </c>
      <c r="E66" s="88" t="s">
        <v>317</v>
      </c>
      <c r="F66" s="87" t="s">
        <v>608</v>
      </c>
      <c r="G66" s="88" t="s">
        <v>505</v>
      </c>
      <c r="H66" s="88" t="s">
        <v>132</v>
      </c>
      <c r="I66" s="90">
        <v>2932.3285980000005</v>
      </c>
      <c r="J66" s="105">
        <v>22990</v>
      </c>
      <c r="K66" s="90"/>
      <c r="L66" s="90">
        <v>674.14234464899994</v>
      </c>
      <c r="M66" s="91">
        <v>1.5674304136478173E-4</v>
      </c>
      <c r="N66" s="91">
        <f t="shared" si="0"/>
        <v>5.521560057902805E-3</v>
      </c>
      <c r="O66" s="91">
        <f>L66/'סכום נכסי הקרן'!$C$42</f>
        <v>9.8409439106760606E-4</v>
      </c>
    </row>
    <row r="67" spans="2:15">
      <c r="B67" s="85" t="s">
        <v>1060</v>
      </c>
      <c r="C67" s="87" t="s">
        <v>1061</v>
      </c>
      <c r="D67" s="88" t="s">
        <v>119</v>
      </c>
      <c r="E67" s="88" t="s">
        <v>317</v>
      </c>
      <c r="F67" s="87" t="s">
        <v>1062</v>
      </c>
      <c r="G67" s="88" t="s">
        <v>128</v>
      </c>
      <c r="H67" s="88" t="s">
        <v>132</v>
      </c>
      <c r="I67" s="90">
        <v>1670.390977</v>
      </c>
      <c r="J67" s="105">
        <v>26200</v>
      </c>
      <c r="K67" s="90"/>
      <c r="L67" s="90">
        <v>437.64243593600003</v>
      </c>
      <c r="M67" s="91">
        <v>2.8733356435049176E-4</v>
      </c>
      <c r="N67" s="91">
        <f t="shared" si="0"/>
        <v>3.5845085434674296E-3</v>
      </c>
      <c r="O67" s="91">
        <f>L67/'סכום נכסי הקרן'!$C$42</f>
        <v>6.3885835078646635E-4</v>
      </c>
    </row>
    <row r="68" spans="2:15">
      <c r="B68" s="85" t="s">
        <v>1063</v>
      </c>
      <c r="C68" s="87" t="s">
        <v>1064</v>
      </c>
      <c r="D68" s="88" t="s">
        <v>119</v>
      </c>
      <c r="E68" s="88" t="s">
        <v>317</v>
      </c>
      <c r="F68" s="87" t="s">
        <v>1065</v>
      </c>
      <c r="G68" s="88" t="s">
        <v>505</v>
      </c>
      <c r="H68" s="88" t="s">
        <v>132</v>
      </c>
      <c r="I68" s="90">
        <v>1973.7327230000003</v>
      </c>
      <c r="J68" s="105">
        <v>8995</v>
      </c>
      <c r="K68" s="90"/>
      <c r="L68" s="90">
        <v>177.53725840900003</v>
      </c>
      <c r="M68" s="91">
        <v>6.3126526399976321E-5</v>
      </c>
      <c r="N68" s="91">
        <f t="shared" si="0"/>
        <v>1.4541181734120247E-3</v>
      </c>
      <c r="O68" s="91">
        <f>L68/'סכום נכסי הקרן'!$C$42</f>
        <v>2.5916399050230807E-4</v>
      </c>
    </row>
    <row r="69" spans="2:15">
      <c r="B69" s="85" t="s">
        <v>1066</v>
      </c>
      <c r="C69" s="87" t="s">
        <v>1067</v>
      </c>
      <c r="D69" s="88" t="s">
        <v>119</v>
      </c>
      <c r="E69" s="88" t="s">
        <v>317</v>
      </c>
      <c r="F69" s="87" t="s">
        <v>1068</v>
      </c>
      <c r="G69" s="88" t="s">
        <v>1069</v>
      </c>
      <c r="H69" s="88" t="s">
        <v>132</v>
      </c>
      <c r="I69" s="90">
        <v>26900.168878000008</v>
      </c>
      <c r="J69" s="105">
        <v>4990</v>
      </c>
      <c r="K69" s="90"/>
      <c r="L69" s="90">
        <v>1342.3184270180002</v>
      </c>
      <c r="M69" s="91">
        <v>3.7613618110913345E-4</v>
      </c>
      <c r="N69" s="91">
        <f t="shared" si="0"/>
        <v>1.0994253469522812E-2</v>
      </c>
      <c r="O69" s="91">
        <f>L69/'סכום נכסי הקרן'!$C$42</f>
        <v>1.9594793971040095E-3</v>
      </c>
    </row>
    <row r="70" spans="2:15">
      <c r="B70" s="85" t="s">
        <v>1070</v>
      </c>
      <c r="C70" s="87" t="s">
        <v>1071</v>
      </c>
      <c r="D70" s="88" t="s">
        <v>119</v>
      </c>
      <c r="E70" s="88" t="s">
        <v>317</v>
      </c>
      <c r="F70" s="87" t="s">
        <v>1072</v>
      </c>
      <c r="G70" s="88" t="s">
        <v>155</v>
      </c>
      <c r="H70" s="88" t="s">
        <v>132</v>
      </c>
      <c r="I70" s="90">
        <v>12385.320155000001</v>
      </c>
      <c r="J70" s="105">
        <v>1766</v>
      </c>
      <c r="K70" s="90"/>
      <c r="L70" s="90">
        <v>218.72475394600005</v>
      </c>
      <c r="M70" s="91">
        <v>9.3744635216847129E-5</v>
      </c>
      <c r="N70" s="91">
        <f t="shared" si="0"/>
        <v>1.7914641835644618E-3</v>
      </c>
      <c r="O70" s="91">
        <f>L70/'סכום נכסי הקרן'!$C$42</f>
        <v>3.1928835987594148E-4</v>
      </c>
    </row>
    <row r="71" spans="2:15">
      <c r="B71" s="85" t="s">
        <v>1073</v>
      </c>
      <c r="C71" s="87" t="s">
        <v>1074</v>
      </c>
      <c r="D71" s="88" t="s">
        <v>119</v>
      </c>
      <c r="E71" s="88" t="s">
        <v>317</v>
      </c>
      <c r="F71" s="87" t="s">
        <v>1075</v>
      </c>
      <c r="G71" s="88" t="s">
        <v>1069</v>
      </c>
      <c r="H71" s="88" t="s">
        <v>132</v>
      </c>
      <c r="I71" s="90">
        <v>6538.7232400000012</v>
      </c>
      <c r="J71" s="105">
        <v>18310</v>
      </c>
      <c r="K71" s="90"/>
      <c r="L71" s="90">
        <v>1197.2402251570002</v>
      </c>
      <c r="M71" s="91">
        <v>2.8512690603020314E-4</v>
      </c>
      <c r="N71" s="91">
        <f t="shared" si="0"/>
        <v>9.8059910631831861E-3</v>
      </c>
      <c r="O71" s="91">
        <f>L71/'סכום נכסי הקרן'!$C$42</f>
        <v>1.7476982416094391E-3</v>
      </c>
    </row>
    <row r="72" spans="2:15">
      <c r="B72" s="85" t="s">
        <v>1076</v>
      </c>
      <c r="C72" s="87" t="s">
        <v>1077</v>
      </c>
      <c r="D72" s="88" t="s">
        <v>119</v>
      </c>
      <c r="E72" s="88" t="s">
        <v>317</v>
      </c>
      <c r="F72" s="87" t="s">
        <v>1078</v>
      </c>
      <c r="G72" s="88" t="s">
        <v>569</v>
      </c>
      <c r="H72" s="88" t="s">
        <v>132</v>
      </c>
      <c r="I72" s="90">
        <v>2719.7993620000007</v>
      </c>
      <c r="J72" s="105">
        <v>16480</v>
      </c>
      <c r="K72" s="90"/>
      <c r="L72" s="90">
        <v>448.22293493900008</v>
      </c>
      <c r="M72" s="91">
        <v>1.8772954473607564E-4</v>
      </c>
      <c r="N72" s="91">
        <f t="shared" si="0"/>
        <v>3.6711680763559375E-3</v>
      </c>
      <c r="O72" s="91">
        <f>L72/'סכום נכסי הקרן'!$C$42</f>
        <v>6.5430347125129934E-4</v>
      </c>
    </row>
    <row r="73" spans="2:15">
      <c r="B73" s="85" t="s">
        <v>1079</v>
      </c>
      <c r="C73" s="87" t="s">
        <v>1080</v>
      </c>
      <c r="D73" s="88" t="s">
        <v>119</v>
      </c>
      <c r="E73" s="88" t="s">
        <v>317</v>
      </c>
      <c r="F73" s="87" t="s">
        <v>1081</v>
      </c>
      <c r="G73" s="88" t="s">
        <v>129</v>
      </c>
      <c r="H73" s="88" t="s">
        <v>132</v>
      </c>
      <c r="I73" s="90">
        <v>16859.676630000005</v>
      </c>
      <c r="J73" s="105">
        <v>1546</v>
      </c>
      <c r="K73" s="90"/>
      <c r="L73" s="90">
        <v>260.65060071200003</v>
      </c>
      <c r="M73" s="91">
        <v>8.4196065565243181E-5</v>
      </c>
      <c r="N73" s="91">
        <f t="shared" si="0"/>
        <v>2.1348576563738728E-3</v>
      </c>
      <c r="O73" s="91">
        <f>L73/'סכום נכסי הקרן'!$C$42</f>
        <v>3.804905539981079E-4</v>
      </c>
    </row>
    <row r="74" spans="2:15">
      <c r="B74" s="85" t="s">
        <v>1082</v>
      </c>
      <c r="C74" s="87" t="s">
        <v>1083</v>
      </c>
      <c r="D74" s="88" t="s">
        <v>119</v>
      </c>
      <c r="E74" s="88" t="s">
        <v>317</v>
      </c>
      <c r="F74" s="87" t="s">
        <v>1084</v>
      </c>
      <c r="G74" s="88" t="s">
        <v>505</v>
      </c>
      <c r="H74" s="88" t="s">
        <v>132</v>
      </c>
      <c r="I74" s="90">
        <v>45211.903547000009</v>
      </c>
      <c r="J74" s="105">
        <v>855</v>
      </c>
      <c r="K74" s="90"/>
      <c r="L74" s="90">
        <v>386.56177532600009</v>
      </c>
      <c r="M74" s="91">
        <v>1.4941923837409382E-4</v>
      </c>
      <c r="N74" s="91">
        <f t="shared" si="0"/>
        <v>3.1661326061091042E-3</v>
      </c>
      <c r="O74" s="91">
        <f>L74/'סכום נכסי הקרן'!$C$42</f>
        <v>5.6429221205132776E-4</v>
      </c>
    </row>
    <row r="75" spans="2:15">
      <c r="B75" s="85" t="s">
        <v>1085</v>
      </c>
      <c r="C75" s="87" t="s">
        <v>1086</v>
      </c>
      <c r="D75" s="88" t="s">
        <v>119</v>
      </c>
      <c r="E75" s="88" t="s">
        <v>317</v>
      </c>
      <c r="F75" s="87" t="s">
        <v>564</v>
      </c>
      <c r="G75" s="88" t="s">
        <v>126</v>
      </c>
      <c r="H75" s="88" t="s">
        <v>132</v>
      </c>
      <c r="I75" s="90">
        <v>1045794.8457160001</v>
      </c>
      <c r="J75" s="105">
        <v>125.8</v>
      </c>
      <c r="K75" s="90"/>
      <c r="L75" s="90">
        <v>1315.6099159220003</v>
      </c>
      <c r="M75" s="91">
        <v>4.0371055532224391E-4</v>
      </c>
      <c r="N75" s="91">
        <f t="shared" si="0"/>
        <v>1.0775497520954545E-2</v>
      </c>
      <c r="O75" s="91">
        <f>L75/'סכום נכסי הקרן'!$C$42</f>
        <v>1.9204910496548881E-3</v>
      </c>
    </row>
    <row r="76" spans="2:15">
      <c r="B76" s="85" t="s">
        <v>1087</v>
      </c>
      <c r="C76" s="87" t="s">
        <v>1088</v>
      </c>
      <c r="D76" s="88" t="s">
        <v>119</v>
      </c>
      <c r="E76" s="88" t="s">
        <v>317</v>
      </c>
      <c r="F76" s="87" t="s">
        <v>377</v>
      </c>
      <c r="G76" s="88" t="s">
        <v>333</v>
      </c>
      <c r="H76" s="88" t="s">
        <v>132</v>
      </c>
      <c r="I76" s="90">
        <v>657.23543800000016</v>
      </c>
      <c r="J76" s="105">
        <v>68330</v>
      </c>
      <c r="K76" s="90"/>
      <c r="L76" s="90">
        <v>449.08897511200013</v>
      </c>
      <c r="M76" s="91">
        <v>1.2293922599227578E-4</v>
      </c>
      <c r="N76" s="91">
        <f t="shared" ref="N76:N139" si="1">IFERROR(L76/$L$11,0)</f>
        <v>3.6782613747753773E-3</v>
      </c>
      <c r="O76" s="91">
        <f>L76/'סכום נכסי הקרן'!$C$42</f>
        <v>6.5556769279657599E-4</v>
      </c>
    </row>
    <row r="77" spans="2:15">
      <c r="B77" s="85" t="s">
        <v>1089</v>
      </c>
      <c r="C77" s="87" t="s">
        <v>1090</v>
      </c>
      <c r="D77" s="88" t="s">
        <v>119</v>
      </c>
      <c r="E77" s="88" t="s">
        <v>317</v>
      </c>
      <c r="F77" s="87" t="s">
        <v>450</v>
      </c>
      <c r="G77" s="88" t="s">
        <v>443</v>
      </c>
      <c r="H77" s="88" t="s">
        <v>132</v>
      </c>
      <c r="I77" s="90">
        <v>8149.6598480000011</v>
      </c>
      <c r="J77" s="105">
        <v>5758</v>
      </c>
      <c r="K77" s="90"/>
      <c r="L77" s="90">
        <v>469.25741402500006</v>
      </c>
      <c r="M77" s="91">
        <v>1.0311991308007706E-4</v>
      </c>
      <c r="N77" s="91">
        <f t="shared" si="1"/>
        <v>3.8434508894471704E-3</v>
      </c>
      <c r="O77" s="91">
        <f>L77/'סכום נכסי הקרן'!$C$42</f>
        <v>6.8500902335296874E-4</v>
      </c>
    </row>
    <row r="78" spans="2:15">
      <c r="B78" s="85" t="s">
        <v>1091</v>
      </c>
      <c r="C78" s="87" t="s">
        <v>1092</v>
      </c>
      <c r="D78" s="88" t="s">
        <v>119</v>
      </c>
      <c r="E78" s="88" t="s">
        <v>317</v>
      </c>
      <c r="F78" s="87" t="s">
        <v>1093</v>
      </c>
      <c r="G78" s="88" t="s">
        <v>333</v>
      </c>
      <c r="H78" s="88" t="s">
        <v>132</v>
      </c>
      <c r="I78" s="90">
        <v>11665.729098000003</v>
      </c>
      <c r="J78" s="105">
        <v>808</v>
      </c>
      <c r="K78" s="90"/>
      <c r="L78" s="90">
        <v>94.259091112999997</v>
      </c>
      <c r="M78" s="91">
        <v>7.7566542218878191E-5</v>
      </c>
      <c r="N78" s="91">
        <f t="shared" si="1"/>
        <v>7.720286920334965E-4</v>
      </c>
      <c r="O78" s="91">
        <f>L78/'סכום נכסי הקרן'!$C$42</f>
        <v>1.3759682003024187E-4</v>
      </c>
    </row>
    <row r="79" spans="2:15">
      <c r="B79" s="85" t="s">
        <v>1094</v>
      </c>
      <c r="C79" s="87" t="s">
        <v>1095</v>
      </c>
      <c r="D79" s="88" t="s">
        <v>119</v>
      </c>
      <c r="E79" s="88" t="s">
        <v>317</v>
      </c>
      <c r="F79" s="87" t="s">
        <v>452</v>
      </c>
      <c r="G79" s="88" t="s">
        <v>333</v>
      </c>
      <c r="H79" s="88" t="s">
        <v>132</v>
      </c>
      <c r="I79" s="90">
        <v>7758.1724510000022</v>
      </c>
      <c r="J79" s="105">
        <v>7673</v>
      </c>
      <c r="K79" s="90"/>
      <c r="L79" s="90">
        <v>595.28457219500012</v>
      </c>
      <c r="M79" s="91">
        <v>2.1257999661216729E-4</v>
      </c>
      <c r="N79" s="91">
        <f t="shared" si="1"/>
        <v>4.8756758020133475E-3</v>
      </c>
      <c r="O79" s="91">
        <f>L79/'סכום נכסי הקרן'!$C$42</f>
        <v>8.6897999100055199E-4</v>
      </c>
    </row>
    <row r="80" spans="2:15">
      <c r="B80" s="85" t="s">
        <v>1096</v>
      </c>
      <c r="C80" s="87" t="s">
        <v>1097</v>
      </c>
      <c r="D80" s="88" t="s">
        <v>119</v>
      </c>
      <c r="E80" s="88" t="s">
        <v>317</v>
      </c>
      <c r="F80" s="87" t="s">
        <v>1098</v>
      </c>
      <c r="G80" s="88" t="s">
        <v>1069</v>
      </c>
      <c r="H80" s="88" t="s">
        <v>132</v>
      </c>
      <c r="I80" s="90">
        <v>17925.523688000001</v>
      </c>
      <c r="J80" s="105">
        <v>7553</v>
      </c>
      <c r="K80" s="90"/>
      <c r="L80" s="90">
        <v>1353.914804191</v>
      </c>
      <c r="M80" s="91">
        <v>2.8219360601501755E-4</v>
      </c>
      <c r="N80" s="91">
        <f t="shared" si="1"/>
        <v>1.1089233548319302E-2</v>
      </c>
      <c r="O80" s="91">
        <f>L80/'סכום נכסי הקרן'!$C$42</f>
        <v>1.9764074684872055E-3</v>
      </c>
    </row>
    <row r="81" spans="2:15">
      <c r="B81" s="85" t="s">
        <v>1099</v>
      </c>
      <c r="C81" s="87" t="s">
        <v>1100</v>
      </c>
      <c r="D81" s="88" t="s">
        <v>119</v>
      </c>
      <c r="E81" s="88" t="s">
        <v>317</v>
      </c>
      <c r="F81" s="87" t="s">
        <v>1101</v>
      </c>
      <c r="G81" s="88" t="s">
        <v>1102</v>
      </c>
      <c r="H81" s="88" t="s">
        <v>132</v>
      </c>
      <c r="I81" s="90">
        <v>19652.039623000004</v>
      </c>
      <c r="J81" s="105">
        <v>5064</v>
      </c>
      <c r="K81" s="90"/>
      <c r="L81" s="90">
        <v>995.17928649700013</v>
      </c>
      <c r="M81" s="91">
        <v>1.7916916024499267E-4</v>
      </c>
      <c r="N81" s="91">
        <f t="shared" si="1"/>
        <v>8.1510117891126586E-3</v>
      </c>
      <c r="O81" s="91">
        <f>L81/'סכום נכסי הקרן'!$C$42</f>
        <v>1.4527352594328874E-3</v>
      </c>
    </row>
    <row r="82" spans="2:15">
      <c r="B82" s="85" t="s">
        <v>1103</v>
      </c>
      <c r="C82" s="87" t="s">
        <v>1104</v>
      </c>
      <c r="D82" s="88" t="s">
        <v>119</v>
      </c>
      <c r="E82" s="88" t="s">
        <v>317</v>
      </c>
      <c r="F82" s="87" t="s">
        <v>488</v>
      </c>
      <c r="G82" s="88" t="s">
        <v>489</v>
      </c>
      <c r="H82" s="88" t="s">
        <v>132</v>
      </c>
      <c r="I82" s="90">
        <v>448.64476900000011</v>
      </c>
      <c r="J82" s="105">
        <v>45610</v>
      </c>
      <c r="K82" s="90"/>
      <c r="L82" s="90">
        <v>204.62687923100003</v>
      </c>
      <c r="M82" s="91">
        <v>1.5173095672277607E-4</v>
      </c>
      <c r="N82" s="91">
        <f t="shared" si="1"/>
        <v>1.6759955995991698E-3</v>
      </c>
      <c r="O82" s="91">
        <f>L82/'סכום נכסי הקרן'!$C$42</f>
        <v>2.9870867141232956E-4</v>
      </c>
    </row>
    <row r="83" spans="2:15">
      <c r="B83" s="85" t="s">
        <v>1105</v>
      </c>
      <c r="C83" s="87" t="s">
        <v>1106</v>
      </c>
      <c r="D83" s="88" t="s">
        <v>119</v>
      </c>
      <c r="E83" s="88" t="s">
        <v>317</v>
      </c>
      <c r="F83" s="87" t="s">
        <v>566</v>
      </c>
      <c r="G83" s="88" t="s">
        <v>443</v>
      </c>
      <c r="H83" s="88" t="s">
        <v>132</v>
      </c>
      <c r="I83" s="90">
        <v>7618.8103490000012</v>
      </c>
      <c r="J83" s="105">
        <v>7851</v>
      </c>
      <c r="K83" s="90"/>
      <c r="L83" s="90">
        <v>598.15280050900003</v>
      </c>
      <c r="M83" s="91">
        <v>1.2311635049749522E-4</v>
      </c>
      <c r="N83" s="91">
        <f t="shared" si="1"/>
        <v>4.8991680140383518E-3</v>
      </c>
      <c r="O83" s="91">
        <f>L83/'סכום נכסי הקרן'!$C$42</f>
        <v>8.7316695154162033E-4</v>
      </c>
    </row>
    <row r="84" spans="2:15">
      <c r="B84" s="85" t="s">
        <v>1107</v>
      </c>
      <c r="C84" s="87" t="s">
        <v>1108</v>
      </c>
      <c r="D84" s="88" t="s">
        <v>119</v>
      </c>
      <c r="E84" s="88" t="s">
        <v>317</v>
      </c>
      <c r="F84" s="87" t="s">
        <v>539</v>
      </c>
      <c r="G84" s="88" t="s">
        <v>333</v>
      </c>
      <c r="H84" s="88" t="s">
        <v>132</v>
      </c>
      <c r="I84" s="90">
        <v>259913.86243100002</v>
      </c>
      <c r="J84" s="105">
        <v>159</v>
      </c>
      <c r="K84" s="90"/>
      <c r="L84" s="90">
        <v>413.26304126500003</v>
      </c>
      <c r="M84" s="91">
        <v>3.7669552268740911E-4</v>
      </c>
      <c r="N84" s="91">
        <f t="shared" si="1"/>
        <v>3.3848292132492258E-3</v>
      </c>
      <c r="O84" s="91">
        <f>L84/'סכום נכסי הקרן'!$C$42</f>
        <v>6.0326998322019799E-4</v>
      </c>
    </row>
    <row r="85" spans="2:15">
      <c r="B85" s="85" t="s">
        <v>1109</v>
      </c>
      <c r="C85" s="87" t="s">
        <v>1110</v>
      </c>
      <c r="D85" s="88" t="s">
        <v>119</v>
      </c>
      <c r="E85" s="88" t="s">
        <v>317</v>
      </c>
      <c r="F85" s="87" t="s">
        <v>543</v>
      </c>
      <c r="G85" s="88" t="s">
        <v>341</v>
      </c>
      <c r="H85" s="88" t="s">
        <v>132</v>
      </c>
      <c r="I85" s="90">
        <v>55269.392842000008</v>
      </c>
      <c r="J85" s="105">
        <v>311.60000000000002</v>
      </c>
      <c r="K85" s="90"/>
      <c r="L85" s="90">
        <v>172.219428091</v>
      </c>
      <c r="M85" s="91">
        <v>9.6625515560787168E-5</v>
      </c>
      <c r="N85" s="91">
        <f t="shared" si="1"/>
        <v>1.4105625064054349E-3</v>
      </c>
      <c r="O85" s="91">
        <f>L85/'סכום נכסי הקרן'!$C$42</f>
        <v>2.5140116855508585E-4</v>
      </c>
    </row>
    <row r="86" spans="2:15">
      <c r="B86" s="85" t="s">
        <v>1111</v>
      </c>
      <c r="C86" s="87" t="s">
        <v>1112</v>
      </c>
      <c r="D86" s="88" t="s">
        <v>119</v>
      </c>
      <c r="E86" s="88" t="s">
        <v>317</v>
      </c>
      <c r="F86" s="87" t="s">
        <v>1113</v>
      </c>
      <c r="G86" s="88" t="s">
        <v>126</v>
      </c>
      <c r="H86" s="88" t="s">
        <v>132</v>
      </c>
      <c r="I86" s="90">
        <v>9022.6355650000023</v>
      </c>
      <c r="J86" s="105">
        <v>1892</v>
      </c>
      <c r="K86" s="90"/>
      <c r="L86" s="90">
        <v>170.70826489300003</v>
      </c>
      <c r="M86" s="91">
        <v>9.6170543460022748E-5</v>
      </c>
      <c r="N86" s="91">
        <f t="shared" si="1"/>
        <v>1.398185330544462E-3</v>
      </c>
      <c r="O86" s="91">
        <f>L86/'סכום נכסי הקרן'!$C$42</f>
        <v>2.4919521422074738E-4</v>
      </c>
    </row>
    <row r="87" spans="2:15">
      <c r="B87" s="85" t="s">
        <v>1114</v>
      </c>
      <c r="C87" s="87" t="s">
        <v>1115</v>
      </c>
      <c r="D87" s="88" t="s">
        <v>119</v>
      </c>
      <c r="E87" s="88" t="s">
        <v>317</v>
      </c>
      <c r="F87" s="87" t="s">
        <v>1116</v>
      </c>
      <c r="G87" s="88" t="s">
        <v>157</v>
      </c>
      <c r="H87" s="88" t="s">
        <v>132</v>
      </c>
      <c r="I87" s="90">
        <v>1872.8395880000003</v>
      </c>
      <c r="J87" s="105">
        <v>7005</v>
      </c>
      <c r="K87" s="90"/>
      <c r="L87" s="90">
        <v>131.19241312700004</v>
      </c>
      <c r="M87" s="91">
        <v>5.6828479205185203E-5</v>
      </c>
      <c r="N87" s="91">
        <f t="shared" si="1"/>
        <v>1.0745309117158148E-3</v>
      </c>
      <c r="O87" s="91">
        <f>L87/'סכום נכסי הקרן'!$C$42</f>
        <v>1.9151106429329151E-4</v>
      </c>
    </row>
    <row r="88" spans="2:15">
      <c r="B88" s="85" t="s">
        <v>1117</v>
      </c>
      <c r="C88" s="87" t="s">
        <v>1118</v>
      </c>
      <c r="D88" s="88" t="s">
        <v>119</v>
      </c>
      <c r="E88" s="88" t="s">
        <v>317</v>
      </c>
      <c r="F88" s="87" t="s">
        <v>1119</v>
      </c>
      <c r="G88" s="88" t="s">
        <v>128</v>
      </c>
      <c r="H88" s="88" t="s">
        <v>132</v>
      </c>
      <c r="I88" s="90">
        <v>191215.07164100002</v>
      </c>
      <c r="J88" s="105">
        <v>180</v>
      </c>
      <c r="K88" s="90"/>
      <c r="L88" s="90">
        <v>344.18712895400006</v>
      </c>
      <c r="M88" s="91">
        <v>3.7449196739365088E-4</v>
      </c>
      <c r="N88" s="91">
        <f t="shared" si="1"/>
        <v>2.8190632420014203E-3</v>
      </c>
      <c r="O88" s="91">
        <f>L88/'סכום נכסי הקרן'!$C$42</f>
        <v>5.0243487264940896E-4</v>
      </c>
    </row>
    <row r="89" spans="2:15">
      <c r="B89" s="85" t="s">
        <v>1120</v>
      </c>
      <c r="C89" s="87" t="s">
        <v>1121</v>
      </c>
      <c r="D89" s="88" t="s">
        <v>119</v>
      </c>
      <c r="E89" s="88" t="s">
        <v>317</v>
      </c>
      <c r="F89" s="87" t="s">
        <v>545</v>
      </c>
      <c r="G89" s="88" t="s">
        <v>546</v>
      </c>
      <c r="H89" s="88" t="s">
        <v>132</v>
      </c>
      <c r="I89" s="90">
        <v>6194.044589000001</v>
      </c>
      <c r="J89" s="105">
        <v>8242</v>
      </c>
      <c r="K89" s="90"/>
      <c r="L89" s="90">
        <v>510.51315502100005</v>
      </c>
      <c r="M89" s="91">
        <v>1.7428124245930955E-4</v>
      </c>
      <c r="N89" s="91">
        <f t="shared" si="1"/>
        <v>4.18135586374648E-3</v>
      </c>
      <c r="O89" s="91">
        <f>L89/'סכום נכסי הקרן'!$C$42</f>
        <v>7.4523301556434678E-4</v>
      </c>
    </row>
    <row r="90" spans="2:15">
      <c r="B90" s="85" t="s">
        <v>1122</v>
      </c>
      <c r="C90" s="87" t="s">
        <v>1123</v>
      </c>
      <c r="D90" s="88" t="s">
        <v>119</v>
      </c>
      <c r="E90" s="88" t="s">
        <v>317</v>
      </c>
      <c r="F90" s="87" t="s">
        <v>1124</v>
      </c>
      <c r="G90" s="88" t="s">
        <v>126</v>
      </c>
      <c r="H90" s="88" t="s">
        <v>132</v>
      </c>
      <c r="I90" s="90">
        <v>19368.993368000003</v>
      </c>
      <c r="J90" s="105">
        <v>1540</v>
      </c>
      <c r="K90" s="90"/>
      <c r="L90" s="90">
        <v>298.28249786600003</v>
      </c>
      <c r="M90" s="91">
        <v>2.0568781936897094E-4</v>
      </c>
      <c r="N90" s="91">
        <f t="shared" si="1"/>
        <v>2.4430815528223584E-3</v>
      </c>
      <c r="O90" s="91">
        <f>L90/'סכום נכסי הקרן'!$C$42</f>
        <v>4.354245589726304E-4</v>
      </c>
    </row>
    <row r="91" spans="2:15">
      <c r="B91" s="85" t="s">
        <v>1125</v>
      </c>
      <c r="C91" s="87" t="s">
        <v>1126</v>
      </c>
      <c r="D91" s="88" t="s">
        <v>119</v>
      </c>
      <c r="E91" s="88" t="s">
        <v>317</v>
      </c>
      <c r="F91" s="87" t="s">
        <v>1127</v>
      </c>
      <c r="G91" s="88" t="s">
        <v>498</v>
      </c>
      <c r="H91" s="88" t="s">
        <v>132</v>
      </c>
      <c r="I91" s="90">
        <v>3325.4035070000009</v>
      </c>
      <c r="J91" s="105">
        <v>4749</v>
      </c>
      <c r="K91" s="90"/>
      <c r="L91" s="90">
        <v>157.92341253399999</v>
      </c>
      <c r="M91" s="91">
        <v>4.5004842704897832E-5</v>
      </c>
      <c r="N91" s="91">
        <f t="shared" si="1"/>
        <v>1.2934710507013915E-3</v>
      </c>
      <c r="O91" s="91">
        <f>L91/'סכום נכסי הקרן'!$C$42</f>
        <v>2.3053223955822252E-4</v>
      </c>
    </row>
    <row r="92" spans="2:15">
      <c r="B92" s="85" t="s">
        <v>1128</v>
      </c>
      <c r="C92" s="87" t="s">
        <v>1129</v>
      </c>
      <c r="D92" s="88" t="s">
        <v>119</v>
      </c>
      <c r="E92" s="88" t="s">
        <v>317</v>
      </c>
      <c r="F92" s="87" t="s">
        <v>514</v>
      </c>
      <c r="G92" s="88" t="s">
        <v>156</v>
      </c>
      <c r="H92" s="88" t="s">
        <v>132</v>
      </c>
      <c r="I92" s="90">
        <v>39569.754290000004</v>
      </c>
      <c r="J92" s="105">
        <v>1279</v>
      </c>
      <c r="K92" s="90"/>
      <c r="L92" s="90">
        <v>506.09715736300006</v>
      </c>
      <c r="M92" s="91">
        <v>2.3933420361524032E-4</v>
      </c>
      <c r="N92" s="91">
        <f t="shared" si="1"/>
        <v>4.1451866533745961E-3</v>
      </c>
      <c r="O92" s="91">
        <f>L92/'סכום נכסי הקרן'!$C$42</f>
        <v>7.3878666404719327E-4</v>
      </c>
    </row>
    <row r="93" spans="2:15">
      <c r="B93" s="85" t="s">
        <v>1130</v>
      </c>
      <c r="C93" s="87" t="s">
        <v>1131</v>
      </c>
      <c r="D93" s="88" t="s">
        <v>119</v>
      </c>
      <c r="E93" s="88" t="s">
        <v>317</v>
      </c>
      <c r="F93" s="87" t="s">
        <v>1132</v>
      </c>
      <c r="G93" s="88" t="s">
        <v>127</v>
      </c>
      <c r="H93" s="88" t="s">
        <v>132</v>
      </c>
      <c r="I93" s="90">
        <v>2656.7552460000006</v>
      </c>
      <c r="J93" s="105">
        <v>13450</v>
      </c>
      <c r="K93" s="90"/>
      <c r="L93" s="90">
        <v>357.33358061400003</v>
      </c>
      <c r="M93" s="91">
        <v>2.1710884128706988E-4</v>
      </c>
      <c r="N93" s="91">
        <f t="shared" si="1"/>
        <v>2.9267391994089024E-3</v>
      </c>
      <c r="O93" s="91">
        <f>L93/'סכום נכסי הקרן'!$C$42</f>
        <v>5.2162569999282917E-4</v>
      </c>
    </row>
    <row r="94" spans="2:15">
      <c r="B94" s="85" t="s">
        <v>1133</v>
      </c>
      <c r="C94" s="87" t="s">
        <v>1134</v>
      </c>
      <c r="D94" s="88" t="s">
        <v>119</v>
      </c>
      <c r="E94" s="88" t="s">
        <v>317</v>
      </c>
      <c r="F94" s="87" t="s">
        <v>1135</v>
      </c>
      <c r="G94" s="88" t="s">
        <v>479</v>
      </c>
      <c r="H94" s="88" t="s">
        <v>132</v>
      </c>
      <c r="I94" s="90">
        <v>1089.0405830000002</v>
      </c>
      <c r="J94" s="105">
        <v>40330</v>
      </c>
      <c r="K94" s="90"/>
      <c r="L94" s="90">
        <v>439.21006701699997</v>
      </c>
      <c r="M94" s="91">
        <v>1.6012095562624077E-4</v>
      </c>
      <c r="N94" s="91">
        <f t="shared" si="1"/>
        <v>3.5973482192882432E-3</v>
      </c>
      <c r="O94" s="91">
        <f>L94/'סכום נכסי הקרן'!$C$42</f>
        <v>6.4114673537811896E-4</v>
      </c>
    </row>
    <row r="95" spans="2:15">
      <c r="B95" s="85" t="s">
        <v>1136</v>
      </c>
      <c r="C95" s="87" t="s">
        <v>1137</v>
      </c>
      <c r="D95" s="88" t="s">
        <v>119</v>
      </c>
      <c r="E95" s="88" t="s">
        <v>317</v>
      </c>
      <c r="F95" s="87" t="s">
        <v>1138</v>
      </c>
      <c r="G95" s="88" t="s">
        <v>569</v>
      </c>
      <c r="H95" s="88" t="s">
        <v>132</v>
      </c>
      <c r="I95" s="90">
        <v>1348.8777090000003</v>
      </c>
      <c r="J95" s="105">
        <v>30370</v>
      </c>
      <c r="K95" s="90"/>
      <c r="L95" s="90">
        <v>409.65416030600005</v>
      </c>
      <c r="M95" s="91">
        <v>9.7927907998371762E-5</v>
      </c>
      <c r="N95" s="91">
        <f t="shared" si="1"/>
        <v>3.3552706888291118E-3</v>
      </c>
      <c r="O95" s="91">
        <f>L95/'סכום נכסי הקרן'!$C$42</f>
        <v>5.9800183838702975E-4</v>
      </c>
    </row>
    <row r="96" spans="2:15">
      <c r="B96" s="85" t="s">
        <v>1139</v>
      </c>
      <c r="C96" s="87" t="s">
        <v>1140</v>
      </c>
      <c r="D96" s="88" t="s">
        <v>119</v>
      </c>
      <c r="E96" s="88" t="s">
        <v>317</v>
      </c>
      <c r="F96" s="87" t="s">
        <v>494</v>
      </c>
      <c r="G96" s="88" t="s">
        <v>341</v>
      </c>
      <c r="H96" s="88" t="s">
        <v>132</v>
      </c>
      <c r="I96" s="90">
        <v>2626.7740390000004</v>
      </c>
      <c r="J96" s="105">
        <v>39800</v>
      </c>
      <c r="K96" s="90"/>
      <c r="L96" s="90">
        <v>1045.4560676390001</v>
      </c>
      <c r="M96" s="91">
        <v>2.4705790879045019E-4</v>
      </c>
      <c r="N96" s="91">
        <f t="shared" si="1"/>
        <v>8.562803555046199E-3</v>
      </c>
      <c r="O96" s="91">
        <f>L96/'סכום נכסי הקרן'!$C$42</f>
        <v>1.5261279171045201E-3</v>
      </c>
    </row>
    <row r="97" spans="2:15">
      <c r="B97" s="85" t="s">
        <v>1141</v>
      </c>
      <c r="C97" s="87" t="s">
        <v>1142</v>
      </c>
      <c r="D97" s="88" t="s">
        <v>119</v>
      </c>
      <c r="E97" s="88" t="s">
        <v>317</v>
      </c>
      <c r="F97" s="87">
        <v>520029026</v>
      </c>
      <c r="G97" s="88" t="s">
        <v>319</v>
      </c>
      <c r="H97" s="88" t="s">
        <v>132</v>
      </c>
      <c r="I97" s="90">
        <v>285.92185900000004</v>
      </c>
      <c r="J97" s="105">
        <v>14950</v>
      </c>
      <c r="K97" s="90"/>
      <c r="L97" s="90">
        <v>42.745317905999997</v>
      </c>
      <c r="M97" s="91">
        <v>8.0648961262123226E-6</v>
      </c>
      <c r="N97" s="91">
        <f t="shared" si="1"/>
        <v>3.5010534775858671E-4</v>
      </c>
      <c r="O97" s="91">
        <f>L97/'סכום נכסי הקרן'!$C$42</f>
        <v>6.2398435478189934E-5</v>
      </c>
    </row>
    <row r="98" spans="2:15">
      <c r="B98" s="85" t="s">
        <v>1143</v>
      </c>
      <c r="C98" s="87" t="s">
        <v>1144</v>
      </c>
      <c r="D98" s="88" t="s">
        <v>119</v>
      </c>
      <c r="E98" s="88" t="s">
        <v>317</v>
      </c>
      <c r="F98" s="87" t="s">
        <v>1145</v>
      </c>
      <c r="G98" s="88" t="s">
        <v>418</v>
      </c>
      <c r="H98" s="88" t="s">
        <v>132</v>
      </c>
      <c r="I98" s="90">
        <v>1582.6992540000003</v>
      </c>
      <c r="J98" s="105">
        <v>15850</v>
      </c>
      <c r="K98" s="90"/>
      <c r="L98" s="90">
        <v>250.85783173400003</v>
      </c>
      <c r="M98" s="91">
        <v>1.6576316645815784E-4</v>
      </c>
      <c r="N98" s="91">
        <f t="shared" si="1"/>
        <v>2.054650022964719E-3</v>
      </c>
      <c r="O98" s="91">
        <f>L98/'סכום נכסי הקרן'!$C$42</f>
        <v>3.661953400855502E-4</v>
      </c>
    </row>
    <row r="99" spans="2:15">
      <c r="B99" s="85" t="s">
        <v>1146</v>
      </c>
      <c r="C99" s="87" t="s">
        <v>1147</v>
      </c>
      <c r="D99" s="88" t="s">
        <v>119</v>
      </c>
      <c r="E99" s="88" t="s">
        <v>317</v>
      </c>
      <c r="F99" s="87" t="s">
        <v>616</v>
      </c>
      <c r="G99" s="88" t="s">
        <v>156</v>
      </c>
      <c r="H99" s="88" t="s">
        <v>132</v>
      </c>
      <c r="I99" s="90">
        <v>44632.738907000006</v>
      </c>
      <c r="J99" s="105">
        <v>1460</v>
      </c>
      <c r="K99" s="90"/>
      <c r="L99" s="90">
        <v>651.6379880369999</v>
      </c>
      <c r="M99" s="91">
        <v>2.3963838412137427E-4</v>
      </c>
      <c r="N99" s="91">
        <f t="shared" si="1"/>
        <v>5.3372382190746605E-3</v>
      </c>
      <c r="O99" s="91">
        <f>L99/'סכום נכסי הקרן'!$C$42</f>
        <v>9.5124315231626306E-4</v>
      </c>
    </row>
    <row r="100" spans="2:15">
      <c r="B100" s="85" t="s">
        <v>1148</v>
      </c>
      <c r="C100" s="87" t="s">
        <v>1149</v>
      </c>
      <c r="D100" s="88" t="s">
        <v>119</v>
      </c>
      <c r="E100" s="88" t="s">
        <v>317</v>
      </c>
      <c r="F100" s="87" t="s">
        <v>1150</v>
      </c>
      <c r="G100" s="88" t="s">
        <v>157</v>
      </c>
      <c r="H100" s="88" t="s">
        <v>132</v>
      </c>
      <c r="I100" s="90">
        <v>75.16347500000002</v>
      </c>
      <c r="J100" s="105">
        <v>11580</v>
      </c>
      <c r="K100" s="90"/>
      <c r="L100" s="90">
        <v>8.7039304049999995</v>
      </c>
      <c r="M100" s="91">
        <v>1.6278966790818736E-6</v>
      </c>
      <c r="N100" s="91">
        <f t="shared" si="1"/>
        <v>7.1289505625160516E-5</v>
      </c>
      <c r="O100" s="91">
        <f>L100/'סכום נכסי הקרן'!$C$42</f>
        <v>1.2705757411312025E-5</v>
      </c>
    </row>
    <row r="101" spans="2:15">
      <c r="B101" s="85" t="s">
        <v>1151</v>
      </c>
      <c r="C101" s="87" t="s">
        <v>1152</v>
      </c>
      <c r="D101" s="88" t="s">
        <v>119</v>
      </c>
      <c r="E101" s="88" t="s">
        <v>317</v>
      </c>
      <c r="F101" s="87" t="s">
        <v>1153</v>
      </c>
      <c r="G101" s="88" t="s">
        <v>505</v>
      </c>
      <c r="H101" s="88" t="s">
        <v>132</v>
      </c>
      <c r="I101" s="90">
        <v>1018.1193340000001</v>
      </c>
      <c r="J101" s="105">
        <v>8997</v>
      </c>
      <c r="K101" s="90"/>
      <c r="L101" s="90">
        <v>91.600196504000024</v>
      </c>
      <c r="M101" s="91">
        <v>4.8324126989084348E-5</v>
      </c>
      <c r="N101" s="91">
        <f t="shared" si="1"/>
        <v>7.5025102684489107E-4</v>
      </c>
      <c r="O101" s="91">
        <f>L101/'סכום נכסי הקרן'!$C$42</f>
        <v>1.3371543905495373E-4</v>
      </c>
    </row>
    <row r="102" spans="2:15">
      <c r="B102" s="85" t="s">
        <v>1154</v>
      </c>
      <c r="C102" s="87" t="s">
        <v>1155</v>
      </c>
      <c r="D102" s="88" t="s">
        <v>119</v>
      </c>
      <c r="E102" s="88" t="s">
        <v>317</v>
      </c>
      <c r="F102" s="87" t="s">
        <v>530</v>
      </c>
      <c r="G102" s="88" t="s">
        <v>531</v>
      </c>
      <c r="H102" s="88" t="s">
        <v>132</v>
      </c>
      <c r="I102" s="90">
        <v>4999.6197930000008</v>
      </c>
      <c r="J102" s="105">
        <v>35950</v>
      </c>
      <c r="K102" s="90"/>
      <c r="L102" s="90">
        <v>1797.3633157220004</v>
      </c>
      <c r="M102" s="91">
        <v>3.0438431326255217E-4</v>
      </c>
      <c r="N102" s="91">
        <f t="shared" si="1"/>
        <v>1.4721296729695153E-2</v>
      </c>
      <c r="O102" s="91">
        <f>L102/'סכום נכסי הקרן'!$C$42</f>
        <v>2.6237413682026287E-3</v>
      </c>
    </row>
    <row r="103" spans="2:15">
      <c r="B103" s="85" t="s">
        <v>1156</v>
      </c>
      <c r="C103" s="87" t="s">
        <v>1157</v>
      </c>
      <c r="D103" s="88" t="s">
        <v>119</v>
      </c>
      <c r="E103" s="88" t="s">
        <v>317</v>
      </c>
      <c r="F103" s="87" t="s">
        <v>1158</v>
      </c>
      <c r="G103" s="88" t="s">
        <v>983</v>
      </c>
      <c r="H103" s="88" t="s">
        <v>132</v>
      </c>
      <c r="I103" s="90">
        <v>3395.7024020000008</v>
      </c>
      <c r="J103" s="105">
        <v>12800</v>
      </c>
      <c r="K103" s="90"/>
      <c r="L103" s="90">
        <v>434.64990740700006</v>
      </c>
      <c r="M103" s="91">
        <v>7.6715662027771308E-5</v>
      </c>
      <c r="N103" s="91">
        <f t="shared" si="1"/>
        <v>3.5599982510506794E-3</v>
      </c>
      <c r="O103" s="91">
        <f>L103/'סכום נכסי הקרן'!$C$42</f>
        <v>6.3448994022173328E-4</v>
      </c>
    </row>
    <row r="104" spans="2:15">
      <c r="B104" s="85" t="s">
        <v>1159</v>
      </c>
      <c r="C104" s="87" t="s">
        <v>1160</v>
      </c>
      <c r="D104" s="88" t="s">
        <v>119</v>
      </c>
      <c r="E104" s="88" t="s">
        <v>317</v>
      </c>
      <c r="F104" s="87" t="s">
        <v>645</v>
      </c>
      <c r="G104" s="88" t="s">
        <v>505</v>
      </c>
      <c r="H104" s="88" t="s">
        <v>132</v>
      </c>
      <c r="I104" s="90">
        <v>9467.5432060000021</v>
      </c>
      <c r="J104" s="105">
        <v>2255</v>
      </c>
      <c r="K104" s="90"/>
      <c r="L104" s="90">
        <v>213.49309930400003</v>
      </c>
      <c r="M104" s="91">
        <v>1.7481171762535004E-4</v>
      </c>
      <c r="N104" s="91">
        <f t="shared" si="1"/>
        <v>1.7486143380721878E-3</v>
      </c>
      <c r="O104" s="91">
        <f>L104/'סכום נכסי הקרן'!$C$42</f>
        <v>3.1165133480243776E-4</v>
      </c>
    </row>
    <row r="105" spans="2:15">
      <c r="B105" s="85" t="s">
        <v>1161</v>
      </c>
      <c r="C105" s="87" t="s">
        <v>1162</v>
      </c>
      <c r="D105" s="88" t="s">
        <v>119</v>
      </c>
      <c r="E105" s="88" t="s">
        <v>317</v>
      </c>
      <c r="F105" s="87" t="s">
        <v>407</v>
      </c>
      <c r="G105" s="88" t="s">
        <v>333</v>
      </c>
      <c r="H105" s="88" t="s">
        <v>132</v>
      </c>
      <c r="I105" s="90">
        <v>3284.8783680000006</v>
      </c>
      <c r="J105" s="105">
        <v>21470</v>
      </c>
      <c r="K105" s="90"/>
      <c r="L105" s="90">
        <v>705.26338551100002</v>
      </c>
      <c r="M105" s="91">
        <v>2.6927079898842246E-4</v>
      </c>
      <c r="N105" s="91">
        <f t="shared" si="1"/>
        <v>5.7764568130880163E-3</v>
      </c>
      <c r="O105" s="91">
        <f>L105/'סכום נכסי הקרן'!$C$42</f>
        <v>1.0295240277008394E-3</v>
      </c>
    </row>
    <row r="106" spans="2:15">
      <c r="B106" s="85" t="s">
        <v>1163</v>
      </c>
      <c r="C106" s="87" t="s">
        <v>1164</v>
      </c>
      <c r="D106" s="88" t="s">
        <v>119</v>
      </c>
      <c r="E106" s="88" t="s">
        <v>317</v>
      </c>
      <c r="F106" s="87" t="s">
        <v>409</v>
      </c>
      <c r="G106" s="88" t="s">
        <v>333</v>
      </c>
      <c r="H106" s="88" t="s">
        <v>132</v>
      </c>
      <c r="I106" s="90">
        <v>47153.508393999997</v>
      </c>
      <c r="J106" s="105">
        <v>1625</v>
      </c>
      <c r="K106" s="90"/>
      <c r="L106" s="90">
        <v>766.24451140099995</v>
      </c>
      <c r="M106" s="91">
        <v>2.4311787793796148E-4</v>
      </c>
      <c r="N106" s="91">
        <f t="shared" si="1"/>
        <v>6.2759224699671708E-3</v>
      </c>
      <c r="O106" s="91">
        <f>L106/'סכום נכסי הקרן'!$C$42</f>
        <v>1.1185425924382052E-3</v>
      </c>
    </row>
    <row r="107" spans="2:15">
      <c r="B107" s="85" t="s">
        <v>1165</v>
      </c>
      <c r="C107" s="87" t="s">
        <v>1166</v>
      </c>
      <c r="D107" s="88" t="s">
        <v>119</v>
      </c>
      <c r="E107" s="88" t="s">
        <v>317</v>
      </c>
      <c r="F107" s="87" t="s">
        <v>1167</v>
      </c>
      <c r="G107" s="88" t="s">
        <v>569</v>
      </c>
      <c r="H107" s="88" t="s">
        <v>132</v>
      </c>
      <c r="I107" s="90">
        <v>4830.0319620000009</v>
      </c>
      <c r="J107" s="105">
        <v>7180</v>
      </c>
      <c r="K107" s="90"/>
      <c r="L107" s="90">
        <v>346.79629489700005</v>
      </c>
      <c r="M107" s="91">
        <v>9.970562803787932E-5</v>
      </c>
      <c r="N107" s="91">
        <f t="shared" si="1"/>
        <v>2.8404336047588735E-3</v>
      </c>
      <c r="O107" s="91">
        <f>L107/'סכום נכסי הקרן'!$C$42</f>
        <v>5.0624366109038401E-4</v>
      </c>
    </row>
    <row r="108" spans="2:15">
      <c r="B108" s="85" t="s">
        <v>1168</v>
      </c>
      <c r="C108" s="87" t="s">
        <v>1169</v>
      </c>
      <c r="D108" s="88" t="s">
        <v>119</v>
      </c>
      <c r="E108" s="88" t="s">
        <v>317</v>
      </c>
      <c r="F108" s="87" t="s">
        <v>1170</v>
      </c>
      <c r="G108" s="88" t="s">
        <v>569</v>
      </c>
      <c r="H108" s="88" t="s">
        <v>132</v>
      </c>
      <c r="I108" s="90">
        <v>1206.8848850000002</v>
      </c>
      <c r="J108" s="105">
        <v>21910</v>
      </c>
      <c r="K108" s="90"/>
      <c r="L108" s="90">
        <v>264.42847838699998</v>
      </c>
      <c r="M108" s="91">
        <v>8.7610439790461152E-5</v>
      </c>
      <c r="N108" s="91">
        <f t="shared" si="1"/>
        <v>2.1658003476904722E-3</v>
      </c>
      <c r="O108" s="91">
        <f>L108/'סכום נכסי הקרן'!$C$42</f>
        <v>3.8600539557365481E-4</v>
      </c>
    </row>
    <row r="109" spans="2:15">
      <c r="B109" s="85" t="s">
        <v>1171</v>
      </c>
      <c r="C109" s="87" t="s">
        <v>1172</v>
      </c>
      <c r="D109" s="88" t="s">
        <v>119</v>
      </c>
      <c r="E109" s="88" t="s">
        <v>317</v>
      </c>
      <c r="F109" s="87" t="s">
        <v>1173</v>
      </c>
      <c r="G109" s="88" t="s">
        <v>126</v>
      </c>
      <c r="H109" s="88" t="s">
        <v>132</v>
      </c>
      <c r="I109" s="90">
        <v>120052.11863100002</v>
      </c>
      <c r="J109" s="105">
        <v>282</v>
      </c>
      <c r="K109" s="90"/>
      <c r="L109" s="90">
        <v>338.54697453500006</v>
      </c>
      <c r="M109" s="91">
        <v>1.0682018046132845E-4</v>
      </c>
      <c r="N109" s="91">
        <f t="shared" si="1"/>
        <v>2.7728675807919632E-3</v>
      </c>
      <c r="O109" s="91">
        <f>L109/'סכום נכסי הקרן'!$C$42</f>
        <v>4.9420153087441192E-4</v>
      </c>
    </row>
    <row r="110" spans="2:15">
      <c r="B110" s="85" t="s">
        <v>1174</v>
      </c>
      <c r="C110" s="87" t="s">
        <v>1175</v>
      </c>
      <c r="D110" s="88" t="s">
        <v>119</v>
      </c>
      <c r="E110" s="88" t="s">
        <v>317</v>
      </c>
      <c r="F110" s="87" t="s">
        <v>1176</v>
      </c>
      <c r="G110" s="88" t="s">
        <v>341</v>
      </c>
      <c r="H110" s="88" t="s">
        <v>132</v>
      </c>
      <c r="I110" s="90">
        <v>114869.77426500001</v>
      </c>
      <c r="J110" s="105">
        <v>315</v>
      </c>
      <c r="K110" s="90"/>
      <c r="L110" s="90">
        <v>361.83978893400007</v>
      </c>
      <c r="M110" s="91">
        <v>1.2529747630185613E-4</v>
      </c>
      <c r="N110" s="91">
        <f t="shared" si="1"/>
        <v>2.9636472798310813E-3</v>
      </c>
      <c r="O110" s="91">
        <f>L110/'סכום נכסי הקרן'!$C$42</f>
        <v>5.2820373854491434E-4</v>
      </c>
    </row>
    <row r="111" spans="2:15">
      <c r="B111" s="85" t="s">
        <v>1177</v>
      </c>
      <c r="C111" s="87" t="s">
        <v>1178</v>
      </c>
      <c r="D111" s="88" t="s">
        <v>119</v>
      </c>
      <c r="E111" s="88" t="s">
        <v>317</v>
      </c>
      <c r="F111" s="87" t="s">
        <v>568</v>
      </c>
      <c r="G111" s="88" t="s">
        <v>569</v>
      </c>
      <c r="H111" s="88" t="s">
        <v>132</v>
      </c>
      <c r="I111" s="90">
        <v>86685.787858000011</v>
      </c>
      <c r="J111" s="105">
        <v>1935</v>
      </c>
      <c r="K111" s="90"/>
      <c r="L111" s="90">
        <v>1677.3699950730002</v>
      </c>
      <c r="M111" s="91">
        <v>3.262966256711064E-4</v>
      </c>
      <c r="N111" s="91">
        <f t="shared" si="1"/>
        <v>1.3738491938140918E-2</v>
      </c>
      <c r="O111" s="91">
        <f>L111/'סכום נכסי הקרן'!$C$42</f>
        <v>2.4485784300582523E-3</v>
      </c>
    </row>
    <row r="112" spans="2:15">
      <c r="B112" s="85" t="s">
        <v>1179</v>
      </c>
      <c r="C112" s="87" t="s">
        <v>1180</v>
      </c>
      <c r="D112" s="88" t="s">
        <v>119</v>
      </c>
      <c r="E112" s="88" t="s">
        <v>317</v>
      </c>
      <c r="F112" s="87" t="s">
        <v>1181</v>
      </c>
      <c r="G112" s="88" t="s">
        <v>127</v>
      </c>
      <c r="H112" s="88" t="s">
        <v>132</v>
      </c>
      <c r="I112" s="90">
        <v>1239.4396900000002</v>
      </c>
      <c r="J112" s="105">
        <v>28130</v>
      </c>
      <c r="K112" s="90"/>
      <c r="L112" s="90">
        <v>348.65438470499998</v>
      </c>
      <c r="M112" s="91">
        <v>1.4435587533707486E-4</v>
      </c>
      <c r="N112" s="91">
        <f t="shared" si="1"/>
        <v>2.8556522815699117E-3</v>
      </c>
      <c r="O112" s="91">
        <f>L112/'סכום נכסי הקרן'!$C$42</f>
        <v>5.0895604931620398E-4</v>
      </c>
    </row>
    <row r="113" spans="2:15">
      <c r="B113" s="85" t="s">
        <v>1182</v>
      </c>
      <c r="C113" s="87" t="s">
        <v>1183</v>
      </c>
      <c r="D113" s="88" t="s">
        <v>119</v>
      </c>
      <c r="E113" s="88" t="s">
        <v>317</v>
      </c>
      <c r="F113" s="87" t="s">
        <v>1184</v>
      </c>
      <c r="G113" s="88" t="s">
        <v>1010</v>
      </c>
      <c r="H113" s="88" t="s">
        <v>132</v>
      </c>
      <c r="I113" s="90">
        <v>16292.861770000001</v>
      </c>
      <c r="J113" s="105">
        <v>1105</v>
      </c>
      <c r="K113" s="90"/>
      <c r="L113" s="90">
        <v>180.03612255299998</v>
      </c>
      <c r="M113" s="91">
        <v>1.6279061033218481E-4</v>
      </c>
      <c r="N113" s="91">
        <f t="shared" si="1"/>
        <v>1.4745851097455072E-3</v>
      </c>
      <c r="O113" s="91">
        <f>L113/'סכום נכסי הקרן'!$C$42</f>
        <v>2.6281176342099434E-4</v>
      </c>
    </row>
    <row r="114" spans="2:15">
      <c r="B114" s="92"/>
      <c r="C114" s="87"/>
      <c r="D114" s="87"/>
      <c r="E114" s="87"/>
      <c r="F114" s="87"/>
      <c r="G114" s="87"/>
      <c r="H114" s="87"/>
      <c r="I114" s="90"/>
      <c r="J114" s="105"/>
      <c r="K114" s="87"/>
      <c r="L114" s="87"/>
      <c r="M114" s="87"/>
      <c r="N114" s="91"/>
      <c r="O114" s="87"/>
    </row>
    <row r="115" spans="2:15">
      <c r="B115" s="84" t="s">
        <v>29</v>
      </c>
      <c r="C115" s="80"/>
      <c r="D115" s="81"/>
      <c r="E115" s="81"/>
      <c r="F115" s="80"/>
      <c r="G115" s="81"/>
      <c r="H115" s="81"/>
      <c r="I115" s="77"/>
      <c r="J115" s="103"/>
      <c r="K115" s="77">
        <v>1.4908769970000002</v>
      </c>
      <c r="L115" s="77">
        <f>SUM(L116:L185)</f>
        <v>6221.4952697290018</v>
      </c>
      <c r="M115" s="83"/>
      <c r="N115" s="83">
        <f t="shared" si="1"/>
        <v>5.0957131019047391E-2</v>
      </c>
      <c r="O115" s="83">
        <f>L115/'סכום נכסי הקרן'!$C$42</f>
        <v>9.0819671061928686E-3</v>
      </c>
    </row>
    <row r="116" spans="2:15">
      <c r="B116" s="85" t="s">
        <v>1185</v>
      </c>
      <c r="C116" s="87" t="s">
        <v>1186</v>
      </c>
      <c r="D116" s="88" t="s">
        <v>119</v>
      </c>
      <c r="E116" s="88" t="s">
        <v>317</v>
      </c>
      <c r="F116" s="87" t="s">
        <v>1187</v>
      </c>
      <c r="G116" s="88" t="s">
        <v>1188</v>
      </c>
      <c r="H116" s="88" t="s">
        <v>132</v>
      </c>
      <c r="I116" s="90">
        <v>72725.746120000011</v>
      </c>
      <c r="J116" s="105">
        <v>147.80000000000001</v>
      </c>
      <c r="K116" s="90"/>
      <c r="L116" s="90">
        <v>107.48865277100001</v>
      </c>
      <c r="M116" s="91">
        <v>2.4498900922701171E-4</v>
      </c>
      <c r="N116" s="91">
        <f t="shared" si="1"/>
        <v>8.8038536153244105E-4</v>
      </c>
      <c r="O116" s="91">
        <f>L116/'סכום נכסי הקרן'!$C$42</f>
        <v>1.5690896905523662E-4</v>
      </c>
    </row>
    <row r="117" spans="2:15">
      <c r="B117" s="85" t="s">
        <v>1189</v>
      </c>
      <c r="C117" s="87" t="s">
        <v>1190</v>
      </c>
      <c r="D117" s="88" t="s">
        <v>119</v>
      </c>
      <c r="E117" s="88" t="s">
        <v>317</v>
      </c>
      <c r="F117" s="87" t="s">
        <v>1191</v>
      </c>
      <c r="G117" s="88" t="s">
        <v>498</v>
      </c>
      <c r="H117" s="88" t="s">
        <v>132</v>
      </c>
      <c r="I117" s="90">
        <v>29461.204942000004</v>
      </c>
      <c r="J117" s="105">
        <v>427.1</v>
      </c>
      <c r="K117" s="90"/>
      <c r="L117" s="90">
        <v>125.82880629900004</v>
      </c>
      <c r="M117" s="91">
        <v>1.7870921443376384E-4</v>
      </c>
      <c r="N117" s="91">
        <f t="shared" si="1"/>
        <v>1.0306003123952824E-3</v>
      </c>
      <c r="O117" s="91">
        <f>L117/'סכום נכסי הקרן'!$C$42</f>
        <v>1.8368141906002119E-4</v>
      </c>
    </row>
    <row r="118" spans="2:15">
      <c r="B118" s="85" t="s">
        <v>1192</v>
      </c>
      <c r="C118" s="87" t="s">
        <v>1193</v>
      </c>
      <c r="D118" s="88" t="s">
        <v>119</v>
      </c>
      <c r="E118" s="88" t="s">
        <v>317</v>
      </c>
      <c r="F118" s="87" t="s">
        <v>1194</v>
      </c>
      <c r="G118" s="88" t="s">
        <v>1195</v>
      </c>
      <c r="H118" s="88" t="s">
        <v>132</v>
      </c>
      <c r="I118" s="90">
        <v>1004.0336990000001</v>
      </c>
      <c r="J118" s="105">
        <v>1975</v>
      </c>
      <c r="K118" s="90"/>
      <c r="L118" s="90">
        <v>19.829665556000002</v>
      </c>
      <c r="M118" s="91">
        <v>2.2466650205101997E-4</v>
      </c>
      <c r="N118" s="91">
        <f t="shared" si="1"/>
        <v>1.6241479290636792E-4</v>
      </c>
      <c r="O118" s="91">
        <f>L118/'סכום נכסי הקרן'!$C$42</f>
        <v>2.8946798558643325E-5</v>
      </c>
    </row>
    <row r="119" spans="2:15">
      <c r="B119" s="85" t="s">
        <v>1196</v>
      </c>
      <c r="C119" s="87" t="s">
        <v>1197</v>
      </c>
      <c r="D119" s="88" t="s">
        <v>119</v>
      </c>
      <c r="E119" s="88" t="s">
        <v>317</v>
      </c>
      <c r="F119" s="87" t="s">
        <v>1198</v>
      </c>
      <c r="G119" s="88" t="s">
        <v>128</v>
      </c>
      <c r="H119" s="88" t="s">
        <v>132</v>
      </c>
      <c r="I119" s="90">
        <v>13123.795284000002</v>
      </c>
      <c r="J119" s="105">
        <v>461.8</v>
      </c>
      <c r="K119" s="90"/>
      <c r="L119" s="90">
        <v>60.605686617000003</v>
      </c>
      <c r="M119" s="91">
        <v>2.3856449562863373E-4</v>
      </c>
      <c r="N119" s="91">
        <f t="shared" si="1"/>
        <v>4.9639062308188772E-4</v>
      </c>
      <c r="O119" s="91">
        <f>L119/'סכום נכסי הקרן'!$C$42</f>
        <v>8.8470508847273099E-5</v>
      </c>
    </row>
    <row r="120" spans="2:15">
      <c r="B120" s="85" t="s">
        <v>1199</v>
      </c>
      <c r="C120" s="87" t="s">
        <v>1200</v>
      </c>
      <c r="D120" s="88" t="s">
        <v>119</v>
      </c>
      <c r="E120" s="88" t="s">
        <v>317</v>
      </c>
      <c r="F120" s="87" t="s">
        <v>1201</v>
      </c>
      <c r="G120" s="88" t="s">
        <v>128</v>
      </c>
      <c r="H120" s="88" t="s">
        <v>132</v>
      </c>
      <c r="I120" s="90">
        <v>5770.9373620000006</v>
      </c>
      <c r="J120" s="105">
        <v>2608</v>
      </c>
      <c r="K120" s="90"/>
      <c r="L120" s="90">
        <v>150.50604640100002</v>
      </c>
      <c r="M120" s="91">
        <v>3.4152915714766861E-4</v>
      </c>
      <c r="N120" s="91">
        <f t="shared" si="1"/>
        <v>1.2327191443719685E-3</v>
      </c>
      <c r="O120" s="91">
        <f>L120/'סכום נכסי הקרן'!$C$42</f>
        <v>2.197045731671125E-4</v>
      </c>
    </row>
    <row r="121" spans="2:15">
      <c r="B121" s="85" t="s">
        <v>1202</v>
      </c>
      <c r="C121" s="87" t="s">
        <v>1203</v>
      </c>
      <c r="D121" s="88" t="s">
        <v>119</v>
      </c>
      <c r="E121" s="88" t="s">
        <v>317</v>
      </c>
      <c r="F121" s="87" t="s">
        <v>1204</v>
      </c>
      <c r="G121" s="88" t="s">
        <v>479</v>
      </c>
      <c r="H121" s="88" t="s">
        <v>132</v>
      </c>
      <c r="I121" s="90">
        <v>1894.1195700000003</v>
      </c>
      <c r="J121" s="105">
        <v>9912</v>
      </c>
      <c r="K121" s="90"/>
      <c r="L121" s="90">
        <v>187.74513177800003</v>
      </c>
      <c r="M121" s="91">
        <v>4.7352989250000005E-4</v>
      </c>
      <c r="N121" s="91">
        <f t="shared" si="1"/>
        <v>1.5377257176017408E-3</v>
      </c>
      <c r="O121" s="91">
        <f>L121/'סכום נכסי הקרן'!$C$42</f>
        <v>2.7406516234961518E-4</v>
      </c>
    </row>
    <row r="122" spans="2:15">
      <c r="B122" s="85" t="s">
        <v>1205</v>
      </c>
      <c r="C122" s="87" t="s">
        <v>1206</v>
      </c>
      <c r="D122" s="88" t="s">
        <v>119</v>
      </c>
      <c r="E122" s="88" t="s">
        <v>317</v>
      </c>
      <c r="F122" s="87" t="s">
        <v>1207</v>
      </c>
      <c r="G122" s="88" t="s">
        <v>127</v>
      </c>
      <c r="H122" s="88" t="s">
        <v>132</v>
      </c>
      <c r="I122" s="90">
        <v>7215.6936000000014</v>
      </c>
      <c r="J122" s="105">
        <v>625.9</v>
      </c>
      <c r="K122" s="90"/>
      <c r="L122" s="90">
        <v>45.163026242000008</v>
      </c>
      <c r="M122" s="91">
        <v>1.2697111136747292E-4</v>
      </c>
      <c r="N122" s="91">
        <f t="shared" si="1"/>
        <v>3.6990757778563969E-4</v>
      </c>
      <c r="O122" s="91">
        <f>L122/'סכום נכסי הקרן'!$C$42</f>
        <v>6.5927739387935868E-5</v>
      </c>
    </row>
    <row r="123" spans="2:15">
      <c r="B123" s="85" t="s">
        <v>1208</v>
      </c>
      <c r="C123" s="87" t="s">
        <v>1209</v>
      </c>
      <c r="D123" s="88" t="s">
        <v>119</v>
      </c>
      <c r="E123" s="88" t="s">
        <v>317</v>
      </c>
      <c r="F123" s="87" t="s">
        <v>1210</v>
      </c>
      <c r="G123" s="88" t="s">
        <v>127</v>
      </c>
      <c r="H123" s="88" t="s">
        <v>132</v>
      </c>
      <c r="I123" s="90">
        <v>369.01490000000007</v>
      </c>
      <c r="J123" s="105">
        <v>6915</v>
      </c>
      <c r="K123" s="90"/>
      <c r="L123" s="90">
        <v>25.517381077000003</v>
      </c>
      <c r="M123" s="91">
        <v>3.298278252076067E-5</v>
      </c>
      <c r="N123" s="91">
        <f t="shared" si="1"/>
        <v>2.090000031230898E-4</v>
      </c>
      <c r="O123" s="91">
        <f>L123/'סכום נכסי הקרן'!$C$42</f>
        <v>3.7249568717842482E-5</v>
      </c>
    </row>
    <row r="124" spans="2:15">
      <c r="B124" s="85" t="s">
        <v>1211</v>
      </c>
      <c r="C124" s="87" t="s">
        <v>1212</v>
      </c>
      <c r="D124" s="88" t="s">
        <v>119</v>
      </c>
      <c r="E124" s="88" t="s">
        <v>317</v>
      </c>
      <c r="F124" s="87" t="s">
        <v>653</v>
      </c>
      <c r="G124" s="88" t="s">
        <v>546</v>
      </c>
      <c r="H124" s="88" t="s">
        <v>132</v>
      </c>
      <c r="I124" s="90">
        <v>582.57405500000016</v>
      </c>
      <c r="J124" s="105">
        <v>6622</v>
      </c>
      <c r="K124" s="90"/>
      <c r="L124" s="90">
        <v>38.578053955000009</v>
      </c>
      <c r="M124" s="91">
        <v>4.5327383946497935E-5</v>
      </c>
      <c r="N124" s="91">
        <f t="shared" si="1"/>
        <v>3.1597338977490587E-4</v>
      </c>
      <c r="O124" s="91">
        <f>L124/'סכום נכסי הקרן'!$C$42</f>
        <v>5.6315178562452732E-5</v>
      </c>
    </row>
    <row r="125" spans="2:15">
      <c r="B125" s="85" t="s">
        <v>1213</v>
      </c>
      <c r="C125" s="87" t="s">
        <v>1214</v>
      </c>
      <c r="D125" s="88" t="s">
        <v>119</v>
      </c>
      <c r="E125" s="88" t="s">
        <v>317</v>
      </c>
      <c r="F125" s="87" t="s">
        <v>1215</v>
      </c>
      <c r="G125" s="88" t="s">
        <v>1216</v>
      </c>
      <c r="H125" s="88" t="s">
        <v>132</v>
      </c>
      <c r="I125" s="90">
        <v>6575.4421000000011</v>
      </c>
      <c r="J125" s="105">
        <v>343.1</v>
      </c>
      <c r="K125" s="90"/>
      <c r="L125" s="90">
        <v>22.560341855000001</v>
      </c>
      <c r="M125" s="91">
        <v>3.3853309750704006E-4</v>
      </c>
      <c r="N125" s="91">
        <f t="shared" si="1"/>
        <v>1.8478038572708084E-4</v>
      </c>
      <c r="O125" s="91">
        <f>L125/'סכום נכסי הקרן'!$C$42</f>
        <v>3.2932964464103974E-5</v>
      </c>
    </row>
    <row r="126" spans="2:15">
      <c r="B126" s="85" t="s">
        <v>1217</v>
      </c>
      <c r="C126" s="87" t="s">
        <v>1218</v>
      </c>
      <c r="D126" s="88" t="s">
        <v>119</v>
      </c>
      <c r="E126" s="88" t="s">
        <v>317</v>
      </c>
      <c r="F126" s="87" t="s">
        <v>1219</v>
      </c>
      <c r="G126" s="88" t="s">
        <v>341</v>
      </c>
      <c r="H126" s="88" t="s">
        <v>132</v>
      </c>
      <c r="I126" s="90">
        <v>3757.232703000001</v>
      </c>
      <c r="J126" s="105">
        <v>4378</v>
      </c>
      <c r="K126" s="90"/>
      <c r="L126" s="90">
        <v>164.49164775000003</v>
      </c>
      <c r="M126" s="91">
        <v>2.342607186501633E-4</v>
      </c>
      <c r="N126" s="91">
        <f t="shared" si="1"/>
        <v>1.3472681538020121E-3</v>
      </c>
      <c r="O126" s="91">
        <f>L126/'סכום נכסי הקרן'!$C$42</f>
        <v>2.4012036806933659E-4</v>
      </c>
    </row>
    <row r="127" spans="2:15">
      <c r="B127" s="85" t="s">
        <v>1220</v>
      </c>
      <c r="C127" s="87" t="s">
        <v>1221</v>
      </c>
      <c r="D127" s="88" t="s">
        <v>119</v>
      </c>
      <c r="E127" s="88" t="s">
        <v>317</v>
      </c>
      <c r="F127" s="87" t="s">
        <v>1222</v>
      </c>
      <c r="G127" s="88" t="s">
        <v>155</v>
      </c>
      <c r="H127" s="88" t="s">
        <v>132</v>
      </c>
      <c r="I127" s="90">
        <v>384.02522600000003</v>
      </c>
      <c r="J127" s="105">
        <v>8800</v>
      </c>
      <c r="K127" s="90"/>
      <c r="L127" s="90">
        <v>33.794219929000008</v>
      </c>
      <c r="M127" s="91">
        <v>3.556167466335076E-5</v>
      </c>
      <c r="N127" s="91">
        <f t="shared" si="1"/>
        <v>2.7679141716739836E-4</v>
      </c>
      <c r="O127" s="91">
        <f>L127/'סכום נכסי הקרן'!$C$42</f>
        <v>4.9331869666115556E-5</v>
      </c>
    </row>
    <row r="128" spans="2:15">
      <c r="B128" s="85" t="s">
        <v>1223</v>
      </c>
      <c r="C128" s="87" t="s">
        <v>1224</v>
      </c>
      <c r="D128" s="88" t="s">
        <v>119</v>
      </c>
      <c r="E128" s="88" t="s">
        <v>317</v>
      </c>
      <c r="F128" s="87" t="s">
        <v>1225</v>
      </c>
      <c r="G128" s="88" t="s">
        <v>1195</v>
      </c>
      <c r="H128" s="88" t="s">
        <v>132</v>
      </c>
      <c r="I128" s="90">
        <v>3946.5625220000006</v>
      </c>
      <c r="J128" s="105">
        <v>474.8</v>
      </c>
      <c r="K128" s="90"/>
      <c r="L128" s="90">
        <v>18.738278851</v>
      </c>
      <c r="M128" s="91">
        <v>7.601110593935191E-5</v>
      </c>
      <c r="N128" s="91">
        <f t="shared" si="1"/>
        <v>1.5347579465787225E-4</v>
      </c>
      <c r="O128" s="91">
        <f>L128/'סכום נכסי הקרן'!$C$42</f>
        <v>2.735362236462237E-5</v>
      </c>
    </row>
    <row r="129" spans="2:15">
      <c r="B129" s="85" t="s">
        <v>1226</v>
      </c>
      <c r="C129" s="87" t="s">
        <v>1227</v>
      </c>
      <c r="D129" s="88" t="s">
        <v>119</v>
      </c>
      <c r="E129" s="88" t="s">
        <v>317</v>
      </c>
      <c r="F129" s="87" t="s">
        <v>1228</v>
      </c>
      <c r="G129" s="88" t="s">
        <v>479</v>
      </c>
      <c r="H129" s="88" t="s">
        <v>132</v>
      </c>
      <c r="I129" s="90">
        <v>4137.1750500000007</v>
      </c>
      <c r="J129" s="105">
        <v>2461</v>
      </c>
      <c r="K129" s="90"/>
      <c r="L129" s="90">
        <v>101.81587797600002</v>
      </c>
      <c r="M129" s="91">
        <v>1.4778911375079332E-4</v>
      </c>
      <c r="N129" s="91">
        <f t="shared" si="1"/>
        <v>8.3392252326961369E-4</v>
      </c>
      <c r="O129" s="91">
        <f>L129/'סכום נכסי הקרן'!$C$42</f>
        <v>1.4862800895554761E-4</v>
      </c>
    </row>
    <row r="130" spans="2:15">
      <c r="B130" s="85" t="s">
        <v>1229</v>
      </c>
      <c r="C130" s="87" t="s">
        <v>1230</v>
      </c>
      <c r="D130" s="88" t="s">
        <v>119</v>
      </c>
      <c r="E130" s="88" t="s">
        <v>317</v>
      </c>
      <c r="F130" s="87" t="s">
        <v>1231</v>
      </c>
      <c r="G130" s="88" t="s">
        <v>128</v>
      </c>
      <c r="H130" s="88" t="s">
        <v>132</v>
      </c>
      <c r="I130" s="90">
        <v>2208.5915230000005</v>
      </c>
      <c r="J130" s="105">
        <v>1686</v>
      </c>
      <c r="K130" s="90"/>
      <c r="L130" s="90">
        <v>37.23685308200001</v>
      </c>
      <c r="M130" s="91">
        <v>3.3830823527753845E-4</v>
      </c>
      <c r="N130" s="91">
        <f t="shared" si="1"/>
        <v>3.0498828962689936E-4</v>
      </c>
      <c r="O130" s="91">
        <f>L130/'סכום נכסי הקרן'!$C$42</f>
        <v>5.4357330539864151E-5</v>
      </c>
    </row>
    <row r="131" spans="2:15">
      <c r="B131" s="85" t="s">
        <v>1232</v>
      </c>
      <c r="C131" s="87" t="s">
        <v>1233</v>
      </c>
      <c r="D131" s="88" t="s">
        <v>119</v>
      </c>
      <c r="E131" s="88" t="s">
        <v>317</v>
      </c>
      <c r="F131" s="87" t="s">
        <v>1234</v>
      </c>
      <c r="G131" s="88" t="s">
        <v>479</v>
      </c>
      <c r="H131" s="88" t="s">
        <v>132</v>
      </c>
      <c r="I131" s="90">
        <v>962.86834700000009</v>
      </c>
      <c r="J131" s="105">
        <v>7850</v>
      </c>
      <c r="K131" s="90"/>
      <c r="L131" s="90">
        <v>75.585165275000023</v>
      </c>
      <c r="M131" s="91">
        <v>1.9025206154339825E-4</v>
      </c>
      <c r="N131" s="91">
        <f t="shared" si="1"/>
        <v>6.1907998045979346E-4</v>
      </c>
      <c r="O131" s="91">
        <f>L131/'סכום נכסי הקרן'!$C$42</f>
        <v>1.1033713841810938E-4</v>
      </c>
    </row>
    <row r="132" spans="2:15">
      <c r="B132" s="85" t="s">
        <v>1235</v>
      </c>
      <c r="C132" s="87" t="s">
        <v>1236</v>
      </c>
      <c r="D132" s="88" t="s">
        <v>119</v>
      </c>
      <c r="E132" s="88" t="s">
        <v>317</v>
      </c>
      <c r="F132" s="87" t="s">
        <v>1237</v>
      </c>
      <c r="G132" s="88" t="s">
        <v>1238</v>
      </c>
      <c r="H132" s="88" t="s">
        <v>132</v>
      </c>
      <c r="I132" s="90">
        <v>2965.4636640000008</v>
      </c>
      <c r="J132" s="105">
        <v>206</v>
      </c>
      <c r="K132" s="90"/>
      <c r="L132" s="90">
        <v>6.108855148</v>
      </c>
      <c r="M132" s="91">
        <v>1.0080772483202589E-4</v>
      </c>
      <c r="N132" s="91">
        <f t="shared" si="1"/>
        <v>5.0034552572532526E-5</v>
      </c>
      <c r="O132" s="91">
        <f>L132/'סכום נכסי הקרן'!$C$42</f>
        <v>8.9175381649128217E-6</v>
      </c>
    </row>
    <row r="133" spans="2:15">
      <c r="B133" s="85" t="s">
        <v>1239</v>
      </c>
      <c r="C133" s="87" t="s">
        <v>1240</v>
      </c>
      <c r="D133" s="88" t="s">
        <v>119</v>
      </c>
      <c r="E133" s="88" t="s">
        <v>317</v>
      </c>
      <c r="F133" s="87" t="s">
        <v>1241</v>
      </c>
      <c r="G133" s="88" t="s">
        <v>546</v>
      </c>
      <c r="H133" s="88" t="s">
        <v>132</v>
      </c>
      <c r="I133" s="90">
        <v>6013.0780000000013</v>
      </c>
      <c r="J133" s="105">
        <v>956.7</v>
      </c>
      <c r="K133" s="90"/>
      <c r="L133" s="90">
        <v>57.527117226000009</v>
      </c>
      <c r="M133" s="91">
        <v>1.3187553795112946E-4</v>
      </c>
      <c r="N133" s="91">
        <f t="shared" si="1"/>
        <v>4.7117561334432525E-4</v>
      </c>
      <c r="O133" s="91">
        <f>L133/'סכום נכסי הקרן'!$C$42</f>
        <v>8.3976498206578352E-5</v>
      </c>
    </row>
    <row r="134" spans="2:15">
      <c r="B134" s="85" t="s">
        <v>1242</v>
      </c>
      <c r="C134" s="87" t="s">
        <v>1243</v>
      </c>
      <c r="D134" s="88" t="s">
        <v>119</v>
      </c>
      <c r="E134" s="88" t="s">
        <v>317</v>
      </c>
      <c r="F134" s="87" t="s">
        <v>1244</v>
      </c>
      <c r="G134" s="88" t="s">
        <v>1102</v>
      </c>
      <c r="H134" s="88" t="s">
        <v>132</v>
      </c>
      <c r="I134" s="90">
        <v>6092.8023950000006</v>
      </c>
      <c r="J134" s="105">
        <v>116.9</v>
      </c>
      <c r="K134" s="90"/>
      <c r="L134" s="90">
        <v>7.1224859900000022</v>
      </c>
      <c r="M134" s="91">
        <v>6.197740680886568E-5</v>
      </c>
      <c r="N134" s="91">
        <f t="shared" si="1"/>
        <v>5.8336691749918941E-5</v>
      </c>
      <c r="O134" s="91">
        <f>L134/'סכום נכסי הקרן'!$C$42</f>
        <v>1.039720849587935E-5</v>
      </c>
    </row>
    <row r="135" spans="2:15">
      <c r="B135" s="85" t="s">
        <v>1245</v>
      </c>
      <c r="C135" s="87" t="s">
        <v>1246</v>
      </c>
      <c r="D135" s="88" t="s">
        <v>119</v>
      </c>
      <c r="E135" s="88" t="s">
        <v>317</v>
      </c>
      <c r="F135" s="87" t="s">
        <v>1247</v>
      </c>
      <c r="G135" s="88" t="s">
        <v>1238</v>
      </c>
      <c r="H135" s="88" t="s">
        <v>132</v>
      </c>
      <c r="I135" s="90">
        <v>6616.0634490000011</v>
      </c>
      <c r="J135" s="105">
        <v>5770</v>
      </c>
      <c r="K135" s="90"/>
      <c r="L135" s="90">
        <v>381.74686099400003</v>
      </c>
      <c r="M135" s="91">
        <v>2.6752400693582501E-4</v>
      </c>
      <c r="N135" s="91">
        <f t="shared" si="1"/>
        <v>3.1266960703851283E-3</v>
      </c>
      <c r="O135" s="91">
        <f>L135/'סכום נכסי הקרן'!$C$42</f>
        <v>5.5726353298198473E-4</v>
      </c>
    </row>
    <row r="136" spans="2:15">
      <c r="B136" s="85" t="s">
        <v>1248</v>
      </c>
      <c r="C136" s="87" t="s">
        <v>1249</v>
      </c>
      <c r="D136" s="88" t="s">
        <v>119</v>
      </c>
      <c r="E136" s="88" t="s">
        <v>317</v>
      </c>
      <c r="F136" s="87" t="s">
        <v>1250</v>
      </c>
      <c r="G136" s="88" t="s">
        <v>620</v>
      </c>
      <c r="H136" s="88" t="s">
        <v>132</v>
      </c>
      <c r="I136" s="90">
        <v>2005.7523630000005</v>
      </c>
      <c r="J136" s="105">
        <v>9957</v>
      </c>
      <c r="K136" s="90"/>
      <c r="L136" s="90">
        <v>199.71276279100002</v>
      </c>
      <c r="M136" s="91">
        <v>2.2664045211199957E-4</v>
      </c>
      <c r="N136" s="91">
        <f t="shared" si="1"/>
        <v>1.6357465494239948E-3</v>
      </c>
      <c r="O136" s="91">
        <f>L136/'סכום נכסי הקרן'!$C$42</f>
        <v>2.9153517984331227E-4</v>
      </c>
    </row>
    <row r="137" spans="2:15">
      <c r="B137" s="85" t="s">
        <v>1251</v>
      </c>
      <c r="C137" s="87" t="s">
        <v>1252</v>
      </c>
      <c r="D137" s="88" t="s">
        <v>119</v>
      </c>
      <c r="E137" s="88" t="s">
        <v>317</v>
      </c>
      <c r="F137" s="87" t="s">
        <v>1253</v>
      </c>
      <c r="G137" s="88" t="s">
        <v>127</v>
      </c>
      <c r="H137" s="88" t="s">
        <v>132</v>
      </c>
      <c r="I137" s="90">
        <v>24894.142920000002</v>
      </c>
      <c r="J137" s="105">
        <v>187.1</v>
      </c>
      <c r="K137" s="90"/>
      <c r="L137" s="90">
        <v>46.576941403000006</v>
      </c>
      <c r="M137" s="91">
        <v>1.6624553190150901E-4</v>
      </c>
      <c r="N137" s="91">
        <f t="shared" si="1"/>
        <v>3.8148824400577693E-4</v>
      </c>
      <c r="O137" s="91">
        <f>L137/'סכום נכסי הקרן'!$C$42</f>
        <v>6.7991733721521318E-5</v>
      </c>
    </row>
    <row r="138" spans="2:15">
      <c r="B138" s="85" t="s">
        <v>1254</v>
      </c>
      <c r="C138" s="87" t="s">
        <v>1255</v>
      </c>
      <c r="D138" s="88" t="s">
        <v>119</v>
      </c>
      <c r="E138" s="88" t="s">
        <v>317</v>
      </c>
      <c r="F138" s="87" t="s">
        <v>1256</v>
      </c>
      <c r="G138" s="88" t="s">
        <v>155</v>
      </c>
      <c r="H138" s="88" t="s">
        <v>132</v>
      </c>
      <c r="I138" s="90">
        <v>2906.4968960000006</v>
      </c>
      <c r="J138" s="105">
        <v>326.2</v>
      </c>
      <c r="K138" s="90"/>
      <c r="L138" s="90">
        <v>9.4809928680000013</v>
      </c>
      <c r="M138" s="91">
        <v>1.6392722424354544E-4</v>
      </c>
      <c r="N138" s="91">
        <f t="shared" si="1"/>
        <v>7.7654032482511891E-5</v>
      </c>
      <c r="O138" s="91">
        <f>L138/'סכום נכסי הקרן'!$C$42</f>
        <v>1.3840091750961957E-5</v>
      </c>
    </row>
    <row r="139" spans="2:15">
      <c r="B139" s="85" t="s">
        <v>1257</v>
      </c>
      <c r="C139" s="87" t="s">
        <v>1258</v>
      </c>
      <c r="D139" s="88" t="s">
        <v>119</v>
      </c>
      <c r="E139" s="88" t="s">
        <v>317</v>
      </c>
      <c r="F139" s="87" t="s">
        <v>1259</v>
      </c>
      <c r="G139" s="88" t="s">
        <v>128</v>
      </c>
      <c r="H139" s="88" t="s">
        <v>132</v>
      </c>
      <c r="I139" s="90">
        <v>23451.004200000003</v>
      </c>
      <c r="J139" s="105">
        <v>369.5</v>
      </c>
      <c r="K139" s="90"/>
      <c r="L139" s="90">
        <v>86.651460519000011</v>
      </c>
      <c r="M139" s="91">
        <v>2.941170542020724E-4</v>
      </c>
      <c r="N139" s="91">
        <f t="shared" si="1"/>
        <v>7.097184254310023E-4</v>
      </c>
      <c r="O139" s="91">
        <f>L139/'סכום נכסי הקרן'!$C$42</f>
        <v>1.2649141082950741E-4</v>
      </c>
    </row>
    <row r="140" spans="2:15">
      <c r="B140" s="85" t="s">
        <v>1260</v>
      </c>
      <c r="C140" s="87" t="s">
        <v>1261</v>
      </c>
      <c r="D140" s="88" t="s">
        <v>119</v>
      </c>
      <c r="E140" s="88" t="s">
        <v>317</v>
      </c>
      <c r="F140" s="87" t="s">
        <v>1262</v>
      </c>
      <c r="G140" s="88" t="s">
        <v>155</v>
      </c>
      <c r="H140" s="88" t="s">
        <v>132</v>
      </c>
      <c r="I140" s="90">
        <v>24264.630778000002</v>
      </c>
      <c r="J140" s="105">
        <v>169.8</v>
      </c>
      <c r="K140" s="90"/>
      <c r="L140" s="90">
        <v>41.201343054000006</v>
      </c>
      <c r="M140" s="91">
        <v>2.2430379745220659E-4</v>
      </c>
      <c r="N140" s="91">
        <f t="shared" ref="N140:N185" si="2">IFERROR(L140/$L$11,0)</f>
        <v>3.3745942818258343E-4</v>
      </c>
      <c r="O140" s="91">
        <f>L140/'סכום נכסי הקרן'!$C$42</f>
        <v>6.014458359681356E-5</v>
      </c>
    </row>
    <row r="141" spans="2:15">
      <c r="B141" s="85" t="s">
        <v>1263</v>
      </c>
      <c r="C141" s="87" t="s">
        <v>1264</v>
      </c>
      <c r="D141" s="88" t="s">
        <v>119</v>
      </c>
      <c r="E141" s="88" t="s">
        <v>317</v>
      </c>
      <c r="F141" s="87" t="s">
        <v>1265</v>
      </c>
      <c r="G141" s="88" t="s">
        <v>418</v>
      </c>
      <c r="H141" s="88" t="s">
        <v>132</v>
      </c>
      <c r="I141" s="90">
        <v>8137.7532320000009</v>
      </c>
      <c r="J141" s="105">
        <v>1067</v>
      </c>
      <c r="K141" s="90"/>
      <c r="L141" s="90">
        <v>86.829827053000017</v>
      </c>
      <c r="M141" s="91">
        <v>2.3772469453729015E-4</v>
      </c>
      <c r="N141" s="91">
        <f t="shared" si="2"/>
        <v>7.1117933578267851E-4</v>
      </c>
      <c r="O141" s="91">
        <f>L141/'סכום נכסי הקרן'!$C$42</f>
        <v>1.2675178537363275E-4</v>
      </c>
    </row>
    <row r="142" spans="2:15">
      <c r="B142" s="85" t="s">
        <v>1266</v>
      </c>
      <c r="C142" s="87" t="s">
        <v>1267</v>
      </c>
      <c r="D142" s="88" t="s">
        <v>119</v>
      </c>
      <c r="E142" s="88" t="s">
        <v>317</v>
      </c>
      <c r="F142" s="87" t="s">
        <v>1268</v>
      </c>
      <c r="G142" s="88" t="s">
        <v>157</v>
      </c>
      <c r="H142" s="88" t="s">
        <v>132</v>
      </c>
      <c r="I142" s="90">
        <v>2018.8608730000005</v>
      </c>
      <c r="J142" s="105">
        <v>2004</v>
      </c>
      <c r="K142" s="90"/>
      <c r="L142" s="90">
        <v>40.457971897000007</v>
      </c>
      <c r="M142" s="91">
        <v>1.707661723495374E-4</v>
      </c>
      <c r="N142" s="91">
        <f t="shared" si="2"/>
        <v>3.3137084982629386E-4</v>
      </c>
      <c r="O142" s="91">
        <f>L142/'סכום נכסי הקרן'!$C$42</f>
        <v>5.9059430895916209E-5</v>
      </c>
    </row>
    <row r="143" spans="2:15">
      <c r="B143" s="85" t="s">
        <v>1269</v>
      </c>
      <c r="C143" s="87" t="s">
        <v>1270</v>
      </c>
      <c r="D143" s="88" t="s">
        <v>119</v>
      </c>
      <c r="E143" s="88" t="s">
        <v>317</v>
      </c>
      <c r="F143" s="87" t="s">
        <v>575</v>
      </c>
      <c r="G143" s="88" t="s">
        <v>129</v>
      </c>
      <c r="H143" s="88" t="s">
        <v>132</v>
      </c>
      <c r="I143" s="90">
        <v>9585.5047640000012</v>
      </c>
      <c r="J143" s="105">
        <v>982</v>
      </c>
      <c r="K143" s="90"/>
      <c r="L143" s="90">
        <v>94.129656783000016</v>
      </c>
      <c r="M143" s="91">
        <v>1.4076528585713939E-4</v>
      </c>
      <c r="N143" s="91">
        <f t="shared" si="2"/>
        <v>7.7096856069428887E-4</v>
      </c>
      <c r="O143" s="91">
        <f>L143/'סכום נכסי הקרן'!$C$42</f>
        <v>1.3740787536718128E-4</v>
      </c>
    </row>
    <row r="144" spans="2:15">
      <c r="B144" s="85" t="s">
        <v>1271</v>
      </c>
      <c r="C144" s="87" t="s">
        <v>1272</v>
      </c>
      <c r="D144" s="88" t="s">
        <v>119</v>
      </c>
      <c r="E144" s="88" t="s">
        <v>317</v>
      </c>
      <c r="F144" s="87" t="s">
        <v>1273</v>
      </c>
      <c r="G144" s="88" t="s">
        <v>418</v>
      </c>
      <c r="H144" s="88" t="s">
        <v>132</v>
      </c>
      <c r="I144" s="90">
        <v>5080.596923000001</v>
      </c>
      <c r="J144" s="105">
        <v>619.70000000000005</v>
      </c>
      <c r="K144" s="90"/>
      <c r="L144" s="90">
        <v>31.484459120000004</v>
      </c>
      <c r="M144" s="91">
        <v>3.3469531666724536E-4</v>
      </c>
      <c r="N144" s="91">
        <f t="shared" si="2"/>
        <v>2.5787333090933378E-4</v>
      </c>
      <c r="O144" s="91">
        <f>L144/'סכום נכסי הקרן'!$C$42</f>
        <v>4.596014457736126E-5</v>
      </c>
    </row>
    <row r="145" spans="2:15">
      <c r="B145" s="85" t="s">
        <v>1274</v>
      </c>
      <c r="C145" s="87" t="s">
        <v>1275</v>
      </c>
      <c r="D145" s="88" t="s">
        <v>119</v>
      </c>
      <c r="E145" s="88" t="s">
        <v>317</v>
      </c>
      <c r="F145" s="87" t="s">
        <v>1276</v>
      </c>
      <c r="G145" s="88" t="s">
        <v>155</v>
      </c>
      <c r="H145" s="88" t="s">
        <v>132</v>
      </c>
      <c r="I145" s="90">
        <v>6111.091171</v>
      </c>
      <c r="J145" s="105">
        <v>456.4</v>
      </c>
      <c r="K145" s="90"/>
      <c r="L145" s="90">
        <v>27.891020106000006</v>
      </c>
      <c r="M145" s="91">
        <v>2.5420097854477581E-4</v>
      </c>
      <c r="N145" s="91">
        <f t="shared" si="2"/>
        <v>2.2844128367524011E-4</v>
      </c>
      <c r="O145" s="91">
        <f>L145/'סכום נכסי הקרן'!$C$42</f>
        <v>4.0714541469367631E-5</v>
      </c>
    </row>
    <row r="146" spans="2:15">
      <c r="B146" s="85" t="s">
        <v>1277</v>
      </c>
      <c r="C146" s="87" t="s">
        <v>1278</v>
      </c>
      <c r="D146" s="88" t="s">
        <v>119</v>
      </c>
      <c r="E146" s="88" t="s">
        <v>317</v>
      </c>
      <c r="F146" s="87" t="s">
        <v>1279</v>
      </c>
      <c r="G146" s="88" t="s">
        <v>1102</v>
      </c>
      <c r="H146" s="88" t="s">
        <v>132</v>
      </c>
      <c r="I146" s="90">
        <v>25297.903068000003</v>
      </c>
      <c r="J146" s="105">
        <v>36.200000000000003</v>
      </c>
      <c r="K146" s="90"/>
      <c r="L146" s="90">
        <v>9.1578409170000015</v>
      </c>
      <c r="M146" s="91">
        <v>2.7813481436749822E-4</v>
      </c>
      <c r="N146" s="91">
        <f t="shared" si="2"/>
        <v>7.5007257777677142E-5</v>
      </c>
      <c r="O146" s="91">
        <f>L146/'סכום נכסי הקרן'!$C$42</f>
        <v>1.3368363450602439E-5</v>
      </c>
    </row>
    <row r="147" spans="2:15">
      <c r="B147" s="85" t="s">
        <v>1280</v>
      </c>
      <c r="C147" s="87" t="s">
        <v>1281</v>
      </c>
      <c r="D147" s="88" t="s">
        <v>119</v>
      </c>
      <c r="E147" s="88" t="s">
        <v>317</v>
      </c>
      <c r="F147" s="87" t="s">
        <v>1282</v>
      </c>
      <c r="G147" s="88" t="s">
        <v>569</v>
      </c>
      <c r="H147" s="88" t="s">
        <v>132</v>
      </c>
      <c r="I147" s="90">
        <v>15198.634907000001</v>
      </c>
      <c r="J147" s="105">
        <v>90.8</v>
      </c>
      <c r="K147" s="90"/>
      <c r="L147" s="90">
        <v>13.800360484000002</v>
      </c>
      <c r="M147" s="91">
        <v>8.6923832076142655E-5</v>
      </c>
      <c r="N147" s="91">
        <f t="shared" si="2"/>
        <v>1.1303179489902655E-4</v>
      </c>
      <c r="O147" s="91">
        <f>L147/'סכום נכסי הקרן'!$C$42</f>
        <v>2.0145385399409182E-5</v>
      </c>
    </row>
    <row r="148" spans="2:15">
      <c r="B148" s="85" t="s">
        <v>1283</v>
      </c>
      <c r="C148" s="87" t="s">
        <v>1284</v>
      </c>
      <c r="D148" s="88" t="s">
        <v>119</v>
      </c>
      <c r="E148" s="88" t="s">
        <v>317</v>
      </c>
      <c r="F148" s="87" t="s">
        <v>1285</v>
      </c>
      <c r="G148" s="88" t="s">
        <v>1010</v>
      </c>
      <c r="H148" s="88" t="s">
        <v>132</v>
      </c>
      <c r="I148" s="90">
        <v>3524.4003100000009</v>
      </c>
      <c r="J148" s="105">
        <v>1900</v>
      </c>
      <c r="K148" s="90"/>
      <c r="L148" s="90">
        <v>66.963605891</v>
      </c>
      <c r="M148" s="91">
        <v>2.4759902660516088E-4</v>
      </c>
      <c r="N148" s="91">
        <f t="shared" si="2"/>
        <v>5.4846513433806307E-4</v>
      </c>
      <c r="O148" s="91">
        <f>L148/'סכום נכסי הקרן'!$C$42</f>
        <v>9.7751623950140124E-5</v>
      </c>
    </row>
    <row r="149" spans="2:15">
      <c r="B149" s="85" t="s">
        <v>1286</v>
      </c>
      <c r="C149" s="87" t="s">
        <v>1287</v>
      </c>
      <c r="D149" s="88" t="s">
        <v>119</v>
      </c>
      <c r="E149" s="88" t="s">
        <v>317</v>
      </c>
      <c r="F149" s="87" t="s">
        <v>1288</v>
      </c>
      <c r="G149" s="88" t="s">
        <v>1289</v>
      </c>
      <c r="H149" s="88" t="s">
        <v>132</v>
      </c>
      <c r="I149" s="90">
        <v>21587.854988000003</v>
      </c>
      <c r="J149" s="105">
        <v>764.7</v>
      </c>
      <c r="K149" s="90"/>
      <c r="L149" s="90">
        <v>165.08232710400003</v>
      </c>
      <c r="M149" s="91">
        <v>2.2941560782632569E-4</v>
      </c>
      <c r="N149" s="91">
        <f t="shared" si="2"/>
        <v>1.3521061105836356E-3</v>
      </c>
      <c r="O149" s="91">
        <f>L149/'סכום נכסי הקרן'!$C$42</f>
        <v>2.4098262548990181E-4</v>
      </c>
    </row>
    <row r="150" spans="2:15">
      <c r="B150" s="85" t="s">
        <v>1290</v>
      </c>
      <c r="C150" s="87" t="s">
        <v>1291</v>
      </c>
      <c r="D150" s="88" t="s">
        <v>119</v>
      </c>
      <c r="E150" s="88" t="s">
        <v>317</v>
      </c>
      <c r="F150" s="87" t="s">
        <v>1292</v>
      </c>
      <c r="G150" s="88" t="s">
        <v>620</v>
      </c>
      <c r="H150" s="88" t="s">
        <v>132</v>
      </c>
      <c r="I150" s="90">
        <v>3046.6591580000004</v>
      </c>
      <c r="J150" s="105">
        <v>245.7</v>
      </c>
      <c r="K150" s="90"/>
      <c r="L150" s="90">
        <v>7.4856415670000009</v>
      </c>
      <c r="M150" s="91">
        <v>4.1409717260821466E-5</v>
      </c>
      <c r="N150" s="91">
        <f t="shared" si="2"/>
        <v>6.1311115986408435E-5</v>
      </c>
      <c r="O150" s="91">
        <f>L150/'סכום נכסי הקרן'!$C$42</f>
        <v>1.0927332985532486E-5</v>
      </c>
    </row>
    <row r="151" spans="2:15">
      <c r="B151" s="85" t="s">
        <v>1293</v>
      </c>
      <c r="C151" s="87" t="s">
        <v>1294</v>
      </c>
      <c r="D151" s="88" t="s">
        <v>119</v>
      </c>
      <c r="E151" s="88" t="s">
        <v>317</v>
      </c>
      <c r="F151" s="87" t="s">
        <v>1295</v>
      </c>
      <c r="G151" s="88" t="s">
        <v>546</v>
      </c>
      <c r="H151" s="88" t="s">
        <v>132</v>
      </c>
      <c r="I151" s="90">
        <v>6882.6472490000006</v>
      </c>
      <c r="J151" s="105">
        <v>531.6</v>
      </c>
      <c r="K151" s="90"/>
      <c r="L151" s="90">
        <v>36.588152787000006</v>
      </c>
      <c r="M151" s="91">
        <v>9.4634749362014568E-5</v>
      </c>
      <c r="N151" s="91">
        <f t="shared" si="2"/>
        <v>2.9967511257037328E-4</v>
      </c>
      <c r="O151" s="91">
        <f>L151/'סכום נכסי הקרן'!$C$42</f>
        <v>5.3410375750774637E-5</v>
      </c>
    </row>
    <row r="152" spans="2:15">
      <c r="B152" s="85" t="s">
        <v>1296</v>
      </c>
      <c r="C152" s="87" t="s">
        <v>1297</v>
      </c>
      <c r="D152" s="88" t="s">
        <v>119</v>
      </c>
      <c r="E152" s="88" t="s">
        <v>317</v>
      </c>
      <c r="F152" s="87" t="s">
        <v>1298</v>
      </c>
      <c r="G152" s="88" t="s">
        <v>569</v>
      </c>
      <c r="H152" s="88" t="s">
        <v>132</v>
      </c>
      <c r="I152" s="90">
        <v>10106.871699000001</v>
      </c>
      <c r="J152" s="105">
        <v>206</v>
      </c>
      <c r="K152" s="90"/>
      <c r="L152" s="90">
        <v>20.820155699000004</v>
      </c>
      <c r="M152" s="91">
        <v>8.0935343035116626E-5</v>
      </c>
      <c r="N152" s="91">
        <f t="shared" si="2"/>
        <v>1.7052739828525532E-4</v>
      </c>
      <c r="O152" s="91">
        <f>L152/'סכום נכסי הקרן'!$C$42</f>
        <v>3.039268873580103E-5</v>
      </c>
    </row>
    <row r="153" spans="2:15">
      <c r="B153" s="85" t="s">
        <v>1299</v>
      </c>
      <c r="C153" s="87" t="s">
        <v>1300</v>
      </c>
      <c r="D153" s="88" t="s">
        <v>119</v>
      </c>
      <c r="E153" s="88" t="s">
        <v>317</v>
      </c>
      <c r="F153" s="87" t="s">
        <v>1301</v>
      </c>
      <c r="G153" s="88" t="s">
        <v>531</v>
      </c>
      <c r="H153" s="88" t="s">
        <v>132</v>
      </c>
      <c r="I153" s="90">
        <v>2424.6293900000005</v>
      </c>
      <c r="J153" s="105">
        <v>7412</v>
      </c>
      <c r="K153" s="90"/>
      <c r="L153" s="90">
        <v>179.713530359</v>
      </c>
      <c r="M153" s="91">
        <v>4.0878411382289281E-5</v>
      </c>
      <c r="N153" s="91">
        <f t="shared" si="2"/>
        <v>1.4719429197280428E-3</v>
      </c>
      <c r="O153" s="91">
        <f>L153/'סכום נכסי הקרן'!$C$42</f>
        <v>2.6234085223845641E-4</v>
      </c>
    </row>
    <row r="154" spans="2:15">
      <c r="B154" s="85" t="s">
        <v>1302</v>
      </c>
      <c r="C154" s="87" t="s">
        <v>1303</v>
      </c>
      <c r="D154" s="88" t="s">
        <v>119</v>
      </c>
      <c r="E154" s="88" t="s">
        <v>317</v>
      </c>
      <c r="F154" s="87" t="s">
        <v>1304</v>
      </c>
      <c r="G154" s="88" t="s">
        <v>128</v>
      </c>
      <c r="H154" s="88" t="s">
        <v>132</v>
      </c>
      <c r="I154" s="90">
        <v>3527.3226660000005</v>
      </c>
      <c r="J154" s="105">
        <v>1352</v>
      </c>
      <c r="K154" s="90"/>
      <c r="L154" s="90">
        <v>47.689402444000002</v>
      </c>
      <c r="M154" s="91">
        <v>3.0606697021243813E-4</v>
      </c>
      <c r="N154" s="91">
        <f t="shared" si="2"/>
        <v>3.9059985151525142E-4</v>
      </c>
      <c r="O154" s="91">
        <f>L154/'סכום נכסי הקרן'!$C$42</f>
        <v>6.9615673649667099E-5</v>
      </c>
    </row>
    <row r="155" spans="2:15">
      <c r="B155" s="85" t="s">
        <v>1305</v>
      </c>
      <c r="C155" s="87" t="s">
        <v>1306</v>
      </c>
      <c r="D155" s="88" t="s">
        <v>119</v>
      </c>
      <c r="E155" s="88" t="s">
        <v>317</v>
      </c>
      <c r="F155" s="87" t="s">
        <v>1307</v>
      </c>
      <c r="G155" s="88" t="s">
        <v>505</v>
      </c>
      <c r="H155" s="88" t="s">
        <v>132</v>
      </c>
      <c r="I155" s="90">
        <v>1479.6080380000003</v>
      </c>
      <c r="J155" s="105">
        <v>28700</v>
      </c>
      <c r="K155" s="90"/>
      <c r="L155" s="90">
        <v>424.64750692600006</v>
      </c>
      <c r="M155" s="91">
        <v>4.0535074264586637E-4</v>
      </c>
      <c r="N155" s="91">
        <f t="shared" si="2"/>
        <v>3.4780736316918507E-3</v>
      </c>
      <c r="O155" s="91">
        <f>L155/'סכום נכסי הקרן'!$C$42</f>
        <v>6.1988871202609301E-4</v>
      </c>
    </row>
    <row r="156" spans="2:15">
      <c r="B156" s="85" t="s">
        <v>1308</v>
      </c>
      <c r="C156" s="87" t="s">
        <v>1309</v>
      </c>
      <c r="D156" s="88" t="s">
        <v>119</v>
      </c>
      <c r="E156" s="88" t="s">
        <v>317</v>
      </c>
      <c r="F156" s="87" t="s">
        <v>1310</v>
      </c>
      <c r="G156" s="88" t="s">
        <v>1102</v>
      </c>
      <c r="H156" s="88" t="s">
        <v>132</v>
      </c>
      <c r="I156" s="90">
        <v>4302.3573090000009</v>
      </c>
      <c r="J156" s="105">
        <v>619.29999999999995</v>
      </c>
      <c r="K156" s="90"/>
      <c r="L156" s="90">
        <v>26.644498815000002</v>
      </c>
      <c r="M156" s="91">
        <v>1.9670128475687536E-4</v>
      </c>
      <c r="N156" s="91">
        <f t="shared" si="2"/>
        <v>2.1823165624812064E-4</v>
      </c>
      <c r="O156" s="91">
        <f>L156/'סכום נכסי הקרן'!$C$42</f>
        <v>3.8894904087802246E-5</v>
      </c>
    </row>
    <row r="157" spans="2:15">
      <c r="B157" s="85" t="s">
        <v>1311</v>
      </c>
      <c r="C157" s="87" t="s">
        <v>1312</v>
      </c>
      <c r="D157" s="88" t="s">
        <v>119</v>
      </c>
      <c r="E157" s="88" t="s">
        <v>317</v>
      </c>
      <c r="F157" s="87" t="s">
        <v>1313</v>
      </c>
      <c r="G157" s="88" t="s">
        <v>1010</v>
      </c>
      <c r="H157" s="88" t="s">
        <v>132</v>
      </c>
      <c r="I157" s="90">
        <v>148.63177300000004</v>
      </c>
      <c r="J157" s="105">
        <v>12670</v>
      </c>
      <c r="K157" s="90"/>
      <c r="L157" s="90">
        <v>18.831645657000003</v>
      </c>
      <c r="M157" s="91">
        <v>4.4703651381246056E-5</v>
      </c>
      <c r="N157" s="91">
        <f t="shared" si="2"/>
        <v>1.5424051509241489E-4</v>
      </c>
      <c r="O157" s="91">
        <f>L157/'סכום נכסי הקרן'!$C$42</f>
        <v>2.7489916651468181E-5</v>
      </c>
    </row>
    <row r="158" spans="2:15">
      <c r="B158" s="85" t="s">
        <v>1314</v>
      </c>
      <c r="C158" s="87" t="s">
        <v>1315</v>
      </c>
      <c r="D158" s="88" t="s">
        <v>119</v>
      </c>
      <c r="E158" s="88" t="s">
        <v>317</v>
      </c>
      <c r="F158" s="87" t="s">
        <v>1316</v>
      </c>
      <c r="G158" s="88" t="s">
        <v>127</v>
      </c>
      <c r="H158" s="88" t="s">
        <v>132</v>
      </c>
      <c r="I158" s="90">
        <v>9558.5782010000021</v>
      </c>
      <c r="J158" s="105">
        <v>839.3</v>
      </c>
      <c r="K158" s="90"/>
      <c r="L158" s="90">
        <v>80.225146842000015</v>
      </c>
      <c r="M158" s="91">
        <v>2.4125573918818549E-4</v>
      </c>
      <c r="N158" s="91">
        <f t="shared" si="2"/>
        <v>6.5708373010274414E-4</v>
      </c>
      <c r="O158" s="91">
        <f>L158/'סכום נכסי הקרן'!$C$42</f>
        <v>1.1711045546455483E-4</v>
      </c>
    </row>
    <row r="159" spans="2:15">
      <c r="B159" s="85" t="s">
        <v>1319</v>
      </c>
      <c r="C159" s="87" t="s">
        <v>1320</v>
      </c>
      <c r="D159" s="88" t="s">
        <v>119</v>
      </c>
      <c r="E159" s="88" t="s">
        <v>317</v>
      </c>
      <c r="F159" s="87" t="s">
        <v>1321</v>
      </c>
      <c r="G159" s="88" t="s">
        <v>479</v>
      </c>
      <c r="H159" s="88" t="s">
        <v>132</v>
      </c>
      <c r="I159" s="90">
        <v>4752.2347590000008</v>
      </c>
      <c r="J159" s="105">
        <v>8907</v>
      </c>
      <c r="K159" s="90"/>
      <c r="L159" s="90">
        <v>423.28155000100008</v>
      </c>
      <c r="M159" s="91">
        <v>1.9008939036000002E-4</v>
      </c>
      <c r="N159" s="91">
        <f t="shared" si="2"/>
        <v>3.4668857672033467E-3</v>
      </c>
      <c r="O159" s="91">
        <f>L159/'סכום נכסי הקרן'!$C$42</f>
        <v>6.1789472580196358E-4</v>
      </c>
    </row>
    <row r="160" spans="2:15">
      <c r="B160" s="85" t="s">
        <v>1322</v>
      </c>
      <c r="C160" s="87" t="s">
        <v>1323</v>
      </c>
      <c r="D160" s="88" t="s">
        <v>119</v>
      </c>
      <c r="E160" s="88" t="s">
        <v>317</v>
      </c>
      <c r="F160" s="87" t="s">
        <v>1324</v>
      </c>
      <c r="G160" s="88" t="s">
        <v>569</v>
      </c>
      <c r="H160" s="88" t="s">
        <v>132</v>
      </c>
      <c r="I160" s="90">
        <v>13443.970642000002</v>
      </c>
      <c r="J160" s="105">
        <v>761.9</v>
      </c>
      <c r="K160" s="90"/>
      <c r="L160" s="90">
        <v>102.42961231200003</v>
      </c>
      <c r="M160" s="91">
        <v>9.669352616440903E-5</v>
      </c>
      <c r="N160" s="91">
        <f t="shared" si="2"/>
        <v>8.3894931178500587E-4</v>
      </c>
      <c r="O160" s="91">
        <f>L160/'סכום נכסי הקרן'!$C$42</f>
        <v>1.495239214026105E-4</v>
      </c>
    </row>
    <row r="161" spans="2:15">
      <c r="B161" s="85" t="s">
        <v>1325</v>
      </c>
      <c r="C161" s="87" t="s">
        <v>1326</v>
      </c>
      <c r="D161" s="88" t="s">
        <v>119</v>
      </c>
      <c r="E161" s="88" t="s">
        <v>317</v>
      </c>
      <c r="F161" s="87" t="s">
        <v>1327</v>
      </c>
      <c r="G161" s="88" t="s">
        <v>155</v>
      </c>
      <c r="H161" s="88" t="s">
        <v>132</v>
      </c>
      <c r="I161" s="90">
        <v>1984.3157400000002</v>
      </c>
      <c r="J161" s="105">
        <v>642.70000000000005</v>
      </c>
      <c r="K161" s="90"/>
      <c r="L161" s="90">
        <v>12.753197261</v>
      </c>
      <c r="M161" s="91">
        <v>2.6176767699420325E-4</v>
      </c>
      <c r="N161" s="91">
        <f t="shared" si="2"/>
        <v>1.0445500889512699E-4</v>
      </c>
      <c r="O161" s="91">
        <f>L161/'סכום נכסי הקרן'!$C$42</f>
        <v>1.8616765424019376E-5</v>
      </c>
    </row>
    <row r="162" spans="2:15">
      <c r="B162" s="85" t="s">
        <v>1328</v>
      </c>
      <c r="C162" s="87" t="s">
        <v>1329</v>
      </c>
      <c r="D162" s="88" t="s">
        <v>119</v>
      </c>
      <c r="E162" s="88" t="s">
        <v>317</v>
      </c>
      <c r="F162" s="87" t="s">
        <v>1330</v>
      </c>
      <c r="G162" s="88" t="s">
        <v>546</v>
      </c>
      <c r="H162" s="88" t="s">
        <v>132</v>
      </c>
      <c r="I162" s="90">
        <v>6499.6051610000013</v>
      </c>
      <c r="J162" s="105">
        <v>510.4</v>
      </c>
      <c r="K162" s="90"/>
      <c r="L162" s="90">
        <v>33.173984734000008</v>
      </c>
      <c r="M162" s="91">
        <v>1.1124949763093499E-4</v>
      </c>
      <c r="N162" s="91">
        <f t="shared" si="2"/>
        <v>2.7171138339352136E-4</v>
      </c>
      <c r="O162" s="91">
        <f>L162/'סכום נכסי הקרן'!$C$42</f>
        <v>4.8426467444482353E-5</v>
      </c>
    </row>
    <row r="163" spans="2:15">
      <c r="B163" s="85" t="s">
        <v>1331</v>
      </c>
      <c r="C163" s="87" t="s">
        <v>1332</v>
      </c>
      <c r="D163" s="88" t="s">
        <v>119</v>
      </c>
      <c r="E163" s="88" t="s">
        <v>317</v>
      </c>
      <c r="F163" s="87" t="s">
        <v>1333</v>
      </c>
      <c r="G163" s="88" t="s">
        <v>157</v>
      </c>
      <c r="H163" s="88" t="s">
        <v>132</v>
      </c>
      <c r="I163" s="90">
        <v>39665.290073000004</v>
      </c>
      <c r="J163" s="105">
        <v>26.7</v>
      </c>
      <c r="K163" s="90"/>
      <c r="L163" s="90">
        <v>10.590632452000001</v>
      </c>
      <c r="M163" s="91">
        <v>2.8891940295826545E-4</v>
      </c>
      <c r="N163" s="91">
        <f t="shared" si="2"/>
        <v>8.6742530860213336E-5</v>
      </c>
      <c r="O163" s="91">
        <f>L163/'סכום נכסי הקרן'!$C$42</f>
        <v>1.5459912994040151E-5</v>
      </c>
    </row>
    <row r="164" spans="2:15">
      <c r="B164" s="85" t="s">
        <v>1334</v>
      </c>
      <c r="C164" s="87" t="s">
        <v>1335</v>
      </c>
      <c r="D164" s="88" t="s">
        <v>119</v>
      </c>
      <c r="E164" s="88" t="s">
        <v>317</v>
      </c>
      <c r="F164" s="87" t="s">
        <v>1336</v>
      </c>
      <c r="G164" s="88" t="s">
        <v>1188</v>
      </c>
      <c r="H164" s="88" t="s">
        <v>132</v>
      </c>
      <c r="I164" s="90">
        <v>410.99887200000006</v>
      </c>
      <c r="J164" s="105">
        <v>927</v>
      </c>
      <c r="K164" s="90"/>
      <c r="L164" s="90">
        <v>3.8099595500000007</v>
      </c>
      <c r="M164" s="91">
        <v>2.2040420418687628E-5</v>
      </c>
      <c r="N164" s="91">
        <f t="shared" si="2"/>
        <v>3.120545777977864E-5</v>
      </c>
      <c r="O164" s="91">
        <f>L164/'סכום נכסי הקרן'!$C$42</f>
        <v>5.561673811339664E-6</v>
      </c>
    </row>
    <row r="165" spans="2:15">
      <c r="B165" s="85" t="s">
        <v>1337</v>
      </c>
      <c r="C165" s="87" t="s">
        <v>1338</v>
      </c>
      <c r="D165" s="88" t="s">
        <v>119</v>
      </c>
      <c r="E165" s="88" t="s">
        <v>317</v>
      </c>
      <c r="F165" s="87" t="s">
        <v>1339</v>
      </c>
      <c r="G165" s="88" t="s">
        <v>418</v>
      </c>
      <c r="H165" s="88" t="s">
        <v>132</v>
      </c>
      <c r="I165" s="90">
        <v>38755.478299000009</v>
      </c>
      <c r="J165" s="105">
        <v>933</v>
      </c>
      <c r="K165" s="90"/>
      <c r="L165" s="90">
        <v>361.58861253400005</v>
      </c>
      <c r="M165" s="91">
        <v>3.631277493985277E-4</v>
      </c>
      <c r="N165" s="91">
        <f t="shared" si="2"/>
        <v>2.9615900205760648E-3</v>
      </c>
      <c r="O165" s="91">
        <f>L165/'סכום נכסי הקרן'!$C$42</f>
        <v>5.2783707816766523E-4</v>
      </c>
    </row>
    <row r="166" spans="2:15">
      <c r="B166" s="85" t="s">
        <v>1340</v>
      </c>
      <c r="C166" s="87" t="s">
        <v>1341</v>
      </c>
      <c r="D166" s="88" t="s">
        <v>119</v>
      </c>
      <c r="E166" s="88" t="s">
        <v>317</v>
      </c>
      <c r="F166" s="87" t="s">
        <v>1342</v>
      </c>
      <c r="G166" s="88" t="s">
        <v>155</v>
      </c>
      <c r="H166" s="88" t="s">
        <v>132</v>
      </c>
      <c r="I166" s="90">
        <v>16175.483480000003</v>
      </c>
      <c r="J166" s="105">
        <v>384.2</v>
      </c>
      <c r="K166" s="90"/>
      <c r="L166" s="90">
        <v>62.146207526000012</v>
      </c>
      <c r="M166" s="91">
        <v>2.1147578400097219E-4</v>
      </c>
      <c r="N166" s="91">
        <f t="shared" si="2"/>
        <v>5.0900825315217709E-4</v>
      </c>
      <c r="O166" s="91">
        <f>L166/'סכום נכסי הקרן'!$C$42</f>
        <v>9.0719318757973206E-5</v>
      </c>
    </row>
    <row r="167" spans="2:15">
      <c r="B167" s="85" t="s">
        <v>1343</v>
      </c>
      <c r="C167" s="87" t="s">
        <v>1344</v>
      </c>
      <c r="D167" s="88" t="s">
        <v>119</v>
      </c>
      <c r="E167" s="88" t="s">
        <v>317</v>
      </c>
      <c r="F167" s="87" t="s">
        <v>1345</v>
      </c>
      <c r="G167" s="88" t="s">
        <v>505</v>
      </c>
      <c r="H167" s="88" t="s">
        <v>132</v>
      </c>
      <c r="I167" s="90">
        <v>45.979091000000011</v>
      </c>
      <c r="J167" s="105">
        <v>158.5</v>
      </c>
      <c r="K167" s="90"/>
      <c r="L167" s="90">
        <v>7.2876882000000004E-2</v>
      </c>
      <c r="M167" s="91">
        <v>6.706790197740448E-6</v>
      </c>
      <c r="N167" s="91">
        <f t="shared" si="2"/>
        <v>5.9689779760861488E-7</v>
      </c>
      <c r="O167" s="91">
        <f>L167/'סכום נכסי הקרן'!$C$42</f>
        <v>1.0638366123112539E-7</v>
      </c>
    </row>
    <row r="168" spans="2:15">
      <c r="B168" s="85" t="s">
        <v>1346</v>
      </c>
      <c r="C168" s="87" t="s">
        <v>1347</v>
      </c>
      <c r="D168" s="88" t="s">
        <v>119</v>
      </c>
      <c r="E168" s="88" t="s">
        <v>317</v>
      </c>
      <c r="F168" s="87" t="s">
        <v>1348</v>
      </c>
      <c r="G168" s="88" t="s">
        <v>1349</v>
      </c>
      <c r="H168" s="88" t="s">
        <v>132</v>
      </c>
      <c r="I168" s="90">
        <v>4885.6258750000006</v>
      </c>
      <c r="J168" s="105">
        <v>635.5</v>
      </c>
      <c r="K168" s="90"/>
      <c r="L168" s="90">
        <v>31.048152436000006</v>
      </c>
      <c r="M168" s="91">
        <v>9.7775081819354587E-5</v>
      </c>
      <c r="N168" s="91">
        <f t="shared" si="2"/>
        <v>2.5429976283651866E-4</v>
      </c>
      <c r="O168" s="91">
        <f>L168/'סכום נכסי הקרן'!$C$42</f>
        <v>4.5323236120389516E-5</v>
      </c>
    </row>
    <row r="169" spans="2:15">
      <c r="B169" s="85" t="s">
        <v>1350</v>
      </c>
      <c r="C169" s="87" t="s">
        <v>1351</v>
      </c>
      <c r="D169" s="88" t="s">
        <v>119</v>
      </c>
      <c r="E169" s="88" t="s">
        <v>317</v>
      </c>
      <c r="F169" s="87" t="s">
        <v>1352</v>
      </c>
      <c r="G169" s="88" t="s">
        <v>418</v>
      </c>
      <c r="H169" s="88" t="s">
        <v>132</v>
      </c>
      <c r="I169" s="90">
        <v>2219.7487890000002</v>
      </c>
      <c r="J169" s="105">
        <v>553.5</v>
      </c>
      <c r="K169" s="90"/>
      <c r="L169" s="90">
        <v>12.286309565000002</v>
      </c>
      <c r="M169" s="91">
        <v>1.4789576732376911E-4</v>
      </c>
      <c r="N169" s="91">
        <f t="shared" si="2"/>
        <v>1.0063096717126509E-4</v>
      </c>
      <c r="O169" s="91">
        <f>L169/'סכום נכסי הקרן'!$C$42</f>
        <v>1.7935215649644501E-5</v>
      </c>
    </row>
    <row r="170" spans="2:15">
      <c r="B170" s="85" t="s">
        <v>1353</v>
      </c>
      <c r="C170" s="87" t="s">
        <v>1354</v>
      </c>
      <c r="D170" s="88" t="s">
        <v>119</v>
      </c>
      <c r="E170" s="88" t="s">
        <v>317</v>
      </c>
      <c r="F170" s="87" t="s">
        <v>1355</v>
      </c>
      <c r="G170" s="88" t="s">
        <v>418</v>
      </c>
      <c r="H170" s="88" t="s">
        <v>132</v>
      </c>
      <c r="I170" s="90">
        <v>4870.0429830000012</v>
      </c>
      <c r="J170" s="105">
        <v>2450</v>
      </c>
      <c r="K170" s="90"/>
      <c r="L170" s="90">
        <v>119.31605309200002</v>
      </c>
      <c r="M170" s="91">
        <v>1.893080967913261E-4</v>
      </c>
      <c r="N170" s="91">
        <f t="shared" si="2"/>
        <v>9.7725763445762363E-4</v>
      </c>
      <c r="O170" s="91">
        <f>L170/'סכום נכסי הקרן'!$C$42</f>
        <v>1.7417428165456228E-4</v>
      </c>
    </row>
    <row r="171" spans="2:15">
      <c r="B171" s="85" t="s">
        <v>1356</v>
      </c>
      <c r="C171" s="87" t="s">
        <v>1357</v>
      </c>
      <c r="D171" s="88" t="s">
        <v>119</v>
      </c>
      <c r="E171" s="88" t="s">
        <v>317</v>
      </c>
      <c r="F171" s="87" t="s">
        <v>1358</v>
      </c>
      <c r="G171" s="88" t="s">
        <v>489</v>
      </c>
      <c r="H171" s="88" t="s">
        <v>132</v>
      </c>
      <c r="I171" s="90">
        <v>67565.63526000001</v>
      </c>
      <c r="J171" s="105">
        <v>182.7</v>
      </c>
      <c r="K171" s="90"/>
      <c r="L171" s="90">
        <v>123.44241563600002</v>
      </c>
      <c r="M171" s="91">
        <v>2.9537134292163282E-4</v>
      </c>
      <c r="N171" s="91">
        <f t="shared" si="2"/>
        <v>1.0110545896381195E-3</v>
      </c>
      <c r="O171" s="91">
        <f>L171/'סכום נכסי הקרן'!$C$42</f>
        <v>1.8019783182507727E-4</v>
      </c>
    </row>
    <row r="172" spans="2:15">
      <c r="B172" s="85" t="s">
        <v>1359</v>
      </c>
      <c r="C172" s="87" t="s">
        <v>1360</v>
      </c>
      <c r="D172" s="88" t="s">
        <v>119</v>
      </c>
      <c r="E172" s="88" t="s">
        <v>317</v>
      </c>
      <c r="F172" s="87" t="s">
        <v>1361</v>
      </c>
      <c r="G172" s="88" t="s">
        <v>620</v>
      </c>
      <c r="H172" s="88" t="s">
        <v>132</v>
      </c>
      <c r="I172" s="90">
        <v>27058.851000000002</v>
      </c>
      <c r="J172" s="105">
        <v>452.9</v>
      </c>
      <c r="K172" s="90"/>
      <c r="L172" s="90">
        <v>122.54953617900003</v>
      </c>
      <c r="M172" s="91">
        <v>9.4114469061945685E-5</v>
      </c>
      <c r="N172" s="91">
        <f t="shared" si="2"/>
        <v>1.0037414641751877E-3</v>
      </c>
      <c r="O172" s="91">
        <f>L172/'סכום נכסי הקרן'!$C$42</f>
        <v>1.7889443103367517E-4</v>
      </c>
    </row>
    <row r="173" spans="2:15">
      <c r="B173" s="85" t="s">
        <v>1362</v>
      </c>
      <c r="C173" s="87" t="s">
        <v>1363</v>
      </c>
      <c r="D173" s="88" t="s">
        <v>119</v>
      </c>
      <c r="E173" s="88" t="s">
        <v>317</v>
      </c>
      <c r="F173" s="87" t="s">
        <v>1364</v>
      </c>
      <c r="G173" s="88" t="s">
        <v>479</v>
      </c>
      <c r="H173" s="88" t="s">
        <v>132</v>
      </c>
      <c r="I173" s="90">
        <v>22735.447918000005</v>
      </c>
      <c r="J173" s="105">
        <v>636.5</v>
      </c>
      <c r="K173" s="90">
        <v>1.4908769970000002</v>
      </c>
      <c r="L173" s="90">
        <v>146.20200299500002</v>
      </c>
      <c r="M173" s="91">
        <v>1.4908716952768394E-4</v>
      </c>
      <c r="N173" s="91">
        <f t="shared" si="2"/>
        <v>1.1974668948334483E-3</v>
      </c>
      <c r="O173" s="91">
        <f>L173/'סכום נכסי הקרן'!$C$42</f>
        <v>2.1342164937753594E-4</v>
      </c>
    </row>
    <row r="174" spans="2:15">
      <c r="B174" s="85" t="s">
        <v>1365</v>
      </c>
      <c r="C174" s="87" t="s">
        <v>1366</v>
      </c>
      <c r="D174" s="88" t="s">
        <v>119</v>
      </c>
      <c r="E174" s="88" t="s">
        <v>317</v>
      </c>
      <c r="F174" s="87" t="s">
        <v>1367</v>
      </c>
      <c r="G174" s="88" t="s">
        <v>620</v>
      </c>
      <c r="H174" s="88" t="s">
        <v>132</v>
      </c>
      <c r="I174" s="90">
        <v>422.10905600000007</v>
      </c>
      <c r="J174" s="105">
        <v>18910</v>
      </c>
      <c r="K174" s="90"/>
      <c r="L174" s="90">
        <v>79.820822486000026</v>
      </c>
      <c r="M174" s="91">
        <v>1.8671864655993428E-4</v>
      </c>
      <c r="N174" s="91">
        <f t="shared" si="2"/>
        <v>6.5377211315382046E-4</v>
      </c>
      <c r="O174" s="91">
        <f>L174/'סכום נכסי הקרן'!$C$42</f>
        <v>1.1652023392741229E-4</v>
      </c>
    </row>
    <row r="175" spans="2:15">
      <c r="B175" s="85" t="s">
        <v>1368</v>
      </c>
      <c r="C175" s="87" t="s">
        <v>1369</v>
      </c>
      <c r="D175" s="88" t="s">
        <v>119</v>
      </c>
      <c r="E175" s="88" t="s">
        <v>317</v>
      </c>
      <c r="F175" s="87" t="s">
        <v>1370</v>
      </c>
      <c r="G175" s="88" t="s">
        <v>1371</v>
      </c>
      <c r="H175" s="88" t="s">
        <v>132</v>
      </c>
      <c r="I175" s="90">
        <v>1995.3647710000002</v>
      </c>
      <c r="J175" s="105">
        <v>1951</v>
      </c>
      <c r="K175" s="90"/>
      <c r="L175" s="90">
        <v>38.929566679000011</v>
      </c>
      <c r="M175" s="91">
        <v>4.4519559143718968E-5</v>
      </c>
      <c r="N175" s="91">
        <f t="shared" si="2"/>
        <v>3.1885245327253198E-4</v>
      </c>
      <c r="O175" s="91">
        <f>L175/'סכום נכסי הקרן'!$C$42</f>
        <v>5.6828307136592972E-5</v>
      </c>
    </row>
    <row r="176" spans="2:15">
      <c r="B176" s="85" t="s">
        <v>1372</v>
      </c>
      <c r="C176" s="87" t="s">
        <v>1373</v>
      </c>
      <c r="D176" s="88" t="s">
        <v>119</v>
      </c>
      <c r="E176" s="88" t="s">
        <v>317</v>
      </c>
      <c r="F176" s="87" t="s">
        <v>548</v>
      </c>
      <c r="G176" s="88" t="s">
        <v>479</v>
      </c>
      <c r="H176" s="88" t="s">
        <v>132</v>
      </c>
      <c r="I176" s="90">
        <v>3222.6795400000001</v>
      </c>
      <c r="J176" s="105">
        <v>6.5</v>
      </c>
      <c r="K176" s="90"/>
      <c r="L176" s="90">
        <v>0.20947417100000007</v>
      </c>
      <c r="M176" s="91">
        <v>1.3111051477853567E-4</v>
      </c>
      <c r="N176" s="91">
        <f t="shared" si="2"/>
        <v>1.715697322585651E-6</v>
      </c>
      <c r="O176" s="91">
        <f>L176/'סכום נכסי הקרן'!$C$42</f>
        <v>3.0578461417071651E-7</v>
      </c>
    </row>
    <row r="177" spans="2:15">
      <c r="B177" s="85" t="s">
        <v>1374</v>
      </c>
      <c r="C177" s="87" t="s">
        <v>1375</v>
      </c>
      <c r="D177" s="88" t="s">
        <v>119</v>
      </c>
      <c r="E177" s="88" t="s">
        <v>317</v>
      </c>
      <c r="F177" s="87" t="s">
        <v>1376</v>
      </c>
      <c r="G177" s="88" t="s">
        <v>1010</v>
      </c>
      <c r="H177" s="88" t="s">
        <v>132</v>
      </c>
      <c r="I177" s="90">
        <v>2565.8946310000006</v>
      </c>
      <c r="J177" s="105">
        <v>8116</v>
      </c>
      <c r="K177" s="90"/>
      <c r="L177" s="90">
        <v>208.24800825900002</v>
      </c>
      <c r="M177" s="91">
        <v>2.040061772840368E-4</v>
      </c>
      <c r="N177" s="91">
        <f t="shared" si="2"/>
        <v>1.7056544417772669E-3</v>
      </c>
      <c r="O177" s="91">
        <f>L177/'סכום נכסי הקרן'!$C$42</f>
        <v>3.0399469563862594E-4</v>
      </c>
    </row>
    <row r="178" spans="2:15">
      <c r="B178" s="85" t="s">
        <v>1377</v>
      </c>
      <c r="C178" s="87" t="s">
        <v>1378</v>
      </c>
      <c r="D178" s="88" t="s">
        <v>119</v>
      </c>
      <c r="E178" s="88" t="s">
        <v>317</v>
      </c>
      <c r="F178" s="87" t="s">
        <v>1379</v>
      </c>
      <c r="G178" s="88" t="s">
        <v>418</v>
      </c>
      <c r="H178" s="88" t="s">
        <v>132</v>
      </c>
      <c r="I178" s="90">
        <v>24893.367233000008</v>
      </c>
      <c r="J178" s="105">
        <v>415.6</v>
      </c>
      <c r="K178" s="90"/>
      <c r="L178" s="90">
        <v>103.45683421400001</v>
      </c>
      <c r="M178" s="91">
        <v>2.915015026749287E-4</v>
      </c>
      <c r="N178" s="91">
        <f t="shared" si="2"/>
        <v>8.4736276848255119E-4</v>
      </c>
      <c r="O178" s="91">
        <f>L178/'סכום נכסי הקרן'!$C$42</f>
        <v>1.5102343158790573E-4</v>
      </c>
    </row>
    <row r="179" spans="2:15">
      <c r="B179" s="85" t="s">
        <v>1380</v>
      </c>
      <c r="C179" s="87" t="s">
        <v>1381</v>
      </c>
      <c r="D179" s="88" t="s">
        <v>119</v>
      </c>
      <c r="E179" s="88" t="s">
        <v>317</v>
      </c>
      <c r="F179" s="87" t="s">
        <v>657</v>
      </c>
      <c r="G179" s="88" t="s">
        <v>333</v>
      </c>
      <c r="H179" s="88" t="s">
        <v>132</v>
      </c>
      <c r="I179" s="90">
        <v>33372.582900000009</v>
      </c>
      <c r="J179" s="105">
        <v>566.6</v>
      </c>
      <c r="K179" s="90"/>
      <c r="L179" s="90">
        <v>189.08905471100005</v>
      </c>
      <c r="M179" s="91">
        <v>4.6937383456760061E-4</v>
      </c>
      <c r="N179" s="91">
        <f t="shared" si="2"/>
        <v>1.5487331127708073E-3</v>
      </c>
      <c r="O179" s="91">
        <f>L179/'סכום נכסי הקרן'!$C$42</f>
        <v>2.7602698396027374E-4</v>
      </c>
    </row>
    <row r="180" spans="2:15">
      <c r="B180" s="85" t="s">
        <v>1382</v>
      </c>
      <c r="C180" s="87" t="s">
        <v>1383</v>
      </c>
      <c r="D180" s="88" t="s">
        <v>119</v>
      </c>
      <c r="E180" s="88" t="s">
        <v>317</v>
      </c>
      <c r="F180" s="87" t="s">
        <v>1384</v>
      </c>
      <c r="G180" s="88" t="s">
        <v>157</v>
      </c>
      <c r="H180" s="88" t="s">
        <v>132</v>
      </c>
      <c r="I180" s="90">
        <v>5655.2998590000007</v>
      </c>
      <c r="J180" s="105">
        <v>71.8</v>
      </c>
      <c r="K180" s="90"/>
      <c r="L180" s="90">
        <v>4.0605052990000008</v>
      </c>
      <c r="M180" s="91">
        <v>1.4403696082794629E-4</v>
      </c>
      <c r="N180" s="91">
        <f t="shared" si="2"/>
        <v>3.3257551690414127E-5</v>
      </c>
      <c r="O180" s="91">
        <f>L180/'סכום נכסי הקרן'!$C$42</f>
        <v>5.9274135816623648E-6</v>
      </c>
    </row>
    <row r="181" spans="2:15">
      <c r="B181" s="85" t="s">
        <v>1385</v>
      </c>
      <c r="C181" s="87" t="s">
        <v>1386</v>
      </c>
      <c r="D181" s="88" t="s">
        <v>119</v>
      </c>
      <c r="E181" s="88" t="s">
        <v>317</v>
      </c>
      <c r="F181" s="87" t="s">
        <v>1387</v>
      </c>
      <c r="G181" s="88" t="s">
        <v>505</v>
      </c>
      <c r="H181" s="88" t="s">
        <v>132</v>
      </c>
      <c r="I181" s="90">
        <v>6897.5987670000013</v>
      </c>
      <c r="J181" s="105">
        <v>3471</v>
      </c>
      <c r="K181" s="90"/>
      <c r="L181" s="90">
        <v>239.41565321200005</v>
      </c>
      <c r="M181" s="91">
        <v>1.9326418512188292E-4</v>
      </c>
      <c r="N181" s="91">
        <f t="shared" si="2"/>
        <v>1.9609329075751447E-3</v>
      </c>
      <c r="O181" s="91">
        <f>L181/'סכום נכסי הקרן'!$C$42</f>
        <v>3.4949236363781324E-4</v>
      </c>
    </row>
    <row r="182" spans="2:15">
      <c r="B182" s="85" t="s">
        <v>1388</v>
      </c>
      <c r="C182" s="87" t="s">
        <v>1389</v>
      </c>
      <c r="D182" s="88" t="s">
        <v>119</v>
      </c>
      <c r="E182" s="88" t="s">
        <v>317</v>
      </c>
      <c r="F182" s="87" t="s">
        <v>1390</v>
      </c>
      <c r="G182" s="88" t="s">
        <v>418</v>
      </c>
      <c r="H182" s="88" t="s">
        <v>132</v>
      </c>
      <c r="I182" s="90">
        <v>1503.2695000000003</v>
      </c>
      <c r="J182" s="105">
        <v>6021</v>
      </c>
      <c r="K182" s="90"/>
      <c r="L182" s="90">
        <v>90.511856595000012</v>
      </c>
      <c r="M182" s="91">
        <v>1.788797329779386E-4</v>
      </c>
      <c r="N182" s="91">
        <f t="shared" si="2"/>
        <v>7.4133698336630667E-4</v>
      </c>
      <c r="O182" s="91">
        <f>L182/'סכום נכסי הקרן'!$C$42</f>
        <v>1.3212671048965408E-4</v>
      </c>
    </row>
    <row r="183" spans="2:15">
      <c r="B183" s="85" t="s">
        <v>1391</v>
      </c>
      <c r="C183" s="87" t="s">
        <v>1392</v>
      </c>
      <c r="D183" s="88" t="s">
        <v>119</v>
      </c>
      <c r="E183" s="88" t="s">
        <v>317</v>
      </c>
      <c r="F183" s="87" t="s">
        <v>1393</v>
      </c>
      <c r="G183" s="88" t="s">
        <v>418</v>
      </c>
      <c r="H183" s="88" t="s">
        <v>132</v>
      </c>
      <c r="I183" s="90">
        <v>5894.5963110000012</v>
      </c>
      <c r="J183" s="105">
        <v>1028</v>
      </c>
      <c r="K183" s="90"/>
      <c r="L183" s="90">
        <v>60.596450078000011</v>
      </c>
      <c r="M183" s="91">
        <v>3.5351938168554239E-4</v>
      </c>
      <c r="N183" s="91">
        <f t="shared" si="2"/>
        <v>4.9631497124779007E-4</v>
      </c>
      <c r="O183" s="91">
        <f>L183/'סכום נכסי הקרן'!$C$42</f>
        <v>8.8457025602532691E-5</v>
      </c>
    </row>
    <row r="184" spans="2:15">
      <c r="B184" s="85" t="s">
        <v>1394</v>
      </c>
      <c r="C184" s="87" t="s">
        <v>1395</v>
      </c>
      <c r="D184" s="88" t="s">
        <v>119</v>
      </c>
      <c r="E184" s="88" t="s">
        <v>317</v>
      </c>
      <c r="F184" s="87" t="s">
        <v>1396</v>
      </c>
      <c r="G184" s="88" t="s">
        <v>126</v>
      </c>
      <c r="H184" s="88" t="s">
        <v>132</v>
      </c>
      <c r="I184" s="90">
        <v>4781.9002800000007</v>
      </c>
      <c r="J184" s="105">
        <v>862.9</v>
      </c>
      <c r="K184" s="90"/>
      <c r="L184" s="90">
        <v>41.263017512000005</v>
      </c>
      <c r="M184" s="91">
        <v>2.3908305984700768E-4</v>
      </c>
      <c r="N184" s="91">
        <f t="shared" si="2"/>
        <v>3.379645725732134E-4</v>
      </c>
      <c r="O184" s="91">
        <f>L184/'סכום נכסי הקרן'!$C$42</f>
        <v>6.0234614268631891E-5</v>
      </c>
    </row>
    <row r="185" spans="2:15">
      <c r="B185" s="85" t="s">
        <v>1397</v>
      </c>
      <c r="C185" s="87" t="s">
        <v>1398</v>
      </c>
      <c r="D185" s="88" t="s">
        <v>119</v>
      </c>
      <c r="E185" s="88" t="s">
        <v>317</v>
      </c>
      <c r="F185" s="87" t="s">
        <v>664</v>
      </c>
      <c r="G185" s="88" t="s">
        <v>126</v>
      </c>
      <c r="H185" s="88" t="s">
        <v>132</v>
      </c>
      <c r="I185" s="90">
        <v>14553.275298000004</v>
      </c>
      <c r="J185" s="105">
        <v>1176</v>
      </c>
      <c r="K185" s="90"/>
      <c r="L185" s="90">
        <v>171.14651749999999</v>
      </c>
      <c r="M185" s="91">
        <v>1.6445200942022235E-4</v>
      </c>
      <c r="N185" s="91">
        <f t="shared" si="2"/>
        <v>1.4017748366914799E-3</v>
      </c>
      <c r="O185" s="91">
        <f>L185/'סכום נכסי הקרן'!$C$42</f>
        <v>2.4983496328241471E-4</v>
      </c>
    </row>
    <row r="186" spans="2:15">
      <c r="B186" s="92"/>
      <c r="C186" s="87"/>
      <c r="D186" s="87"/>
      <c r="E186" s="87"/>
      <c r="F186" s="87"/>
      <c r="G186" s="87"/>
      <c r="H186" s="87"/>
      <c r="I186" s="90"/>
      <c r="J186" s="105"/>
      <c r="K186" s="87"/>
      <c r="L186" s="87"/>
      <c r="M186" s="87"/>
      <c r="N186" s="91"/>
      <c r="O186" s="87"/>
    </row>
    <row r="187" spans="2:15">
      <c r="B187" s="79" t="s">
        <v>197</v>
      </c>
      <c r="C187" s="80"/>
      <c r="D187" s="81"/>
      <c r="E187" s="81"/>
      <c r="F187" s="80"/>
      <c r="G187" s="81"/>
      <c r="H187" s="81"/>
      <c r="I187" s="77"/>
      <c r="J187" s="103"/>
      <c r="K187" s="77">
        <v>3.1502366659999996</v>
      </c>
      <c r="L187" s="77">
        <f>L188+L217</f>
        <v>30259.953298499007</v>
      </c>
      <c r="M187" s="83"/>
      <c r="N187" s="83">
        <f t="shared" ref="N187:N215" si="3">IFERROR(L187/$L$11,0)</f>
        <v>0.24784402109318562</v>
      </c>
      <c r="O187" s="83">
        <f>L187/'סכום נכסי הקרן'!$C$42</f>
        <v>4.4172644770631014E-2</v>
      </c>
    </row>
    <row r="188" spans="2:15">
      <c r="B188" s="84" t="s">
        <v>65</v>
      </c>
      <c r="C188" s="80"/>
      <c r="D188" s="81"/>
      <c r="E188" s="81"/>
      <c r="F188" s="80"/>
      <c r="G188" s="81"/>
      <c r="H188" s="81"/>
      <c r="I188" s="77"/>
      <c r="J188" s="103"/>
      <c r="K188" s="77">
        <v>3.8934680000000006E-2</v>
      </c>
      <c r="L188" s="77">
        <f>SUM(L189:L215)</f>
        <v>10934.996348055001</v>
      </c>
      <c r="M188" s="83"/>
      <c r="N188" s="83">
        <f t="shared" si="3"/>
        <v>8.9563041912417124E-2</v>
      </c>
      <c r="O188" s="83">
        <f>L188/'סכום נכסי הקרן'!$C$42</f>
        <v>1.596260590642553E-2</v>
      </c>
    </row>
    <row r="189" spans="2:15">
      <c r="B189" s="85" t="s">
        <v>1399</v>
      </c>
      <c r="C189" s="87" t="s">
        <v>1400</v>
      </c>
      <c r="D189" s="88" t="s">
        <v>1401</v>
      </c>
      <c r="E189" s="88" t="s">
        <v>668</v>
      </c>
      <c r="F189" s="87" t="s">
        <v>1402</v>
      </c>
      <c r="G189" s="88" t="s">
        <v>747</v>
      </c>
      <c r="H189" s="88" t="s">
        <v>131</v>
      </c>
      <c r="I189" s="90">
        <v>4209.1545999999998</v>
      </c>
      <c r="J189" s="105">
        <v>289</v>
      </c>
      <c r="K189" s="90"/>
      <c r="L189" s="90">
        <v>45.008490138000006</v>
      </c>
      <c r="M189" s="91">
        <v>6.4138878046665759E-5</v>
      </c>
      <c r="N189" s="91">
        <f t="shared" si="3"/>
        <v>3.6864185047133692E-4</v>
      </c>
      <c r="O189" s="91">
        <f>L189/'סכום נכסי הקרן'!$C$42</f>
        <v>6.5702151847899315E-5</v>
      </c>
    </row>
    <row r="190" spans="2:15">
      <c r="B190" s="85" t="s">
        <v>1403</v>
      </c>
      <c r="C190" s="87" t="s">
        <v>1404</v>
      </c>
      <c r="D190" s="88" t="s">
        <v>1401</v>
      </c>
      <c r="E190" s="88" t="s">
        <v>668</v>
      </c>
      <c r="F190" s="87" t="s">
        <v>1158</v>
      </c>
      <c r="G190" s="88" t="s">
        <v>983</v>
      </c>
      <c r="H190" s="88" t="s">
        <v>131</v>
      </c>
      <c r="I190" s="90">
        <v>4605.9365710000011</v>
      </c>
      <c r="J190" s="105">
        <v>3563</v>
      </c>
      <c r="K190" s="90"/>
      <c r="L190" s="90">
        <v>607.20522414100003</v>
      </c>
      <c r="M190" s="91">
        <v>1.0333499258652083E-4</v>
      </c>
      <c r="N190" s="91">
        <f t="shared" si="3"/>
        <v>4.9733118519835725E-3</v>
      </c>
      <c r="O190" s="91">
        <f>L190/'סכום נכסי הקרן'!$C$42</f>
        <v>8.8638142974867805E-4</v>
      </c>
    </row>
    <row r="191" spans="2:15">
      <c r="B191" s="85" t="s">
        <v>1405</v>
      </c>
      <c r="C191" s="87" t="s">
        <v>1406</v>
      </c>
      <c r="D191" s="88" t="s">
        <v>1401</v>
      </c>
      <c r="E191" s="88" t="s">
        <v>668</v>
      </c>
      <c r="F191" s="87" t="s">
        <v>1407</v>
      </c>
      <c r="G191" s="88" t="s">
        <v>793</v>
      </c>
      <c r="H191" s="88" t="s">
        <v>131</v>
      </c>
      <c r="I191" s="90">
        <v>496.16612500000008</v>
      </c>
      <c r="J191" s="105">
        <v>12562</v>
      </c>
      <c r="K191" s="90"/>
      <c r="L191" s="90">
        <v>230.61503771400004</v>
      </c>
      <c r="M191" s="91">
        <v>4.2409626945111405E-6</v>
      </c>
      <c r="N191" s="91">
        <f t="shared" si="3"/>
        <v>1.8888515030996288E-3</v>
      </c>
      <c r="O191" s="91">
        <f>L191/'סכום נכסי הקרן'!$C$42</f>
        <v>3.3664546799586434E-4</v>
      </c>
    </row>
    <row r="192" spans="2:15">
      <c r="B192" s="85" t="s">
        <v>1408</v>
      </c>
      <c r="C192" s="87" t="s">
        <v>1409</v>
      </c>
      <c r="D192" s="88" t="s">
        <v>1401</v>
      </c>
      <c r="E192" s="88" t="s">
        <v>668</v>
      </c>
      <c r="F192" s="87" t="s">
        <v>1410</v>
      </c>
      <c r="G192" s="88" t="s">
        <v>793</v>
      </c>
      <c r="H192" s="88" t="s">
        <v>131</v>
      </c>
      <c r="I192" s="90">
        <v>312.68005600000004</v>
      </c>
      <c r="J192" s="105">
        <v>15633</v>
      </c>
      <c r="K192" s="90"/>
      <c r="L192" s="90">
        <v>180.86071067200001</v>
      </c>
      <c r="M192" s="91">
        <v>7.4866410123714406E-6</v>
      </c>
      <c r="N192" s="91">
        <f t="shared" si="3"/>
        <v>1.4813388952898082E-3</v>
      </c>
      <c r="O192" s="91">
        <f>L192/'סכום נכסי הקרן'!$C$42</f>
        <v>2.6401547440175381E-4</v>
      </c>
    </row>
    <row r="193" spans="2:15">
      <c r="B193" s="85" t="s">
        <v>1411</v>
      </c>
      <c r="C193" s="87" t="s">
        <v>1412</v>
      </c>
      <c r="D193" s="88" t="s">
        <v>1401</v>
      </c>
      <c r="E193" s="88" t="s">
        <v>668</v>
      </c>
      <c r="F193" s="87" t="s">
        <v>659</v>
      </c>
      <c r="G193" s="88" t="s">
        <v>553</v>
      </c>
      <c r="H193" s="88" t="s">
        <v>131</v>
      </c>
      <c r="I193" s="90">
        <v>21.045773000000004</v>
      </c>
      <c r="J193" s="105">
        <v>20896</v>
      </c>
      <c r="K193" s="90">
        <v>3.8934680000000006E-2</v>
      </c>
      <c r="L193" s="90">
        <v>16.310516167000003</v>
      </c>
      <c r="M193" s="91">
        <v>4.7456345373716331E-7</v>
      </c>
      <c r="N193" s="91">
        <f t="shared" si="3"/>
        <v>1.3359121453552321E-4</v>
      </c>
      <c r="O193" s="91">
        <f>L193/'סכום נכסי הקרן'!$C$42</f>
        <v>2.3809641395126123E-5</v>
      </c>
    </row>
    <row r="194" spans="2:15">
      <c r="B194" s="85" t="s">
        <v>1415</v>
      </c>
      <c r="C194" s="87" t="s">
        <v>1416</v>
      </c>
      <c r="D194" s="88" t="s">
        <v>1417</v>
      </c>
      <c r="E194" s="88" t="s">
        <v>668</v>
      </c>
      <c r="F194" s="87" t="s">
        <v>1418</v>
      </c>
      <c r="G194" s="88" t="s">
        <v>770</v>
      </c>
      <c r="H194" s="88" t="s">
        <v>131</v>
      </c>
      <c r="I194" s="90">
        <v>600.56518500000016</v>
      </c>
      <c r="J194" s="105">
        <v>2601</v>
      </c>
      <c r="K194" s="90"/>
      <c r="L194" s="90">
        <v>57.796591693000011</v>
      </c>
      <c r="M194" s="91">
        <v>1.5905864479422604E-5</v>
      </c>
      <c r="N194" s="91">
        <f t="shared" si="3"/>
        <v>4.7338274284067304E-4</v>
      </c>
      <c r="O194" s="91">
        <f>L194/'סכום נכסי הקרן'!$C$42</f>
        <v>8.4369869597080018E-5</v>
      </c>
    </row>
    <row r="195" spans="2:15">
      <c r="B195" s="85" t="s">
        <v>1419</v>
      </c>
      <c r="C195" s="87" t="s">
        <v>1420</v>
      </c>
      <c r="D195" s="88" t="s">
        <v>1417</v>
      </c>
      <c r="E195" s="88" t="s">
        <v>668</v>
      </c>
      <c r="F195" s="87" t="s">
        <v>1421</v>
      </c>
      <c r="G195" s="88" t="s">
        <v>1422</v>
      </c>
      <c r="H195" s="88" t="s">
        <v>131</v>
      </c>
      <c r="I195" s="90">
        <v>1746.7991590000001</v>
      </c>
      <c r="J195" s="105">
        <v>4094</v>
      </c>
      <c r="K195" s="90"/>
      <c r="L195" s="90">
        <v>264.60164300700001</v>
      </c>
      <c r="M195" s="91">
        <v>1.0634772830811381E-5</v>
      </c>
      <c r="N195" s="91">
        <f t="shared" si="3"/>
        <v>2.1672186517872603E-3</v>
      </c>
      <c r="O195" s="91">
        <f>L195/'סכום נכסי הקרן'!$C$42</f>
        <v>3.8625817650727516E-4</v>
      </c>
    </row>
    <row r="196" spans="2:15">
      <c r="B196" s="85" t="s">
        <v>1423</v>
      </c>
      <c r="C196" s="87" t="s">
        <v>1424</v>
      </c>
      <c r="D196" s="88" t="s">
        <v>1401</v>
      </c>
      <c r="E196" s="88" t="s">
        <v>668</v>
      </c>
      <c r="F196" s="87" t="s">
        <v>1425</v>
      </c>
      <c r="G196" s="88" t="s">
        <v>1426</v>
      </c>
      <c r="H196" s="88" t="s">
        <v>131</v>
      </c>
      <c r="I196" s="90">
        <v>2267.4294910000003</v>
      </c>
      <c r="J196" s="105">
        <v>3735</v>
      </c>
      <c r="K196" s="90"/>
      <c r="L196" s="90">
        <v>313.34741857400002</v>
      </c>
      <c r="M196" s="91">
        <v>2.7291767162872708E-5</v>
      </c>
      <c r="N196" s="91">
        <f t="shared" si="3"/>
        <v>2.5664707229538907E-3</v>
      </c>
      <c r="O196" s="91">
        <f>L196/'סכום נכסי הקרן'!$C$42</f>
        <v>4.574159144901954E-4</v>
      </c>
    </row>
    <row r="197" spans="2:15">
      <c r="B197" s="85" t="s">
        <v>1427</v>
      </c>
      <c r="C197" s="87" t="s">
        <v>1428</v>
      </c>
      <c r="D197" s="88" t="s">
        <v>1417</v>
      </c>
      <c r="E197" s="88" t="s">
        <v>668</v>
      </c>
      <c r="F197" s="87" t="s">
        <v>1429</v>
      </c>
      <c r="G197" s="88" t="s">
        <v>747</v>
      </c>
      <c r="H197" s="88" t="s">
        <v>131</v>
      </c>
      <c r="I197" s="90">
        <v>7260.7916850000011</v>
      </c>
      <c r="J197" s="105">
        <v>284</v>
      </c>
      <c r="K197" s="90"/>
      <c r="L197" s="90">
        <v>76.296399026000003</v>
      </c>
      <c r="M197" s="91">
        <v>5.3463036163910848E-5</v>
      </c>
      <c r="N197" s="91">
        <f t="shared" si="3"/>
        <v>6.2490533752648022E-4</v>
      </c>
      <c r="O197" s="91">
        <f>L197/'סכום נכסי הקרן'!$C$42</f>
        <v>1.1137537782059267E-4</v>
      </c>
    </row>
    <row r="198" spans="2:15">
      <c r="B198" s="85" t="s">
        <v>1430</v>
      </c>
      <c r="C198" s="87" t="s">
        <v>1431</v>
      </c>
      <c r="D198" s="88" t="s">
        <v>1401</v>
      </c>
      <c r="E198" s="88" t="s">
        <v>668</v>
      </c>
      <c r="F198" s="87" t="s">
        <v>1432</v>
      </c>
      <c r="G198" s="88" t="s">
        <v>793</v>
      </c>
      <c r="H198" s="88" t="s">
        <v>131</v>
      </c>
      <c r="I198" s="90">
        <v>751.63475000000017</v>
      </c>
      <c r="J198" s="105">
        <v>2770</v>
      </c>
      <c r="K198" s="90"/>
      <c r="L198" s="90">
        <v>77.035045528000012</v>
      </c>
      <c r="M198" s="91">
        <v>7.3773549602855881E-6</v>
      </c>
      <c r="N198" s="91">
        <f t="shared" si="3"/>
        <v>6.3095521861572762E-4</v>
      </c>
      <c r="O198" s="91">
        <f>L198/'סכום נכסי הקרן'!$C$42</f>
        <v>1.1245363360050274E-4</v>
      </c>
    </row>
    <row r="199" spans="2:15">
      <c r="B199" s="85" t="s">
        <v>1433</v>
      </c>
      <c r="C199" s="87" t="s">
        <v>1434</v>
      </c>
      <c r="D199" s="88" t="s">
        <v>1401</v>
      </c>
      <c r="E199" s="88" t="s">
        <v>668</v>
      </c>
      <c r="F199" s="87" t="s">
        <v>1435</v>
      </c>
      <c r="G199" s="88" t="s">
        <v>740</v>
      </c>
      <c r="H199" s="88" t="s">
        <v>131</v>
      </c>
      <c r="I199" s="90">
        <v>1799.9607820000006</v>
      </c>
      <c r="J199" s="105">
        <v>2937</v>
      </c>
      <c r="K199" s="90"/>
      <c r="L199" s="90">
        <v>195.599938181</v>
      </c>
      <c r="M199" s="91">
        <v>3.6154924777638364E-5</v>
      </c>
      <c r="N199" s="91">
        <f t="shared" si="3"/>
        <v>1.602060476635377E-3</v>
      </c>
      <c r="O199" s="91">
        <f>L199/'סכום נכסי הקרן'!$C$42</f>
        <v>2.8553139197525727E-4</v>
      </c>
    </row>
    <row r="200" spans="2:15">
      <c r="B200" s="85" t="s">
        <v>1438</v>
      </c>
      <c r="C200" s="87" t="s">
        <v>1439</v>
      </c>
      <c r="D200" s="88" t="s">
        <v>1417</v>
      </c>
      <c r="E200" s="88" t="s">
        <v>668</v>
      </c>
      <c r="F200" s="87" t="s">
        <v>1440</v>
      </c>
      <c r="G200" s="88" t="s">
        <v>757</v>
      </c>
      <c r="H200" s="88" t="s">
        <v>131</v>
      </c>
      <c r="I200" s="90">
        <v>78.771322000000012</v>
      </c>
      <c r="J200" s="105">
        <v>3842</v>
      </c>
      <c r="K200" s="90"/>
      <c r="L200" s="90">
        <v>11.197658479000001</v>
      </c>
      <c r="M200" s="91">
        <v>3.5521713124893541E-7</v>
      </c>
      <c r="N200" s="91">
        <f t="shared" si="3"/>
        <v>9.171437499876206E-5</v>
      </c>
      <c r="O200" s="91">
        <f>L200/'סכום נכסי הקרן'!$C$42</f>
        <v>1.6346032836747528E-5</v>
      </c>
    </row>
    <row r="201" spans="2:15">
      <c r="B201" s="85" t="s">
        <v>1441</v>
      </c>
      <c r="C201" s="87" t="s">
        <v>1442</v>
      </c>
      <c r="D201" s="88" t="s">
        <v>1401</v>
      </c>
      <c r="E201" s="88" t="s">
        <v>668</v>
      </c>
      <c r="F201" s="87" t="s">
        <v>1443</v>
      </c>
      <c r="G201" s="88" t="s">
        <v>793</v>
      </c>
      <c r="H201" s="88" t="s">
        <v>131</v>
      </c>
      <c r="I201" s="90">
        <v>368.14168100000001</v>
      </c>
      <c r="J201" s="105">
        <v>17122</v>
      </c>
      <c r="K201" s="90"/>
      <c r="L201" s="90">
        <v>233.22290886100006</v>
      </c>
      <c r="M201" s="91">
        <v>7.7117327694651125E-6</v>
      </c>
      <c r="N201" s="91">
        <f t="shared" si="3"/>
        <v>1.9102112608358527E-3</v>
      </c>
      <c r="O201" s="91">
        <f>L201/'סכום נכסי הקרן'!$C$42</f>
        <v>3.4045236632936987E-4</v>
      </c>
    </row>
    <row r="202" spans="2:15">
      <c r="B202" s="85" t="s">
        <v>1444</v>
      </c>
      <c r="C202" s="87" t="s">
        <v>1445</v>
      </c>
      <c r="D202" s="88" t="s">
        <v>1401</v>
      </c>
      <c r="E202" s="88" t="s">
        <v>668</v>
      </c>
      <c r="F202" s="87" t="s">
        <v>1002</v>
      </c>
      <c r="G202" s="88" t="s">
        <v>157</v>
      </c>
      <c r="H202" s="88" t="s">
        <v>131</v>
      </c>
      <c r="I202" s="90">
        <v>3622.1879910000002</v>
      </c>
      <c r="J202" s="105">
        <v>20650</v>
      </c>
      <c r="K202" s="90"/>
      <c r="L202" s="90">
        <v>2767.532734546</v>
      </c>
      <c r="M202" s="91">
        <v>5.7248623050042329E-5</v>
      </c>
      <c r="N202" s="91">
        <f t="shared" si="3"/>
        <v>2.2667465302100259E-2</v>
      </c>
      <c r="O202" s="91">
        <f>L202/'סכום נכסי הקרן'!$C$42</f>
        <v>4.0399679129794787E-3</v>
      </c>
    </row>
    <row r="203" spans="2:15">
      <c r="B203" s="85" t="s">
        <v>1446</v>
      </c>
      <c r="C203" s="87" t="s">
        <v>1447</v>
      </c>
      <c r="D203" s="88" t="s">
        <v>1401</v>
      </c>
      <c r="E203" s="88" t="s">
        <v>668</v>
      </c>
      <c r="F203" s="87" t="s">
        <v>996</v>
      </c>
      <c r="G203" s="88" t="s">
        <v>983</v>
      </c>
      <c r="H203" s="88" t="s">
        <v>131</v>
      </c>
      <c r="I203" s="90">
        <v>3161.9319680000003</v>
      </c>
      <c r="J203" s="105">
        <v>11730</v>
      </c>
      <c r="K203" s="90"/>
      <c r="L203" s="90">
        <v>1372.3100935550001</v>
      </c>
      <c r="M203" s="91">
        <v>1.100766925203924E-4</v>
      </c>
      <c r="N203" s="91">
        <f t="shared" si="3"/>
        <v>1.1239900089016593E-2</v>
      </c>
      <c r="O203" s="91">
        <f>L203/'סכום נכסי הקרן'!$C$42</f>
        <v>2.0032604042638531E-3</v>
      </c>
    </row>
    <row r="204" spans="2:15">
      <c r="B204" s="85" t="s">
        <v>1450</v>
      </c>
      <c r="C204" s="87" t="s">
        <v>1451</v>
      </c>
      <c r="D204" s="88" t="s">
        <v>1401</v>
      </c>
      <c r="E204" s="88" t="s">
        <v>668</v>
      </c>
      <c r="F204" s="87" t="s">
        <v>1150</v>
      </c>
      <c r="G204" s="88" t="s">
        <v>157</v>
      </c>
      <c r="H204" s="88" t="s">
        <v>131</v>
      </c>
      <c r="I204" s="90">
        <v>5889.9271560000016</v>
      </c>
      <c r="J204" s="105">
        <v>3067</v>
      </c>
      <c r="K204" s="90"/>
      <c r="L204" s="90">
        <v>668.38304373500011</v>
      </c>
      <c r="M204" s="91">
        <v>1.2527408364490245E-4</v>
      </c>
      <c r="N204" s="91">
        <f t="shared" si="3"/>
        <v>5.4743885278237354E-3</v>
      </c>
      <c r="O204" s="91">
        <f>L204/'סכום נכסי הקרן'!$C$42</f>
        <v>9.7568712252717822E-4</v>
      </c>
    </row>
    <row r="205" spans="2:15">
      <c r="B205" s="85" t="s">
        <v>1452</v>
      </c>
      <c r="C205" s="87" t="s">
        <v>1453</v>
      </c>
      <c r="D205" s="88" t="s">
        <v>1417</v>
      </c>
      <c r="E205" s="88" t="s">
        <v>668</v>
      </c>
      <c r="F205" s="87" t="s">
        <v>1454</v>
      </c>
      <c r="G205" s="88" t="s">
        <v>793</v>
      </c>
      <c r="H205" s="88" t="s">
        <v>131</v>
      </c>
      <c r="I205" s="90">
        <v>2220.4763720000001</v>
      </c>
      <c r="J205" s="105">
        <v>486</v>
      </c>
      <c r="K205" s="90"/>
      <c r="L205" s="90">
        <v>39.928606126000005</v>
      </c>
      <c r="M205" s="91">
        <v>2.1317162889194167E-5</v>
      </c>
      <c r="N205" s="91">
        <f t="shared" si="3"/>
        <v>3.2703508169012021E-4</v>
      </c>
      <c r="O205" s="91">
        <f>L205/'סכום נכסי הקרן'!$C$42</f>
        <v>5.8286677351803035E-5</v>
      </c>
    </row>
    <row r="206" spans="2:15">
      <c r="B206" s="85" t="s">
        <v>1457</v>
      </c>
      <c r="C206" s="87" t="s">
        <v>1458</v>
      </c>
      <c r="D206" s="88" t="s">
        <v>1417</v>
      </c>
      <c r="E206" s="88" t="s">
        <v>668</v>
      </c>
      <c r="F206" s="87" t="s">
        <v>1459</v>
      </c>
      <c r="G206" s="88" t="s">
        <v>793</v>
      </c>
      <c r="H206" s="88" t="s">
        <v>131</v>
      </c>
      <c r="I206" s="90">
        <v>4771.2270660000013</v>
      </c>
      <c r="J206" s="105">
        <v>656</v>
      </c>
      <c r="K206" s="90"/>
      <c r="L206" s="90">
        <v>115.80722334700002</v>
      </c>
      <c r="M206" s="91">
        <v>6.1205413538857788E-5</v>
      </c>
      <c r="N206" s="91">
        <f t="shared" si="3"/>
        <v>9.4851857908785501E-4</v>
      </c>
      <c r="O206" s="91">
        <f>L206/'סכום נכסי הקרן'!$C$42</f>
        <v>1.6905218882257508E-4</v>
      </c>
    </row>
    <row r="207" spans="2:15">
      <c r="B207" s="85" t="s">
        <v>1460</v>
      </c>
      <c r="C207" s="87" t="s">
        <v>1461</v>
      </c>
      <c r="D207" s="88" t="s">
        <v>1401</v>
      </c>
      <c r="E207" s="88" t="s">
        <v>668</v>
      </c>
      <c r="F207" s="87" t="s">
        <v>1462</v>
      </c>
      <c r="G207" s="88" t="s">
        <v>837</v>
      </c>
      <c r="H207" s="88" t="s">
        <v>131</v>
      </c>
      <c r="I207" s="90">
        <v>3699.9551290000004</v>
      </c>
      <c r="J207" s="105">
        <v>299</v>
      </c>
      <c r="K207" s="90"/>
      <c r="L207" s="90">
        <v>40.932603596000007</v>
      </c>
      <c r="M207" s="91">
        <v>1.3316376206586289E-4</v>
      </c>
      <c r="N207" s="91">
        <f t="shared" si="3"/>
        <v>3.3525831877438E-4</v>
      </c>
      <c r="O207" s="91">
        <f>L207/'סכום נכסי הקרן'!$C$42</f>
        <v>5.9752285152166765E-5</v>
      </c>
    </row>
    <row r="208" spans="2:15">
      <c r="B208" s="85" t="s">
        <v>1463</v>
      </c>
      <c r="C208" s="87" t="s">
        <v>1464</v>
      </c>
      <c r="D208" s="88" t="s">
        <v>1401</v>
      </c>
      <c r="E208" s="88" t="s">
        <v>668</v>
      </c>
      <c r="F208" s="87" t="s">
        <v>698</v>
      </c>
      <c r="G208" s="88" t="s">
        <v>699</v>
      </c>
      <c r="H208" s="88" t="s">
        <v>131</v>
      </c>
      <c r="I208" s="90">
        <v>818.85494900000015</v>
      </c>
      <c r="J208" s="105">
        <v>26905</v>
      </c>
      <c r="K208" s="90"/>
      <c r="L208" s="90">
        <v>815.15781886700017</v>
      </c>
      <c r="M208" s="91">
        <v>1.4532947315549158E-5</v>
      </c>
      <c r="N208" s="91">
        <f t="shared" si="3"/>
        <v>6.6765467104527689E-3</v>
      </c>
      <c r="O208" s="91">
        <f>L208/'סכום נכסי הקרן'!$C$42</f>
        <v>1.189944888864071E-3</v>
      </c>
    </row>
    <row r="209" spans="2:15">
      <c r="B209" s="85" t="s">
        <v>1465</v>
      </c>
      <c r="C209" s="87" t="s">
        <v>1466</v>
      </c>
      <c r="D209" s="88" t="s">
        <v>1401</v>
      </c>
      <c r="E209" s="88" t="s">
        <v>668</v>
      </c>
      <c r="F209" s="87" t="s">
        <v>1467</v>
      </c>
      <c r="G209" s="88" t="s">
        <v>793</v>
      </c>
      <c r="H209" s="88" t="s">
        <v>135</v>
      </c>
      <c r="I209" s="90">
        <v>39986.968699999998</v>
      </c>
      <c r="J209" s="105">
        <v>8</v>
      </c>
      <c r="K209" s="90"/>
      <c r="L209" s="90">
        <v>7.8428840930000003</v>
      </c>
      <c r="M209" s="91">
        <v>7.4488762093696454E-5</v>
      </c>
      <c r="N209" s="91">
        <f t="shared" si="3"/>
        <v>6.4237109403381714E-5</v>
      </c>
      <c r="O209" s="91">
        <f>L209/'סכום נכסי הקרן'!$C$42</f>
        <v>1.1448825766512541E-5</v>
      </c>
    </row>
    <row r="210" spans="2:15">
      <c r="B210" s="85" t="s">
        <v>1468</v>
      </c>
      <c r="C210" s="87" t="s">
        <v>1469</v>
      </c>
      <c r="D210" s="88" t="s">
        <v>1401</v>
      </c>
      <c r="E210" s="88" t="s">
        <v>668</v>
      </c>
      <c r="F210" s="87" t="s">
        <v>1470</v>
      </c>
      <c r="G210" s="88" t="s">
        <v>747</v>
      </c>
      <c r="H210" s="88" t="s">
        <v>131</v>
      </c>
      <c r="I210" s="90">
        <v>2235.6022700000003</v>
      </c>
      <c r="J210" s="105">
        <v>1776</v>
      </c>
      <c r="K210" s="90"/>
      <c r="L210" s="90">
        <v>146.90589634100004</v>
      </c>
      <c r="M210" s="91">
        <v>3.3324423426646401E-5</v>
      </c>
      <c r="N210" s="91">
        <f t="shared" si="3"/>
        <v>1.2032321303436446E-3</v>
      </c>
      <c r="O210" s="91">
        <f>L210/'סכום נכסי הקרן'!$C$42</f>
        <v>2.144491734593663E-4</v>
      </c>
    </row>
    <row r="211" spans="2:15">
      <c r="B211" s="85" t="s">
        <v>1471</v>
      </c>
      <c r="C211" s="87" t="s">
        <v>1472</v>
      </c>
      <c r="D211" s="88" t="s">
        <v>1401</v>
      </c>
      <c r="E211" s="88" t="s">
        <v>668</v>
      </c>
      <c r="F211" s="87" t="s">
        <v>690</v>
      </c>
      <c r="G211" s="88" t="s">
        <v>691</v>
      </c>
      <c r="H211" s="88" t="s">
        <v>131</v>
      </c>
      <c r="I211" s="90">
        <v>71052.934879000008</v>
      </c>
      <c r="J211" s="105">
        <v>753</v>
      </c>
      <c r="K211" s="90"/>
      <c r="L211" s="90">
        <v>1979.6058186690002</v>
      </c>
      <c r="M211" s="91">
        <v>6.3417142132186154E-5</v>
      </c>
      <c r="N211" s="91">
        <f t="shared" si="3"/>
        <v>1.6213953188841494E-2</v>
      </c>
      <c r="O211" s="91">
        <f>L211/'סכום נכסי הקרן'!$C$42</f>
        <v>2.889773944835449E-3</v>
      </c>
    </row>
    <row r="212" spans="2:15">
      <c r="B212" s="85" t="s">
        <v>1473</v>
      </c>
      <c r="C212" s="87" t="s">
        <v>1474</v>
      </c>
      <c r="D212" s="88" t="s">
        <v>1401</v>
      </c>
      <c r="E212" s="88" t="s">
        <v>668</v>
      </c>
      <c r="F212" s="87" t="s">
        <v>982</v>
      </c>
      <c r="G212" s="88" t="s">
        <v>983</v>
      </c>
      <c r="H212" s="88" t="s">
        <v>131</v>
      </c>
      <c r="I212" s="90">
        <v>2347.5236900000004</v>
      </c>
      <c r="J212" s="105">
        <v>3752</v>
      </c>
      <c r="K212" s="90"/>
      <c r="L212" s="90">
        <v>325.89262878900001</v>
      </c>
      <c r="M212" s="91">
        <v>2.1317265008787714E-5</v>
      </c>
      <c r="N212" s="91">
        <f t="shared" si="3"/>
        <v>2.6692222148175329E-3</v>
      </c>
      <c r="O212" s="91">
        <f>L212/'סכום נכסי הקרן'!$C$42</f>
        <v>4.7572906616408033E-4</v>
      </c>
    </row>
    <row r="213" spans="2:15">
      <c r="B213" s="85" t="s">
        <v>1475</v>
      </c>
      <c r="C213" s="87" t="s">
        <v>1476</v>
      </c>
      <c r="D213" s="88" t="s">
        <v>1401</v>
      </c>
      <c r="E213" s="88" t="s">
        <v>668</v>
      </c>
      <c r="F213" s="87" t="s">
        <v>1477</v>
      </c>
      <c r="G213" s="88" t="s">
        <v>837</v>
      </c>
      <c r="H213" s="88" t="s">
        <v>131</v>
      </c>
      <c r="I213" s="90">
        <v>2099.4721970000005</v>
      </c>
      <c r="J213" s="105">
        <v>1035</v>
      </c>
      <c r="K213" s="90"/>
      <c r="L213" s="90">
        <v>80.399287776000008</v>
      </c>
      <c r="M213" s="91">
        <v>8.9515714085197426E-5</v>
      </c>
      <c r="N213" s="91">
        <f t="shared" si="3"/>
        <v>6.5851003069527093E-4</v>
      </c>
      <c r="O213" s="91">
        <f>L213/'סכום נכסי הקרן'!$C$42</f>
        <v>1.1736466159440994E-4</v>
      </c>
    </row>
    <row r="214" spans="2:15">
      <c r="B214" s="85" t="s">
        <v>1478</v>
      </c>
      <c r="C214" s="87" t="s">
        <v>1479</v>
      </c>
      <c r="D214" s="88" t="s">
        <v>1401</v>
      </c>
      <c r="E214" s="88" t="s">
        <v>668</v>
      </c>
      <c r="F214" s="87" t="s">
        <v>1480</v>
      </c>
      <c r="G214" s="88" t="s">
        <v>793</v>
      </c>
      <c r="H214" s="88" t="s">
        <v>131</v>
      </c>
      <c r="I214" s="90">
        <v>878.01161000000002</v>
      </c>
      <c r="J214" s="105">
        <v>7824</v>
      </c>
      <c r="K214" s="90"/>
      <c r="L214" s="90">
        <v>254.17382504400004</v>
      </c>
      <c r="M214" s="91">
        <v>1.5464647508276648E-5</v>
      </c>
      <c r="N214" s="91">
        <f t="shared" si="3"/>
        <v>2.0818096523191132E-3</v>
      </c>
      <c r="O214" s="91">
        <f>L214/'סכום נכסי הקרן'!$C$42</f>
        <v>3.7103593561124405E-4</v>
      </c>
    </row>
    <row r="215" spans="2:15">
      <c r="B215" s="85" t="s">
        <v>1481</v>
      </c>
      <c r="C215" s="87" t="s">
        <v>1482</v>
      </c>
      <c r="D215" s="88" t="s">
        <v>1401</v>
      </c>
      <c r="E215" s="88" t="s">
        <v>668</v>
      </c>
      <c r="F215" s="87" t="s">
        <v>1483</v>
      </c>
      <c r="G215" s="88" t="s">
        <v>723</v>
      </c>
      <c r="H215" s="88" t="s">
        <v>131</v>
      </c>
      <c r="I215" s="90">
        <v>240.52312000000006</v>
      </c>
      <c r="J215" s="105">
        <v>1239</v>
      </c>
      <c r="K215" s="90"/>
      <c r="L215" s="90">
        <v>11.026301390000002</v>
      </c>
      <c r="M215" s="91">
        <v>2.0012890557284882E-6</v>
      </c>
      <c r="N215" s="91">
        <f t="shared" si="3"/>
        <v>9.0310875477079416E-5</v>
      </c>
      <c r="O215" s="91">
        <f>L215/'סכום נכסי הקרן'!$C$42</f>
        <v>1.6095890487000352E-5</v>
      </c>
    </row>
    <row r="216" spans="2:15">
      <c r="B216" s="92"/>
      <c r="C216" s="87"/>
      <c r="D216" s="87"/>
      <c r="E216" s="87"/>
      <c r="F216" s="87"/>
      <c r="G216" s="87"/>
      <c r="H216" s="87"/>
      <c r="I216" s="90"/>
      <c r="J216" s="105"/>
      <c r="K216" s="87"/>
      <c r="L216" s="87"/>
      <c r="M216" s="87"/>
      <c r="N216" s="91"/>
      <c r="O216" s="87"/>
    </row>
    <row r="217" spans="2:15">
      <c r="B217" s="84" t="s">
        <v>64</v>
      </c>
      <c r="C217" s="80"/>
      <c r="D217" s="81"/>
      <c r="E217" s="81"/>
      <c r="F217" s="80"/>
      <c r="G217" s="81"/>
      <c r="H217" s="81"/>
      <c r="I217" s="77"/>
      <c r="J217" s="103"/>
      <c r="K217" s="77">
        <v>3.1113019860000004</v>
      </c>
      <c r="L217" s="77">
        <f>SUM(L218:L264)</f>
        <v>19324.956950444008</v>
      </c>
      <c r="M217" s="83"/>
      <c r="N217" s="83">
        <f t="shared" ref="N217" si="4">IFERROR(L217/$L$11,0)</f>
        <v>0.1582809791807685</v>
      </c>
      <c r="O217" s="83">
        <f>L217/'סכום נכסי הקרן'!$C$42</f>
        <v>2.8210038864205485E-2</v>
      </c>
    </row>
    <row r="218" spans="2:15">
      <c r="B218" s="85" t="s">
        <v>1484</v>
      </c>
      <c r="C218" s="87" t="s">
        <v>1485</v>
      </c>
      <c r="D218" s="88" t="s">
        <v>1417</v>
      </c>
      <c r="E218" s="88" t="s">
        <v>668</v>
      </c>
      <c r="F218" s="87"/>
      <c r="G218" s="88" t="s">
        <v>740</v>
      </c>
      <c r="H218" s="88" t="s">
        <v>131</v>
      </c>
      <c r="I218" s="90">
        <v>596.41888400000016</v>
      </c>
      <c r="J218" s="105">
        <v>13142</v>
      </c>
      <c r="K218" s="90"/>
      <c r="L218" s="90">
        <v>290.01106802100009</v>
      </c>
      <c r="M218" s="91">
        <v>7.9666799752137795E-6</v>
      </c>
      <c r="N218" s="91">
        <f t="shared" ref="N218:N264" si="5">IFERROR(L218/$L$11,0)</f>
        <v>2.3753344412272902E-3</v>
      </c>
      <c r="O218" s="91">
        <f>L218/'סכום נכסי הקרן'!$C$42</f>
        <v>4.2335015394350889E-4</v>
      </c>
    </row>
    <row r="219" spans="2:15">
      <c r="B219" s="85" t="s">
        <v>1486</v>
      </c>
      <c r="C219" s="87" t="s">
        <v>1487</v>
      </c>
      <c r="D219" s="88" t="s">
        <v>28</v>
      </c>
      <c r="E219" s="88" t="s">
        <v>668</v>
      </c>
      <c r="F219" s="87"/>
      <c r="G219" s="88" t="s">
        <v>740</v>
      </c>
      <c r="H219" s="88" t="s">
        <v>133</v>
      </c>
      <c r="I219" s="90">
        <v>659.94956100000013</v>
      </c>
      <c r="J219" s="105">
        <v>13236</v>
      </c>
      <c r="K219" s="90"/>
      <c r="L219" s="90">
        <v>351.01968790600006</v>
      </c>
      <c r="M219" s="91">
        <v>8.3496106483313976E-7</v>
      </c>
      <c r="N219" s="91">
        <f t="shared" si="5"/>
        <v>2.8750252875576481E-3</v>
      </c>
      <c r="O219" s="91">
        <f>L219/'סכום נכסי הקרן'!$C$42</f>
        <v>5.1240885365605058E-4</v>
      </c>
    </row>
    <row r="220" spans="2:15">
      <c r="B220" s="85" t="s">
        <v>1488</v>
      </c>
      <c r="C220" s="87" t="s">
        <v>1489</v>
      </c>
      <c r="D220" s="88" t="s">
        <v>1401</v>
      </c>
      <c r="E220" s="88" t="s">
        <v>668</v>
      </c>
      <c r="F220" s="87"/>
      <c r="G220" s="88" t="s">
        <v>829</v>
      </c>
      <c r="H220" s="88" t="s">
        <v>131</v>
      </c>
      <c r="I220" s="90">
        <v>1533.7039159999999</v>
      </c>
      <c r="J220" s="105">
        <v>12097</v>
      </c>
      <c r="K220" s="90"/>
      <c r="L220" s="90">
        <v>686.46900200100015</v>
      </c>
      <c r="M220" s="91">
        <v>2.6110042832822605E-7</v>
      </c>
      <c r="N220" s="91">
        <f t="shared" si="5"/>
        <v>5.6225214934549593E-3</v>
      </c>
      <c r="O220" s="91">
        <f>L220/'סכום נכסי הקרן'!$C$42</f>
        <v>1.0020885053032749E-3</v>
      </c>
    </row>
    <row r="221" spans="2:15">
      <c r="B221" s="85" t="s">
        <v>1490</v>
      </c>
      <c r="C221" s="87" t="s">
        <v>1491</v>
      </c>
      <c r="D221" s="88" t="s">
        <v>1401</v>
      </c>
      <c r="E221" s="88" t="s">
        <v>668</v>
      </c>
      <c r="F221" s="87"/>
      <c r="G221" s="88" t="s">
        <v>1422</v>
      </c>
      <c r="H221" s="88" t="s">
        <v>131</v>
      </c>
      <c r="I221" s="90">
        <v>465.41358000000008</v>
      </c>
      <c r="J221" s="105">
        <v>13036</v>
      </c>
      <c r="K221" s="90"/>
      <c r="L221" s="90">
        <v>224.48386286900003</v>
      </c>
      <c r="M221" s="91">
        <v>4.5360383681931419E-8</v>
      </c>
      <c r="N221" s="91">
        <f t="shared" si="5"/>
        <v>1.8386341411420488E-3</v>
      </c>
      <c r="O221" s="91">
        <f>L221/'סכום נכסי הקרן'!$C$42</f>
        <v>3.2769534815320589E-4</v>
      </c>
    </row>
    <row r="222" spans="2:15">
      <c r="B222" s="85" t="s">
        <v>1492</v>
      </c>
      <c r="C222" s="87" t="s">
        <v>1493</v>
      </c>
      <c r="D222" s="88" t="s">
        <v>1401</v>
      </c>
      <c r="E222" s="88" t="s">
        <v>668</v>
      </c>
      <c r="F222" s="87"/>
      <c r="G222" s="88" t="s">
        <v>699</v>
      </c>
      <c r="H222" s="88" t="s">
        <v>131</v>
      </c>
      <c r="I222" s="90">
        <v>913.5896200000002</v>
      </c>
      <c r="J222" s="105">
        <v>14454</v>
      </c>
      <c r="K222" s="90"/>
      <c r="L222" s="90">
        <v>488.58590159700009</v>
      </c>
      <c r="M222" s="91">
        <v>1.0879338282928804E-6</v>
      </c>
      <c r="N222" s="91">
        <f t="shared" si="5"/>
        <v>4.0017607861690457E-3</v>
      </c>
      <c r="O222" s="91">
        <f>L222/'סכום נכסי הקרן'!$C$42</f>
        <v>7.1322421612109057E-4</v>
      </c>
    </row>
    <row r="223" spans="2:15">
      <c r="B223" s="85" t="s">
        <v>1494</v>
      </c>
      <c r="C223" s="87" t="s">
        <v>1495</v>
      </c>
      <c r="D223" s="88" t="s">
        <v>28</v>
      </c>
      <c r="E223" s="88" t="s">
        <v>668</v>
      </c>
      <c r="F223" s="87"/>
      <c r="G223" s="88" t="s">
        <v>735</v>
      </c>
      <c r="H223" s="88" t="s">
        <v>133</v>
      </c>
      <c r="I223" s="90">
        <v>57424.894900000014</v>
      </c>
      <c r="J223" s="105">
        <v>106.15</v>
      </c>
      <c r="K223" s="90"/>
      <c r="L223" s="90">
        <v>244.95379946000006</v>
      </c>
      <c r="M223" s="91">
        <v>3.7361052778659342E-5</v>
      </c>
      <c r="N223" s="91">
        <f t="shared" si="5"/>
        <v>2.0062930712861225E-3</v>
      </c>
      <c r="O223" s="91">
        <f>L223/'סכום נכסי הקרן'!$C$42</f>
        <v>3.5757679669980489E-4</v>
      </c>
    </row>
    <row r="224" spans="2:15">
      <c r="B224" s="85" t="s">
        <v>1496</v>
      </c>
      <c r="C224" s="87" t="s">
        <v>1497</v>
      </c>
      <c r="D224" s="88" t="s">
        <v>28</v>
      </c>
      <c r="E224" s="88" t="s">
        <v>668</v>
      </c>
      <c r="F224" s="87"/>
      <c r="G224" s="88" t="s">
        <v>699</v>
      </c>
      <c r="H224" s="88" t="s">
        <v>133</v>
      </c>
      <c r="I224" s="90">
        <v>386.12089600000007</v>
      </c>
      <c r="J224" s="105">
        <v>66300</v>
      </c>
      <c r="K224" s="90"/>
      <c r="L224" s="90">
        <v>1028.7285820420002</v>
      </c>
      <c r="M224" s="91">
        <v>9.5778784839030466E-7</v>
      </c>
      <c r="N224" s="91">
        <f t="shared" si="5"/>
        <v>8.4257971541359736E-3</v>
      </c>
      <c r="O224" s="91">
        <f>L224/'סכום נכסי הקרן'!$C$42</f>
        <v>1.5017095952421801E-3</v>
      </c>
    </row>
    <row r="225" spans="2:15">
      <c r="B225" s="85" t="s">
        <v>1498</v>
      </c>
      <c r="C225" s="87" t="s">
        <v>1499</v>
      </c>
      <c r="D225" s="88" t="s">
        <v>1417</v>
      </c>
      <c r="E225" s="88" t="s">
        <v>668</v>
      </c>
      <c r="F225" s="87"/>
      <c r="G225" s="88" t="s">
        <v>714</v>
      </c>
      <c r="H225" s="88" t="s">
        <v>131</v>
      </c>
      <c r="I225" s="90">
        <v>3102.7572000000005</v>
      </c>
      <c r="J225" s="105">
        <v>2869</v>
      </c>
      <c r="K225" s="90"/>
      <c r="L225" s="90">
        <v>329.36698505200002</v>
      </c>
      <c r="M225" s="91">
        <v>3.8934592803922994E-7</v>
      </c>
      <c r="N225" s="91">
        <f t="shared" si="5"/>
        <v>2.697678915276979E-3</v>
      </c>
      <c r="O225" s="91">
        <f>L225/'סכום נכסי הקרן'!$C$42</f>
        <v>4.8080083555837513E-4</v>
      </c>
    </row>
    <row r="226" spans="2:15">
      <c r="B226" s="85" t="s">
        <v>1500</v>
      </c>
      <c r="C226" s="87" t="s">
        <v>1501</v>
      </c>
      <c r="D226" s="88" t="s">
        <v>1401</v>
      </c>
      <c r="E226" s="88" t="s">
        <v>668</v>
      </c>
      <c r="F226" s="87"/>
      <c r="G226" s="88" t="s">
        <v>129</v>
      </c>
      <c r="H226" s="88" t="s">
        <v>131</v>
      </c>
      <c r="I226" s="90">
        <v>0.24132600000000004</v>
      </c>
      <c r="J226" s="105">
        <v>51781000</v>
      </c>
      <c r="K226" s="90"/>
      <c r="L226" s="90">
        <v>462.35491642700009</v>
      </c>
      <c r="M226" s="91">
        <v>4.1192596031735203E-7</v>
      </c>
      <c r="N226" s="91">
        <f t="shared" si="5"/>
        <v>3.7869160117030192E-3</v>
      </c>
      <c r="O226" s="91">
        <f>L226/'סכום נכסי הקרן'!$C$42</f>
        <v>6.7493294784092526E-4</v>
      </c>
    </row>
    <row r="227" spans="2:15">
      <c r="B227" s="85" t="s">
        <v>1502</v>
      </c>
      <c r="C227" s="87" t="s">
        <v>1503</v>
      </c>
      <c r="D227" s="88" t="s">
        <v>1417</v>
      </c>
      <c r="E227" s="88" t="s">
        <v>668</v>
      </c>
      <c r="F227" s="87"/>
      <c r="G227" s="88" t="s">
        <v>752</v>
      </c>
      <c r="H227" s="88" t="s">
        <v>131</v>
      </c>
      <c r="I227" s="90">
        <v>204.09247400000004</v>
      </c>
      <c r="J227" s="105">
        <v>69114</v>
      </c>
      <c r="K227" s="90"/>
      <c r="L227" s="90">
        <v>521.90894715400009</v>
      </c>
      <c r="M227" s="91">
        <v>1.3627728087486165E-6</v>
      </c>
      <c r="N227" s="91">
        <f t="shared" si="5"/>
        <v>4.27469305161071E-3</v>
      </c>
      <c r="O227" s="91">
        <f>L227/'סכום נכסי הקרן'!$C$42</f>
        <v>7.618682784415017E-4</v>
      </c>
    </row>
    <row r="228" spans="2:15">
      <c r="B228" s="85" t="s">
        <v>1504</v>
      </c>
      <c r="C228" s="87" t="s">
        <v>1505</v>
      </c>
      <c r="D228" s="88" t="s">
        <v>1417</v>
      </c>
      <c r="E228" s="88" t="s">
        <v>668</v>
      </c>
      <c r="F228" s="87"/>
      <c r="G228" s="88" t="s">
        <v>740</v>
      </c>
      <c r="H228" s="88" t="s">
        <v>131</v>
      </c>
      <c r="I228" s="90">
        <v>1023.9098760000002</v>
      </c>
      <c r="J228" s="105">
        <v>21116</v>
      </c>
      <c r="K228" s="90"/>
      <c r="L228" s="90">
        <v>799.97259484000017</v>
      </c>
      <c r="M228" s="91">
        <v>1.7019962218441966E-6</v>
      </c>
      <c r="N228" s="91">
        <f t="shared" si="5"/>
        <v>6.5521721964894837E-3</v>
      </c>
      <c r="O228" s="91">
        <f>L228/'סכום נכסי הקרן'!$C$42</f>
        <v>1.1677779178813235E-3</v>
      </c>
    </row>
    <row r="229" spans="2:15">
      <c r="B229" s="85" t="s">
        <v>1506</v>
      </c>
      <c r="C229" s="87" t="s">
        <v>1507</v>
      </c>
      <c r="D229" s="88" t="s">
        <v>1401</v>
      </c>
      <c r="E229" s="88" t="s">
        <v>668</v>
      </c>
      <c r="F229" s="87"/>
      <c r="G229" s="88" t="s">
        <v>699</v>
      </c>
      <c r="H229" s="88" t="s">
        <v>131</v>
      </c>
      <c r="I229" s="90">
        <v>268.90562400000005</v>
      </c>
      <c r="J229" s="105">
        <v>86743</v>
      </c>
      <c r="K229" s="90"/>
      <c r="L229" s="90">
        <v>863.05018007700005</v>
      </c>
      <c r="M229" s="91">
        <v>6.5159954954064841E-7</v>
      </c>
      <c r="N229" s="91">
        <f t="shared" si="5"/>
        <v>7.0688088948931685E-3</v>
      </c>
      <c r="O229" s="91">
        <f>L229/'סכום נכסי הקרן'!$C$42</f>
        <v>1.2598568361194889E-3</v>
      </c>
    </row>
    <row r="230" spans="2:15">
      <c r="B230" s="85" t="s">
        <v>1508</v>
      </c>
      <c r="C230" s="87" t="s">
        <v>1509</v>
      </c>
      <c r="D230" s="88" t="s">
        <v>1401</v>
      </c>
      <c r="E230" s="88" t="s">
        <v>668</v>
      </c>
      <c r="F230" s="87"/>
      <c r="G230" s="88" t="s">
        <v>752</v>
      </c>
      <c r="H230" s="88" t="s">
        <v>131</v>
      </c>
      <c r="I230" s="90">
        <v>3006.5390000000007</v>
      </c>
      <c r="J230" s="105">
        <v>1076</v>
      </c>
      <c r="K230" s="90"/>
      <c r="L230" s="90">
        <v>119.69633066800003</v>
      </c>
      <c r="M230" s="91">
        <v>2.6176754577281159E-4</v>
      </c>
      <c r="N230" s="91">
        <f t="shared" si="5"/>
        <v>9.8037229635540286E-4</v>
      </c>
      <c r="O230" s="91">
        <f>L230/'סכום נכסי הקרן'!$C$42</f>
        <v>1.7472940036585648E-4</v>
      </c>
    </row>
    <row r="231" spans="2:15">
      <c r="B231" s="85" t="s">
        <v>1510</v>
      </c>
      <c r="C231" s="87" t="s">
        <v>1511</v>
      </c>
      <c r="D231" s="88" t="s">
        <v>1401</v>
      </c>
      <c r="E231" s="88" t="s">
        <v>668</v>
      </c>
      <c r="F231" s="87"/>
      <c r="G231" s="88" t="s">
        <v>1512</v>
      </c>
      <c r="H231" s="88" t="s">
        <v>131</v>
      </c>
      <c r="I231" s="90">
        <v>234.43054400000005</v>
      </c>
      <c r="J231" s="105">
        <v>53838</v>
      </c>
      <c r="K231" s="90"/>
      <c r="L231" s="90">
        <v>466.98705023100007</v>
      </c>
      <c r="M231" s="91">
        <v>5.290112773736441E-7</v>
      </c>
      <c r="N231" s="91">
        <f t="shared" si="5"/>
        <v>3.8248554842758992E-3</v>
      </c>
      <c r="O231" s="91">
        <f>L231/'סכום נכסי הקרן'!$C$42</f>
        <v>6.8169480893951037E-4</v>
      </c>
    </row>
    <row r="232" spans="2:15">
      <c r="B232" s="85" t="s">
        <v>1513</v>
      </c>
      <c r="C232" s="87" t="s">
        <v>1514</v>
      </c>
      <c r="D232" s="88" t="s">
        <v>1401</v>
      </c>
      <c r="E232" s="88" t="s">
        <v>668</v>
      </c>
      <c r="F232" s="87"/>
      <c r="G232" s="88" t="s">
        <v>793</v>
      </c>
      <c r="H232" s="88" t="s">
        <v>131</v>
      </c>
      <c r="I232" s="90">
        <v>311.77809400000007</v>
      </c>
      <c r="J232" s="105">
        <v>14687</v>
      </c>
      <c r="K232" s="90"/>
      <c r="L232" s="90">
        <v>169.42614022600003</v>
      </c>
      <c r="M232" s="91">
        <v>1.3910442224754557E-6</v>
      </c>
      <c r="N232" s="91">
        <f t="shared" si="5"/>
        <v>1.3876840938149325E-3</v>
      </c>
      <c r="O232" s="91">
        <f>L232/'סכום נכסי הקרן'!$C$42</f>
        <v>2.4732360401340898E-4</v>
      </c>
    </row>
    <row r="233" spans="2:15">
      <c r="B233" s="85" t="s">
        <v>1515</v>
      </c>
      <c r="C233" s="87" t="s">
        <v>1516</v>
      </c>
      <c r="D233" s="88" t="s">
        <v>1417</v>
      </c>
      <c r="E233" s="88" t="s">
        <v>668</v>
      </c>
      <c r="F233" s="87"/>
      <c r="G233" s="88" t="s">
        <v>157</v>
      </c>
      <c r="H233" s="88" t="s">
        <v>131</v>
      </c>
      <c r="I233" s="90">
        <v>296.48568799999998</v>
      </c>
      <c r="J233" s="105">
        <v>9838</v>
      </c>
      <c r="K233" s="90"/>
      <c r="L233" s="90">
        <v>107.92256934600002</v>
      </c>
      <c r="M233" s="91">
        <v>1.0007324702698914E-6</v>
      </c>
      <c r="N233" s="91">
        <f t="shared" si="5"/>
        <v>8.8393935342747547E-4</v>
      </c>
      <c r="O233" s="91">
        <f>L233/'סכום נכסי הקרן'!$C$42</f>
        <v>1.575423884970477E-4</v>
      </c>
    </row>
    <row r="234" spans="2:15">
      <c r="B234" s="85" t="s">
        <v>1517</v>
      </c>
      <c r="C234" s="87" t="s">
        <v>1518</v>
      </c>
      <c r="D234" s="88" t="s">
        <v>1417</v>
      </c>
      <c r="E234" s="88" t="s">
        <v>668</v>
      </c>
      <c r="F234" s="87"/>
      <c r="G234" s="88" t="s">
        <v>747</v>
      </c>
      <c r="H234" s="88" t="s">
        <v>131</v>
      </c>
      <c r="I234" s="90">
        <v>603.3139000000001</v>
      </c>
      <c r="J234" s="105">
        <v>5147</v>
      </c>
      <c r="K234" s="90"/>
      <c r="L234" s="90">
        <v>114.89449580200002</v>
      </c>
      <c r="M234" s="91">
        <v>2.0734179522226229E-6</v>
      </c>
      <c r="N234" s="91">
        <f t="shared" si="5"/>
        <v>9.410428879430663E-4</v>
      </c>
      <c r="O234" s="91">
        <f>L234/'סכום נכסי הקרן'!$C$42</f>
        <v>1.6771981434003896E-4</v>
      </c>
    </row>
    <row r="235" spans="2:15">
      <c r="B235" s="85" t="s">
        <v>1519</v>
      </c>
      <c r="C235" s="87" t="s">
        <v>1520</v>
      </c>
      <c r="D235" s="88" t="s">
        <v>28</v>
      </c>
      <c r="E235" s="88" t="s">
        <v>668</v>
      </c>
      <c r="F235" s="87"/>
      <c r="G235" s="88" t="s">
        <v>740</v>
      </c>
      <c r="H235" s="88" t="s">
        <v>133</v>
      </c>
      <c r="I235" s="90">
        <v>1051.4899400000002</v>
      </c>
      <c r="J235" s="105">
        <v>9558</v>
      </c>
      <c r="K235" s="90"/>
      <c r="L235" s="90">
        <v>403.86490991699998</v>
      </c>
      <c r="M235" s="91">
        <v>1.0729489183673471E-5</v>
      </c>
      <c r="N235" s="91">
        <f t="shared" si="5"/>
        <v>3.3078538577001543E-3</v>
      </c>
      <c r="O235" s="91">
        <f>L235/'סכום נכסי הקרן'!$C$42</f>
        <v>5.8955085042948312E-4</v>
      </c>
    </row>
    <row r="236" spans="2:15">
      <c r="B236" s="85" t="s">
        <v>1521</v>
      </c>
      <c r="C236" s="87" t="s">
        <v>1522</v>
      </c>
      <c r="D236" s="88" t="s">
        <v>1417</v>
      </c>
      <c r="E236" s="88" t="s">
        <v>668</v>
      </c>
      <c r="F236" s="87"/>
      <c r="G236" s="88" t="s">
        <v>740</v>
      </c>
      <c r="H236" s="88" t="s">
        <v>131</v>
      </c>
      <c r="I236" s="90">
        <v>965.30224000000021</v>
      </c>
      <c r="J236" s="105">
        <v>9039</v>
      </c>
      <c r="K236" s="90"/>
      <c r="L236" s="90">
        <v>322.83857705200006</v>
      </c>
      <c r="M236" s="91">
        <v>1.6890677865266845E-6</v>
      </c>
      <c r="N236" s="91">
        <f t="shared" si="5"/>
        <v>2.6442080168226456E-3</v>
      </c>
      <c r="O236" s="91">
        <f>L236/'סכום נכסי הקרן'!$C$42</f>
        <v>4.7127084571810501E-4</v>
      </c>
    </row>
    <row r="237" spans="2:15">
      <c r="B237" s="85" t="s">
        <v>1413</v>
      </c>
      <c r="C237" s="87" t="s">
        <v>1414</v>
      </c>
      <c r="D237" s="88" t="s">
        <v>120</v>
      </c>
      <c r="E237" s="88" t="s">
        <v>668</v>
      </c>
      <c r="F237" s="87"/>
      <c r="G237" s="88" t="s">
        <v>126</v>
      </c>
      <c r="H237" s="88" t="s">
        <v>134</v>
      </c>
      <c r="I237" s="90">
        <v>11930.827668000002</v>
      </c>
      <c r="J237" s="105">
        <v>1024</v>
      </c>
      <c r="K237" s="90"/>
      <c r="L237" s="90">
        <v>570.62724391900019</v>
      </c>
      <c r="M237" s="91">
        <v>6.663072655414827E-5</v>
      </c>
      <c r="N237" s="91">
        <f t="shared" si="5"/>
        <v>4.6737200577643412E-3</v>
      </c>
      <c r="O237" s="91">
        <f>L237/'סכום נכסי הקרן'!$C$42</f>
        <v>8.3298590362756823E-4</v>
      </c>
    </row>
    <row r="238" spans="2:15">
      <c r="B238" s="85" t="s">
        <v>1523</v>
      </c>
      <c r="C238" s="87" t="s">
        <v>1524</v>
      </c>
      <c r="D238" s="88" t="s">
        <v>1401</v>
      </c>
      <c r="E238" s="88" t="s">
        <v>668</v>
      </c>
      <c r="F238" s="87"/>
      <c r="G238" s="88" t="s">
        <v>793</v>
      </c>
      <c r="H238" s="88" t="s">
        <v>131</v>
      </c>
      <c r="I238" s="90">
        <v>541.92865500000016</v>
      </c>
      <c r="J238" s="105">
        <v>7559</v>
      </c>
      <c r="K238" s="90"/>
      <c r="L238" s="90">
        <v>151.56823194600003</v>
      </c>
      <c r="M238" s="91">
        <v>6.9018251417744807E-7</v>
      </c>
      <c r="N238" s="91">
        <f t="shared" si="5"/>
        <v>1.2414189706414598E-3</v>
      </c>
      <c r="O238" s="91">
        <f>L238/'סכום נכסי הקרן'!$C$42</f>
        <v>2.2125512231360148E-4</v>
      </c>
    </row>
    <row r="239" spans="2:15">
      <c r="B239" s="85" t="s">
        <v>1525</v>
      </c>
      <c r="C239" s="87" t="s">
        <v>1526</v>
      </c>
      <c r="D239" s="88" t="s">
        <v>1417</v>
      </c>
      <c r="E239" s="88" t="s">
        <v>668</v>
      </c>
      <c r="F239" s="87"/>
      <c r="G239" s="88" t="s">
        <v>1422</v>
      </c>
      <c r="H239" s="88" t="s">
        <v>131</v>
      </c>
      <c r="I239" s="90">
        <v>206.85048000000003</v>
      </c>
      <c r="J239" s="105">
        <v>31064</v>
      </c>
      <c r="K239" s="90"/>
      <c r="L239" s="90">
        <v>237.74732249700003</v>
      </c>
      <c r="M239" s="91">
        <v>2.0574437151198331E-7</v>
      </c>
      <c r="N239" s="91">
        <f t="shared" si="5"/>
        <v>1.9472684518226839E-3</v>
      </c>
      <c r="O239" s="91">
        <f>L239/'סכום נכסי הקרן'!$C$42</f>
        <v>3.4705698049935732E-4</v>
      </c>
    </row>
    <row r="240" spans="2:15">
      <c r="B240" s="85" t="s">
        <v>1527</v>
      </c>
      <c r="C240" s="87" t="s">
        <v>1528</v>
      </c>
      <c r="D240" s="88" t="s">
        <v>1417</v>
      </c>
      <c r="E240" s="88" t="s">
        <v>668</v>
      </c>
      <c r="F240" s="87"/>
      <c r="G240" s="88" t="s">
        <v>714</v>
      </c>
      <c r="H240" s="88" t="s">
        <v>131</v>
      </c>
      <c r="I240" s="90">
        <v>637.78898000000015</v>
      </c>
      <c r="J240" s="105">
        <v>14544</v>
      </c>
      <c r="K240" s="90"/>
      <c r="L240" s="90">
        <v>343.21210822900008</v>
      </c>
      <c r="M240" s="91">
        <v>2.1824983331924676E-7</v>
      </c>
      <c r="N240" s="91">
        <f t="shared" si="5"/>
        <v>2.8110773388260453E-3</v>
      </c>
      <c r="O240" s="91">
        <f>L240/'סכום נכסי הקרן'!$C$42</f>
        <v>5.0101156430175321E-4</v>
      </c>
    </row>
    <row r="241" spans="2:15">
      <c r="B241" s="85" t="s">
        <v>1436</v>
      </c>
      <c r="C241" s="87" t="s">
        <v>1437</v>
      </c>
      <c r="D241" s="88" t="s">
        <v>1401</v>
      </c>
      <c r="E241" s="88" t="s">
        <v>668</v>
      </c>
      <c r="F241" s="87"/>
      <c r="G241" s="88" t="s">
        <v>740</v>
      </c>
      <c r="H241" s="88" t="s">
        <v>131</v>
      </c>
      <c r="I241" s="90">
        <v>1546.1337270000001</v>
      </c>
      <c r="J241" s="105">
        <v>1734</v>
      </c>
      <c r="K241" s="90"/>
      <c r="L241" s="90">
        <v>99.196847638000023</v>
      </c>
      <c r="M241" s="91">
        <v>5.9238840114942537E-6</v>
      </c>
      <c r="N241" s="91">
        <f t="shared" si="5"/>
        <v>8.1247136622611741E-4</v>
      </c>
      <c r="O241" s="91">
        <f>L241/'סכום נכסי הקרן'!$C$42</f>
        <v>1.4480482074296969E-4</v>
      </c>
    </row>
    <row r="242" spans="2:15">
      <c r="B242" s="85" t="s">
        <v>1529</v>
      </c>
      <c r="C242" s="87" t="s">
        <v>1530</v>
      </c>
      <c r="D242" s="88" t="s">
        <v>1417</v>
      </c>
      <c r="E242" s="88" t="s">
        <v>668</v>
      </c>
      <c r="F242" s="87"/>
      <c r="G242" s="88" t="s">
        <v>793</v>
      </c>
      <c r="H242" s="88" t="s">
        <v>131</v>
      </c>
      <c r="I242" s="90">
        <v>327.51326000000006</v>
      </c>
      <c r="J242" s="105">
        <v>39330</v>
      </c>
      <c r="K242" s="90"/>
      <c r="L242" s="90">
        <v>476.60057108500007</v>
      </c>
      <c r="M242" s="91">
        <v>3.4835148266449634E-7</v>
      </c>
      <c r="N242" s="91">
        <f t="shared" si="5"/>
        <v>3.9035949866741645E-3</v>
      </c>
      <c r="O242" s="91">
        <f>L242/'סכום נכסי הקרן'!$C$42</f>
        <v>6.9572836138718911E-4</v>
      </c>
    </row>
    <row r="243" spans="2:15">
      <c r="B243" s="85" t="s">
        <v>1531</v>
      </c>
      <c r="C243" s="87" t="s">
        <v>1532</v>
      </c>
      <c r="D243" s="88" t="s">
        <v>1401</v>
      </c>
      <c r="E243" s="88" t="s">
        <v>668</v>
      </c>
      <c r="F243" s="87"/>
      <c r="G243" s="88" t="s">
        <v>829</v>
      </c>
      <c r="H243" s="88" t="s">
        <v>131</v>
      </c>
      <c r="I243" s="90">
        <v>544.70626400000003</v>
      </c>
      <c r="J243" s="105">
        <v>28698</v>
      </c>
      <c r="K243" s="90"/>
      <c r="L243" s="90">
        <v>578.38327347799998</v>
      </c>
      <c r="M243" s="91">
        <v>2.4623351730852069E-7</v>
      </c>
      <c r="N243" s="91">
        <f t="shared" si="5"/>
        <v>4.7372457854697927E-3</v>
      </c>
      <c r="O243" s="91">
        <f>L243/'סכום נכסי הקרן'!$C$42</f>
        <v>8.4430794154218751E-4</v>
      </c>
    </row>
    <row r="244" spans="2:15">
      <c r="B244" s="85" t="s">
        <v>1533</v>
      </c>
      <c r="C244" s="87" t="s">
        <v>1534</v>
      </c>
      <c r="D244" s="88" t="s">
        <v>1401</v>
      </c>
      <c r="E244" s="88" t="s">
        <v>668</v>
      </c>
      <c r="F244" s="87"/>
      <c r="G244" s="88" t="s">
        <v>793</v>
      </c>
      <c r="H244" s="88" t="s">
        <v>131</v>
      </c>
      <c r="I244" s="90">
        <v>558.49629600000003</v>
      </c>
      <c r="J244" s="105">
        <v>34054</v>
      </c>
      <c r="K244" s="90"/>
      <c r="L244" s="90">
        <v>703.7042159670001</v>
      </c>
      <c r="M244" s="91">
        <v>7.5112262695160246E-8</v>
      </c>
      <c r="N244" s="91">
        <f t="shared" si="5"/>
        <v>5.7636864414506569E-3</v>
      </c>
      <c r="O244" s="91">
        <f>L244/'סכום נכסי הקרן'!$C$42</f>
        <v>1.0272479950273947E-3</v>
      </c>
    </row>
    <row r="245" spans="2:15">
      <c r="B245" s="85" t="s">
        <v>1535</v>
      </c>
      <c r="C245" s="87" t="s">
        <v>1536</v>
      </c>
      <c r="D245" s="88" t="s">
        <v>1417</v>
      </c>
      <c r="E245" s="88" t="s">
        <v>668</v>
      </c>
      <c r="F245" s="87"/>
      <c r="G245" s="88" t="s">
        <v>752</v>
      </c>
      <c r="H245" s="88" t="s">
        <v>131</v>
      </c>
      <c r="I245" s="90">
        <v>1893.2679680000003</v>
      </c>
      <c r="J245" s="105">
        <v>8540</v>
      </c>
      <c r="K245" s="90"/>
      <c r="L245" s="90">
        <v>598.23481264200018</v>
      </c>
      <c r="M245" s="91">
        <v>1.1336162191846857E-6</v>
      </c>
      <c r="N245" s="91">
        <f t="shared" si="5"/>
        <v>4.8998397340711186E-3</v>
      </c>
      <c r="O245" s="91">
        <f>L245/'סכום נכסי הקרן'!$C$42</f>
        <v>8.7328667059016481E-4</v>
      </c>
    </row>
    <row r="246" spans="2:15">
      <c r="B246" s="85" t="s">
        <v>1537</v>
      </c>
      <c r="C246" s="87" t="s">
        <v>1538</v>
      </c>
      <c r="D246" s="88" t="s">
        <v>1417</v>
      </c>
      <c r="E246" s="88" t="s">
        <v>668</v>
      </c>
      <c r="F246" s="87"/>
      <c r="G246" s="88" t="s">
        <v>747</v>
      </c>
      <c r="H246" s="88" t="s">
        <v>131</v>
      </c>
      <c r="I246" s="90">
        <v>379.22588000000013</v>
      </c>
      <c r="J246" s="105">
        <v>7640</v>
      </c>
      <c r="K246" s="90"/>
      <c r="L246" s="90">
        <v>107.199571758</v>
      </c>
      <c r="M246" s="91">
        <v>1.7851731668088821E-6</v>
      </c>
      <c r="N246" s="91">
        <f t="shared" si="5"/>
        <v>8.7801764470297832E-4</v>
      </c>
      <c r="O246" s="91">
        <f>L246/'סכום נכסי הקרן'!$C$42</f>
        <v>1.5648697656994693E-4</v>
      </c>
    </row>
    <row r="247" spans="2:15">
      <c r="B247" s="85" t="s">
        <v>1539</v>
      </c>
      <c r="C247" s="87" t="s">
        <v>1540</v>
      </c>
      <c r="D247" s="88" t="s">
        <v>1401</v>
      </c>
      <c r="E247" s="88" t="s">
        <v>668</v>
      </c>
      <c r="F247" s="87"/>
      <c r="G247" s="88" t="s">
        <v>699</v>
      </c>
      <c r="H247" s="88" t="s">
        <v>131</v>
      </c>
      <c r="I247" s="90">
        <v>230.98303600000003</v>
      </c>
      <c r="J247" s="105">
        <v>42302</v>
      </c>
      <c r="K247" s="90"/>
      <c r="L247" s="90">
        <v>361.52864238800004</v>
      </c>
      <c r="M247" s="91">
        <v>9.3515399190283416E-8</v>
      </c>
      <c r="N247" s="91">
        <f t="shared" si="5"/>
        <v>2.9610988353457515E-3</v>
      </c>
      <c r="O247" s="91">
        <f>L247/'סכום נכסי הקרן'!$C$42</f>
        <v>5.2774953540347231E-4</v>
      </c>
    </row>
    <row r="248" spans="2:15">
      <c r="B248" s="85" t="s">
        <v>1448</v>
      </c>
      <c r="C248" s="87" t="s">
        <v>1449</v>
      </c>
      <c r="D248" s="88" t="s">
        <v>1417</v>
      </c>
      <c r="E248" s="88" t="s">
        <v>668</v>
      </c>
      <c r="F248" s="87"/>
      <c r="G248" s="88" t="s">
        <v>546</v>
      </c>
      <c r="H248" s="88" t="s">
        <v>131</v>
      </c>
      <c r="I248" s="90">
        <v>3377.9247370000003</v>
      </c>
      <c r="J248" s="105">
        <v>8046</v>
      </c>
      <c r="K248" s="90"/>
      <c r="L248" s="90">
        <v>1005.6149499040001</v>
      </c>
      <c r="M248" s="91">
        <v>5.6576023766211142E-5</v>
      </c>
      <c r="N248" s="91">
        <f t="shared" si="5"/>
        <v>8.2364850466571174E-3</v>
      </c>
      <c r="O248" s="91">
        <f>L248/'סכום נכסי הקרן'!$C$42</f>
        <v>1.4679689528915667E-3</v>
      </c>
    </row>
    <row r="249" spans="2:15">
      <c r="B249" s="85" t="s">
        <v>1541</v>
      </c>
      <c r="C249" s="87" t="s">
        <v>1542</v>
      </c>
      <c r="D249" s="88" t="s">
        <v>1417</v>
      </c>
      <c r="E249" s="88" t="s">
        <v>668</v>
      </c>
      <c r="F249" s="87"/>
      <c r="G249" s="88" t="s">
        <v>793</v>
      </c>
      <c r="H249" s="88" t="s">
        <v>131</v>
      </c>
      <c r="I249" s="90">
        <v>574.24894900000015</v>
      </c>
      <c r="J249" s="105">
        <v>25551</v>
      </c>
      <c r="K249" s="90"/>
      <c r="L249" s="90">
        <v>542.88749114800009</v>
      </c>
      <c r="M249" s="91">
        <v>1.8775213072983937E-6</v>
      </c>
      <c r="N249" s="91">
        <f t="shared" si="5"/>
        <v>4.4465177285645625E-3</v>
      </c>
      <c r="O249" s="91">
        <f>L249/'סכום נכסי הקרן'!$C$42</f>
        <v>7.924921780394559E-4</v>
      </c>
    </row>
    <row r="250" spans="2:15">
      <c r="B250" s="85" t="s">
        <v>1543</v>
      </c>
      <c r="C250" s="87" t="s">
        <v>1544</v>
      </c>
      <c r="D250" s="88" t="s">
        <v>1401</v>
      </c>
      <c r="E250" s="88" t="s">
        <v>668</v>
      </c>
      <c r="F250" s="87"/>
      <c r="G250" s="88" t="s">
        <v>129</v>
      </c>
      <c r="H250" s="88" t="s">
        <v>131</v>
      </c>
      <c r="I250" s="90">
        <v>3607.8468000000007</v>
      </c>
      <c r="J250" s="105">
        <v>481</v>
      </c>
      <c r="K250" s="90"/>
      <c r="L250" s="90">
        <v>64.208849499999999</v>
      </c>
      <c r="M250" s="91">
        <v>1.0029780316077265E-5</v>
      </c>
      <c r="N250" s="91">
        <f t="shared" si="5"/>
        <v>5.2590231362440853E-4</v>
      </c>
      <c r="O250" s="91">
        <f>L250/'סכום נכסי הקרן'!$C$42</f>
        <v>9.3730306590892768E-5</v>
      </c>
    </row>
    <row r="251" spans="2:15">
      <c r="B251" s="85" t="s">
        <v>1545</v>
      </c>
      <c r="C251" s="87" t="s">
        <v>1546</v>
      </c>
      <c r="D251" s="88" t="s">
        <v>1417</v>
      </c>
      <c r="E251" s="88" t="s">
        <v>668</v>
      </c>
      <c r="F251" s="87"/>
      <c r="G251" s="88" t="s">
        <v>837</v>
      </c>
      <c r="H251" s="88" t="s">
        <v>131</v>
      </c>
      <c r="I251" s="90">
        <v>6160.6967960000011</v>
      </c>
      <c r="J251" s="105">
        <v>3668</v>
      </c>
      <c r="K251" s="90"/>
      <c r="L251" s="90">
        <v>836.10512636600015</v>
      </c>
      <c r="M251" s="91">
        <v>1.0912952606783114E-6</v>
      </c>
      <c r="N251" s="91">
        <f t="shared" si="5"/>
        <v>6.8481155450248014E-3</v>
      </c>
      <c r="O251" s="91">
        <f>L251/'סכום נכסי הקרן'!$C$42</f>
        <v>1.2205231902886274E-3</v>
      </c>
    </row>
    <row r="252" spans="2:15">
      <c r="B252" s="85" t="s">
        <v>1547</v>
      </c>
      <c r="C252" s="87" t="s">
        <v>1548</v>
      </c>
      <c r="D252" s="88" t="s">
        <v>1417</v>
      </c>
      <c r="E252" s="88" t="s">
        <v>668</v>
      </c>
      <c r="F252" s="87"/>
      <c r="G252" s="88" t="s">
        <v>723</v>
      </c>
      <c r="H252" s="88" t="s">
        <v>131</v>
      </c>
      <c r="I252" s="90">
        <v>775.68930000000012</v>
      </c>
      <c r="J252" s="105">
        <v>3682</v>
      </c>
      <c r="K252" s="90"/>
      <c r="L252" s="90">
        <v>105.67525609600003</v>
      </c>
      <c r="M252" s="91">
        <v>2.5222973576819691E-6</v>
      </c>
      <c r="N252" s="91">
        <f t="shared" si="5"/>
        <v>8.6553274364055215E-4</v>
      </c>
      <c r="O252" s="91">
        <f>L252/'סכום נכסי הקרן'!$C$42</f>
        <v>1.5426182263161703E-4</v>
      </c>
    </row>
    <row r="253" spans="2:15">
      <c r="B253" s="85" t="s">
        <v>1549</v>
      </c>
      <c r="C253" s="87" t="s">
        <v>1550</v>
      </c>
      <c r="D253" s="88" t="s">
        <v>1401</v>
      </c>
      <c r="E253" s="88" t="s">
        <v>668</v>
      </c>
      <c r="F253" s="87"/>
      <c r="G253" s="88" t="s">
        <v>699</v>
      </c>
      <c r="H253" s="88" t="s">
        <v>131</v>
      </c>
      <c r="I253" s="90">
        <v>930.82716000000016</v>
      </c>
      <c r="J253" s="105">
        <v>11904</v>
      </c>
      <c r="K253" s="90"/>
      <c r="L253" s="90">
        <v>409.98096096800003</v>
      </c>
      <c r="M253" s="91">
        <v>8.3557195691202887E-7</v>
      </c>
      <c r="N253" s="91">
        <f t="shared" si="5"/>
        <v>3.3579473482861508E-3</v>
      </c>
      <c r="O253" s="91">
        <f>L253/'סכום נכסי הקרן'!$C$42</f>
        <v>5.9847889297501712E-4</v>
      </c>
    </row>
    <row r="254" spans="2:15">
      <c r="B254" s="85" t="s">
        <v>1551</v>
      </c>
      <c r="C254" s="87" t="s">
        <v>1552</v>
      </c>
      <c r="D254" s="88" t="s">
        <v>1417</v>
      </c>
      <c r="E254" s="88" t="s">
        <v>668</v>
      </c>
      <c r="F254" s="87"/>
      <c r="G254" s="88" t="s">
        <v>740</v>
      </c>
      <c r="H254" s="88" t="s">
        <v>131</v>
      </c>
      <c r="I254" s="90">
        <v>1241.1028800000001</v>
      </c>
      <c r="J254" s="105">
        <v>9796</v>
      </c>
      <c r="K254" s="90"/>
      <c r="L254" s="90">
        <v>449.84022106200007</v>
      </c>
      <c r="M254" s="91">
        <v>8.494060580077112E-7</v>
      </c>
      <c r="N254" s="91">
        <f t="shared" si="5"/>
        <v>3.6844144515908394E-3</v>
      </c>
      <c r="O254" s="91">
        <f>L254/'סכום נכסי הקרן'!$C$42</f>
        <v>6.5666434090298168E-4</v>
      </c>
    </row>
    <row r="255" spans="2:15">
      <c r="B255" s="85" t="s">
        <v>1553</v>
      </c>
      <c r="C255" s="87" t="s">
        <v>1554</v>
      </c>
      <c r="D255" s="88" t="s">
        <v>28</v>
      </c>
      <c r="E255" s="88" t="s">
        <v>668</v>
      </c>
      <c r="F255" s="87"/>
      <c r="G255" s="88" t="s">
        <v>125</v>
      </c>
      <c r="H255" s="88" t="s">
        <v>133</v>
      </c>
      <c r="I255" s="90">
        <v>599.86639200000013</v>
      </c>
      <c r="J255" s="105">
        <v>14346</v>
      </c>
      <c r="K255" s="90"/>
      <c r="L255" s="90">
        <v>345.81938178799999</v>
      </c>
      <c r="M255" s="91">
        <v>1.4039826626536058E-6</v>
      </c>
      <c r="N255" s="91">
        <f t="shared" si="5"/>
        <v>2.8324322020202501E-3</v>
      </c>
      <c r="O255" s="91">
        <f>L255/'סכום נכסי הקרן'!$C$42</f>
        <v>5.0481759029278727E-4</v>
      </c>
    </row>
    <row r="256" spans="2:15">
      <c r="B256" s="85" t="s">
        <v>1555</v>
      </c>
      <c r="C256" s="87" t="s">
        <v>1556</v>
      </c>
      <c r="D256" s="88" t="s">
        <v>28</v>
      </c>
      <c r="E256" s="88" t="s">
        <v>668</v>
      </c>
      <c r="F256" s="87"/>
      <c r="G256" s="88" t="s">
        <v>747</v>
      </c>
      <c r="H256" s="88" t="s">
        <v>131</v>
      </c>
      <c r="I256" s="90">
        <v>126.17879300000003</v>
      </c>
      <c r="J256" s="105">
        <v>138600</v>
      </c>
      <c r="K256" s="90"/>
      <c r="L256" s="90">
        <v>647.07008523700017</v>
      </c>
      <c r="M256" s="91">
        <v>5.284061519125183E-7</v>
      </c>
      <c r="N256" s="91">
        <f t="shared" si="5"/>
        <v>5.299824830271747E-3</v>
      </c>
      <c r="O256" s="91">
        <f>L256/'סכום נכסי הקרן'!$C$42</f>
        <v>9.4457505386479697E-4</v>
      </c>
    </row>
    <row r="257" spans="2:15">
      <c r="B257" s="85" t="s">
        <v>1455</v>
      </c>
      <c r="C257" s="87" t="s">
        <v>1456</v>
      </c>
      <c r="D257" s="88" t="s">
        <v>1401</v>
      </c>
      <c r="E257" s="88" t="s">
        <v>668</v>
      </c>
      <c r="F257" s="87"/>
      <c r="G257" s="88" t="s">
        <v>157</v>
      </c>
      <c r="H257" s="88" t="s">
        <v>131</v>
      </c>
      <c r="I257" s="90">
        <v>140.17988100000002</v>
      </c>
      <c r="J257" s="105">
        <v>2660</v>
      </c>
      <c r="K257" s="90"/>
      <c r="L257" s="90">
        <v>13.796503876000003</v>
      </c>
      <c r="M257" s="91">
        <v>2.541442858723523E-6</v>
      </c>
      <c r="N257" s="91">
        <f t="shared" si="5"/>
        <v>1.130002073673119E-4</v>
      </c>
      <c r="O257" s="91">
        <f>L257/'סכום נכסי הקרן'!$C$42</f>
        <v>2.0139755629477844E-5</v>
      </c>
    </row>
    <row r="258" spans="2:15">
      <c r="B258" s="85" t="s">
        <v>1557</v>
      </c>
      <c r="C258" s="87" t="s">
        <v>1558</v>
      </c>
      <c r="D258" s="88" t="s">
        <v>1401</v>
      </c>
      <c r="E258" s="88" t="s">
        <v>668</v>
      </c>
      <c r="F258" s="87"/>
      <c r="G258" s="88" t="s">
        <v>793</v>
      </c>
      <c r="H258" s="88" t="s">
        <v>131</v>
      </c>
      <c r="I258" s="90">
        <v>2083.5315270000006</v>
      </c>
      <c r="J258" s="105">
        <v>1510</v>
      </c>
      <c r="K258" s="90"/>
      <c r="L258" s="90">
        <v>116.40690641300002</v>
      </c>
      <c r="M258" s="91">
        <v>8.7361377998027548E-6</v>
      </c>
      <c r="N258" s="91">
        <f t="shared" si="5"/>
        <v>9.5343028073500535E-4</v>
      </c>
      <c r="O258" s="91">
        <f>L258/'סכום נכסי הקרן'!$C$42</f>
        <v>1.6992758961345122E-4</v>
      </c>
    </row>
    <row r="259" spans="2:15">
      <c r="B259" s="85" t="s">
        <v>1559</v>
      </c>
      <c r="C259" s="87" t="s">
        <v>1560</v>
      </c>
      <c r="D259" s="88" t="s">
        <v>1417</v>
      </c>
      <c r="E259" s="88" t="s">
        <v>668</v>
      </c>
      <c r="F259" s="87"/>
      <c r="G259" s="88" t="s">
        <v>829</v>
      </c>
      <c r="H259" s="88" t="s">
        <v>131</v>
      </c>
      <c r="I259" s="90">
        <v>9209.7354940000005</v>
      </c>
      <c r="J259" s="105">
        <v>311</v>
      </c>
      <c r="K259" s="90"/>
      <c r="L259" s="90">
        <v>105.97642634100001</v>
      </c>
      <c r="M259" s="91">
        <v>3.0910056264798383E-5</v>
      </c>
      <c r="N259" s="91">
        <f t="shared" si="5"/>
        <v>8.6799947727421304E-4</v>
      </c>
      <c r="O259" s="91">
        <f>L259/'סכום נכסי הקרן'!$C$42</f>
        <v>1.547014626441655E-4</v>
      </c>
    </row>
    <row r="260" spans="2:15">
      <c r="B260" s="85" t="s">
        <v>1561</v>
      </c>
      <c r="C260" s="87" t="s">
        <v>1562</v>
      </c>
      <c r="D260" s="88" t="s">
        <v>1417</v>
      </c>
      <c r="E260" s="88" t="s">
        <v>668</v>
      </c>
      <c r="F260" s="87"/>
      <c r="G260" s="88" t="s">
        <v>699</v>
      </c>
      <c r="H260" s="88" t="s">
        <v>131</v>
      </c>
      <c r="I260" s="90">
        <v>1878.8918600000002</v>
      </c>
      <c r="J260" s="105">
        <v>10092</v>
      </c>
      <c r="K260" s="90">
        <v>3.1113019860000004</v>
      </c>
      <c r="L260" s="90">
        <v>704.69703807800011</v>
      </c>
      <c r="M260" s="91">
        <v>3.6227184877068707E-7</v>
      </c>
      <c r="N260" s="91">
        <f t="shared" si="5"/>
        <v>5.7718181468037078E-3</v>
      </c>
      <c r="O260" s="91">
        <f>L260/'סכום נכסי הקרן'!$C$42</f>
        <v>1.0286972893470856E-3</v>
      </c>
    </row>
    <row r="261" spans="2:15">
      <c r="B261" s="85" t="s">
        <v>1563</v>
      </c>
      <c r="C261" s="87" t="s">
        <v>1564</v>
      </c>
      <c r="D261" s="88" t="s">
        <v>1401</v>
      </c>
      <c r="E261" s="88" t="s">
        <v>668</v>
      </c>
      <c r="F261" s="87"/>
      <c r="G261" s="88" t="s">
        <v>1426</v>
      </c>
      <c r="H261" s="88" t="s">
        <v>131</v>
      </c>
      <c r="I261" s="90">
        <v>6013.0780000000013</v>
      </c>
      <c r="J261" s="105">
        <v>127</v>
      </c>
      <c r="K261" s="90"/>
      <c r="L261" s="90">
        <v>28.255453522000007</v>
      </c>
      <c r="M261" s="91">
        <v>3.6741384871089953E-5</v>
      </c>
      <c r="N261" s="91">
        <f t="shared" si="5"/>
        <v>2.314261740467215E-4</v>
      </c>
      <c r="O261" s="91">
        <f>L261/'סכום נכסי הקרן'!$C$42</f>
        <v>4.1246531313129687E-5</v>
      </c>
    </row>
    <row r="262" spans="2:15">
      <c r="B262" s="85" t="s">
        <v>1565</v>
      </c>
      <c r="C262" s="87" t="s">
        <v>1566</v>
      </c>
      <c r="D262" s="88" t="s">
        <v>1401</v>
      </c>
      <c r="E262" s="88" t="s">
        <v>668</v>
      </c>
      <c r="F262" s="87"/>
      <c r="G262" s="88" t="s">
        <v>757</v>
      </c>
      <c r="H262" s="88" t="s">
        <v>131</v>
      </c>
      <c r="I262" s="90">
        <v>275.80064000000004</v>
      </c>
      <c r="J262" s="105">
        <v>26177</v>
      </c>
      <c r="K262" s="90"/>
      <c r="L262" s="90">
        <v>267.12643407100006</v>
      </c>
      <c r="M262" s="91">
        <v>8.701696347690176E-8</v>
      </c>
      <c r="N262" s="91">
        <f t="shared" si="5"/>
        <v>2.187897942450705E-3</v>
      </c>
      <c r="O262" s="91">
        <f>L262/'סכום נכסי הקרן'!$C$42</f>
        <v>3.8994379682829759E-4</v>
      </c>
    </row>
    <row r="263" spans="2:15">
      <c r="B263" s="85" t="s">
        <v>1567</v>
      </c>
      <c r="C263" s="87" t="s">
        <v>1568</v>
      </c>
      <c r="D263" s="88" t="s">
        <v>28</v>
      </c>
      <c r="E263" s="88" t="s">
        <v>668</v>
      </c>
      <c r="F263" s="87"/>
      <c r="G263" s="88" t="s">
        <v>740</v>
      </c>
      <c r="H263" s="88" t="s">
        <v>133</v>
      </c>
      <c r="I263" s="90">
        <v>2309.8303600000004</v>
      </c>
      <c r="J263" s="105">
        <v>10638</v>
      </c>
      <c r="K263" s="90"/>
      <c r="L263" s="90">
        <v>987.42483023100021</v>
      </c>
      <c r="M263" s="91">
        <v>3.8727495084537316E-6</v>
      </c>
      <c r="N263" s="91">
        <f t="shared" si="5"/>
        <v>8.0874989474569517E-3</v>
      </c>
      <c r="O263" s="91">
        <f>L263/'סכום נכסי הקרן'!$C$42</f>
        <v>1.4414155181679729E-3</v>
      </c>
    </row>
    <row r="264" spans="2:15">
      <c r="B264" s="85" t="s">
        <v>1569</v>
      </c>
      <c r="C264" s="87" t="s">
        <v>1570</v>
      </c>
      <c r="D264" s="88" t="s">
        <v>1417</v>
      </c>
      <c r="E264" s="88" t="s">
        <v>668</v>
      </c>
      <c r="F264" s="87"/>
      <c r="G264" s="88" t="s">
        <v>793</v>
      </c>
      <c r="H264" s="88" t="s">
        <v>131</v>
      </c>
      <c r="I264" s="90">
        <v>534.36374000000012</v>
      </c>
      <c r="J264" s="105">
        <v>23748</v>
      </c>
      <c r="K264" s="90"/>
      <c r="L264" s="90">
        <v>469.53259360800007</v>
      </c>
      <c r="M264" s="91">
        <v>3.3021629933279329E-7</v>
      </c>
      <c r="N264" s="91">
        <f t="shared" si="5"/>
        <v>3.8457047466722858E-3</v>
      </c>
      <c r="O264" s="91">
        <f>L264/'סכום נכסי הקרן'!$C$42</f>
        <v>6.8541072291436868E-4</v>
      </c>
    </row>
    <row r="265" spans="2:15">
      <c r="B265" s="96"/>
      <c r="C265" s="96"/>
      <c r="D265" s="96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</row>
    <row r="266" spans="2:15">
      <c r="B266" s="112" t="s">
        <v>221</v>
      </c>
      <c r="C266" s="96"/>
      <c r="D266" s="96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</row>
    <row r="267" spans="2:15">
      <c r="B267" s="112" t="s">
        <v>111</v>
      </c>
      <c r="C267" s="96"/>
      <c r="D267" s="96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2:15">
      <c r="B268" s="112" t="s">
        <v>204</v>
      </c>
      <c r="C268" s="96"/>
      <c r="D268" s="96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</row>
    <row r="269" spans="2:15">
      <c r="B269" s="112" t="s">
        <v>212</v>
      </c>
      <c r="C269" s="96"/>
      <c r="D269" s="96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2:15">
      <c r="B270" s="112" t="s">
        <v>218</v>
      </c>
      <c r="C270" s="96"/>
      <c r="D270" s="96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</row>
    <row r="271" spans="2:15">
      <c r="B271" s="113"/>
      <c r="C271" s="96"/>
      <c r="D271" s="96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2:15">
      <c r="B272" s="114"/>
      <c r="C272" s="96"/>
      <c r="D272" s="96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</row>
    <row r="273" spans="2:1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2:1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</row>
    <row r="275" spans="2:1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2:1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2:1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2:15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2:15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2:15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2:1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2:1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2:1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2:15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</row>
    <row r="285" spans="2:15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</row>
    <row r="286" spans="2:15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</row>
    <row r="287" spans="2:15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</row>
    <row r="288" spans="2:15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</row>
    <row r="289" spans="2:15">
      <c r="B289" s="96"/>
      <c r="C289" s="96"/>
      <c r="D289" s="96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</row>
    <row r="290" spans="2:15">
      <c r="B290" s="96"/>
      <c r="C290" s="96"/>
      <c r="D290" s="96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</row>
    <row r="291" spans="2:15">
      <c r="B291" s="113"/>
      <c r="C291" s="96"/>
      <c r="D291" s="96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</row>
    <row r="292" spans="2:15">
      <c r="B292" s="113"/>
      <c r="C292" s="96"/>
      <c r="D292" s="96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</row>
    <row r="293" spans="2:15">
      <c r="B293" s="114"/>
      <c r="C293" s="96"/>
      <c r="D293" s="96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</row>
    <row r="294" spans="2:15">
      <c r="B294" s="96"/>
      <c r="C294" s="96"/>
      <c r="D294" s="96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</row>
    <row r="295" spans="2:15">
      <c r="B295" s="96"/>
      <c r="C295" s="96"/>
      <c r="D295" s="96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</row>
    <row r="296" spans="2:15">
      <c r="B296" s="96"/>
      <c r="C296" s="96"/>
      <c r="D296" s="96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2:15">
      <c r="B297" s="96"/>
      <c r="C297" s="96"/>
      <c r="D297" s="96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</row>
    <row r="298" spans="2:15">
      <c r="B298" s="96"/>
      <c r="C298" s="96"/>
      <c r="D298" s="96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</row>
    <row r="299" spans="2:15">
      <c r="B299" s="96"/>
      <c r="C299" s="96"/>
      <c r="D299" s="96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</row>
    <row r="300" spans="2:15">
      <c r="B300" s="96"/>
      <c r="C300" s="96"/>
      <c r="D300" s="96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</row>
    <row r="301" spans="2:15">
      <c r="B301" s="96"/>
      <c r="C301" s="96"/>
      <c r="D301" s="96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</row>
    <row r="302" spans="2:15">
      <c r="B302" s="96"/>
      <c r="C302" s="96"/>
      <c r="D302" s="96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2:15">
      <c r="B303" s="96"/>
      <c r="C303" s="96"/>
      <c r="D303" s="96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</row>
    <row r="304" spans="2:15">
      <c r="B304" s="96"/>
      <c r="C304" s="96"/>
      <c r="D304" s="96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</row>
    <row r="305" spans="2:15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</row>
    <row r="306" spans="2:15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</row>
    <row r="307" spans="2:15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2:15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</row>
    <row r="309" spans="2:15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</row>
    <row r="310" spans="2:15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</row>
    <row r="311" spans="2:15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</row>
    <row r="312" spans="2:15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</row>
    <row r="313" spans="2:15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</row>
    <row r="314" spans="2:15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</row>
    <row r="315" spans="2:15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</row>
    <row r="316" spans="2:15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</row>
    <row r="317" spans="2:15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</row>
    <row r="318" spans="2:15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</row>
    <row r="319" spans="2:15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</row>
    <row r="320" spans="2:15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</row>
    <row r="321" spans="2:15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</row>
    <row r="322" spans="2:15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</row>
    <row r="323" spans="2:15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</row>
    <row r="324" spans="2:15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</row>
    <row r="325" spans="2:15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</row>
    <row r="326" spans="2:15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</row>
    <row r="327" spans="2:15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</row>
    <row r="328" spans="2:15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</row>
    <row r="329" spans="2:15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</row>
    <row r="330" spans="2:15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</row>
    <row r="331" spans="2:15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</row>
    <row r="332" spans="2:15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</row>
    <row r="333" spans="2:15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2:15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</row>
    <row r="335" spans="2:15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2:15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</row>
    <row r="337" spans="2:15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</row>
    <row r="338" spans="2:15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</row>
    <row r="339" spans="2:15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</row>
    <row r="340" spans="2:15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</row>
    <row r="341" spans="2:15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</row>
    <row r="342" spans="2:15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</row>
    <row r="343" spans="2:15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</row>
    <row r="344" spans="2:15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</row>
    <row r="345" spans="2:15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</row>
    <row r="346" spans="2:15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</row>
    <row r="347" spans="2:15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</row>
    <row r="348" spans="2:15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</row>
    <row r="349" spans="2:15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</row>
    <row r="350" spans="2:15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</row>
    <row r="351" spans="2:15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</row>
    <row r="352" spans="2:15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</row>
    <row r="353" spans="2:15">
      <c r="B353" s="96"/>
      <c r="C353" s="96"/>
      <c r="D353" s="96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2:15">
      <c r="B354" s="96"/>
      <c r="C354" s="96"/>
      <c r="D354" s="96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2:15">
      <c r="B355" s="96"/>
      <c r="C355" s="96"/>
      <c r="D355" s="96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2:15">
      <c r="B356" s="96"/>
      <c r="C356" s="96"/>
      <c r="D356" s="96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2:15">
      <c r="B357" s="96"/>
      <c r="C357" s="96"/>
      <c r="D357" s="96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2:15">
      <c r="B358" s="113"/>
      <c r="C358" s="96"/>
      <c r="D358" s="96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2:15">
      <c r="B359" s="113"/>
      <c r="C359" s="96"/>
      <c r="D359" s="96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2:15">
      <c r="B360" s="114"/>
      <c r="C360" s="96"/>
      <c r="D360" s="96"/>
      <c r="E360" s="96"/>
      <c r="F360" s="96"/>
      <c r="G360" s="96"/>
      <c r="H360" s="97"/>
      <c r="I360" s="97"/>
      <c r="J360" s="97"/>
      <c r="K360" s="97"/>
      <c r="L360" s="97"/>
      <c r="M360" s="97"/>
      <c r="N360" s="97"/>
      <c r="O360" s="97"/>
    </row>
    <row r="361" spans="2:15">
      <c r="B361" s="96"/>
      <c r="C361" s="96"/>
      <c r="D361" s="96"/>
      <c r="E361" s="96"/>
      <c r="F361" s="96"/>
      <c r="G361" s="96"/>
      <c r="H361" s="97"/>
      <c r="I361" s="97"/>
      <c r="J361" s="97"/>
      <c r="K361" s="97"/>
      <c r="L361" s="97"/>
      <c r="M361" s="97"/>
      <c r="N361" s="97"/>
      <c r="O361" s="97"/>
    </row>
    <row r="362" spans="2:15">
      <c r="B362" s="96"/>
      <c r="C362" s="96"/>
      <c r="D362" s="96"/>
      <c r="E362" s="96"/>
      <c r="F362" s="96"/>
      <c r="G362" s="96"/>
      <c r="H362" s="97"/>
      <c r="I362" s="97"/>
      <c r="J362" s="97"/>
      <c r="K362" s="97"/>
      <c r="L362" s="97"/>
      <c r="M362" s="97"/>
      <c r="N362" s="97"/>
      <c r="O362" s="97"/>
    </row>
    <row r="363" spans="2:15">
      <c r="B363" s="96"/>
      <c r="C363" s="96"/>
      <c r="D363" s="96"/>
      <c r="E363" s="96"/>
      <c r="F363" s="96"/>
      <c r="G363" s="96"/>
      <c r="H363" s="97"/>
      <c r="I363" s="97"/>
      <c r="J363" s="97"/>
      <c r="K363" s="97"/>
      <c r="L363" s="97"/>
      <c r="M363" s="97"/>
      <c r="N363" s="97"/>
      <c r="O363" s="97"/>
    </row>
    <row r="364" spans="2:15">
      <c r="B364" s="96"/>
      <c r="C364" s="96"/>
      <c r="D364" s="96"/>
      <c r="E364" s="96"/>
      <c r="F364" s="96"/>
      <c r="G364" s="96"/>
      <c r="H364" s="97"/>
      <c r="I364" s="97"/>
      <c r="J364" s="97"/>
      <c r="K364" s="97"/>
      <c r="L364" s="97"/>
      <c r="M364" s="97"/>
      <c r="N364" s="97"/>
      <c r="O364" s="97"/>
    </row>
    <row r="365" spans="2:15">
      <c r="B365" s="96"/>
      <c r="C365" s="96"/>
      <c r="D365" s="96"/>
      <c r="E365" s="96"/>
      <c r="F365" s="96"/>
      <c r="G365" s="96"/>
      <c r="H365" s="97"/>
      <c r="I365" s="97"/>
      <c r="J365" s="97"/>
      <c r="K365" s="97"/>
      <c r="L365" s="97"/>
      <c r="M365" s="97"/>
      <c r="N365" s="97"/>
      <c r="O365" s="97"/>
    </row>
    <row r="366" spans="2:15">
      <c r="B366" s="96"/>
      <c r="C366" s="96"/>
      <c r="D366" s="96"/>
      <c r="E366" s="96"/>
      <c r="F366" s="96"/>
      <c r="G366" s="96"/>
      <c r="H366" s="97"/>
      <c r="I366" s="97"/>
      <c r="J366" s="97"/>
      <c r="K366" s="97"/>
      <c r="L366" s="97"/>
      <c r="M366" s="97"/>
      <c r="N366" s="97"/>
      <c r="O366" s="97"/>
    </row>
    <row r="367" spans="2:15">
      <c r="B367" s="96"/>
      <c r="C367" s="96"/>
      <c r="D367" s="96"/>
      <c r="E367" s="96"/>
      <c r="F367" s="96"/>
      <c r="G367" s="96"/>
      <c r="H367" s="97"/>
      <c r="I367" s="97"/>
      <c r="J367" s="97"/>
      <c r="K367" s="97"/>
      <c r="L367" s="97"/>
      <c r="M367" s="97"/>
      <c r="N367" s="97"/>
      <c r="O367" s="97"/>
    </row>
    <row r="368" spans="2:15">
      <c r="B368" s="96"/>
      <c r="C368" s="96"/>
      <c r="D368" s="96"/>
      <c r="E368" s="96"/>
      <c r="F368" s="96"/>
      <c r="G368" s="96"/>
      <c r="H368" s="97"/>
      <c r="I368" s="97"/>
      <c r="J368" s="97"/>
      <c r="K368" s="97"/>
      <c r="L368" s="97"/>
      <c r="M368" s="97"/>
      <c r="N368" s="97"/>
      <c r="O368" s="97"/>
    </row>
    <row r="369" spans="2:15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2:15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2:15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2:15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2:15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2:15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2:15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2:15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2:15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2:15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2:15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2:15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2:15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2:15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2:15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2:15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2:15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2:15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2:15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2:15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2:15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2:15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2:15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2:15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2:15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2:15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2:15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2:15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2:15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2:15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2:15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2:15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2:15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2:15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2:15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2:15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2:15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2:15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2:15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2:15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2:15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2:15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2:15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2:15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2:15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2:15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2:15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2:15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2:15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2:15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2:15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2:15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2:15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2:15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2:15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2:15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2:15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2:15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2:15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2:15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2:15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2:15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2:15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2:15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2:15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2:15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2:15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2:15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2:15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2:15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2:15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2:15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2:15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2:15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2:15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2:15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2:15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2:15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2:15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2:15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2:15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2:15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2:15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2:15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2:15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2:15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2:15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2:15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2:15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2:15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2:15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2:15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2:15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2:15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2:15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2:15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2:15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2:15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2:15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2:15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2:15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2:15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2:15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2:15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2:15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2:15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2:15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2:15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2:15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2:15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2:15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2:15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2:15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2:15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2:15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2:15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2:15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2:15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2:15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2:15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2:15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2:15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2:15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2:15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2:15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2:15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2:15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2:15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2:15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2:15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2:15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2:15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</sheetData>
  <sheetProtection sheet="1" objects="1" scenarios="1"/>
  <sortState xmlns:xlrd2="http://schemas.microsoft.com/office/spreadsheetml/2017/richdata2" ref="B189:O215">
    <sortCondition ref="B189:B21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8 B270" xr:uid="{00000000-0002-0000-0500-000000000000}"/>
    <dataValidation type="list" allowBlank="1" showInputMessage="1" showErrorMessage="1" sqref="E12:E35 E210:E354 E207:E208 E202:E205 E195:E200 E37:E193" xr:uid="{00000000-0002-0000-0500-000001000000}">
      <formula1>#REF!</formula1>
    </dataValidation>
    <dataValidation type="list" allowBlank="1" showInputMessage="1" showErrorMessage="1" sqref="H210:H354 G12:H35 G210:G360 G207:H208 G202:H205 G195:H200 G37:H19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2.140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145</v>
      </c>
      <c r="C1" s="46" t="s" vm="1">
        <v>230</v>
      </c>
    </row>
    <row r="2" spans="2:14">
      <c r="B2" s="46" t="s">
        <v>144</v>
      </c>
      <c r="C2" s="46" t="s">
        <v>231</v>
      </c>
    </row>
    <row r="3" spans="2:14">
      <c r="B3" s="46" t="s">
        <v>146</v>
      </c>
      <c r="C3" s="46" t="s">
        <v>232</v>
      </c>
    </row>
    <row r="4" spans="2:14">
      <c r="B4" s="46" t="s">
        <v>147</v>
      </c>
      <c r="C4" s="46">
        <v>9453</v>
      </c>
    </row>
    <row r="6" spans="2:14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2:14" ht="26.25" customHeight="1">
      <c r="B7" s="137" t="s">
        <v>228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2:14" s="3" customFormat="1" ht="74.25" customHeight="1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206</v>
      </c>
      <c r="I8" s="29" t="s">
        <v>205</v>
      </c>
      <c r="J8" s="29" t="s">
        <v>220</v>
      </c>
      <c r="K8" s="29" t="s">
        <v>62</v>
      </c>
      <c r="L8" s="29" t="s">
        <v>59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223</v>
      </c>
      <c r="C11" s="74"/>
      <c r="D11" s="75"/>
      <c r="E11" s="74"/>
      <c r="F11" s="75"/>
      <c r="G11" s="75"/>
      <c r="H11" s="100"/>
      <c r="I11" s="101"/>
      <c r="J11" s="100"/>
      <c r="K11" s="100">
        <v>105706.38385107002</v>
      </c>
      <c r="L11" s="78"/>
      <c r="M11" s="78">
        <f>IFERROR(K11/$K$11,0)</f>
        <v>1</v>
      </c>
      <c r="N11" s="78">
        <f>K11/'סכום נכסי הקרן'!$C$42</f>
        <v>0.15430726206946579</v>
      </c>
    </row>
    <row r="12" spans="2:14">
      <c r="B12" s="79" t="s">
        <v>198</v>
      </c>
      <c r="C12" s="80"/>
      <c r="D12" s="81"/>
      <c r="E12" s="80"/>
      <c r="F12" s="81"/>
      <c r="G12" s="81"/>
      <c r="H12" s="77"/>
      <c r="I12" s="103"/>
      <c r="J12" s="77"/>
      <c r="K12" s="77">
        <v>21227.454859495003</v>
      </c>
      <c r="L12" s="83"/>
      <c r="M12" s="83">
        <f t="shared" ref="M12:M75" si="0">IFERROR(K12/$K$11,0)</f>
        <v>0.20081525908030698</v>
      </c>
      <c r="N12" s="83">
        <f>K12/'סכום נכסי הקרן'!$C$42</f>
        <v>3.0987252810452601E-2</v>
      </c>
    </row>
    <row r="13" spans="2:14">
      <c r="B13" s="84" t="s">
        <v>224</v>
      </c>
      <c r="C13" s="80"/>
      <c r="D13" s="81"/>
      <c r="E13" s="80"/>
      <c r="F13" s="81"/>
      <c r="G13" s="81"/>
      <c r="H13" s="77"/>
      <c r="I13" s="103"/>
      <c r="J13" s="77"/>
      <c r="K13" s="77">
        <v>20616.376446227005</v>
      </c>
      <c r="L13" s="83"/>
      <c r="M13" s="83">
        <f t="shared" si="0"/>
        <v>0.1950343554961966</v>
      </c>
      <c r="N13" s="83">
        <f>K13/'סכום נכסי הקרן'!$C$42</f>
        <v>3.0095217406100966E-2</v>
      </c>
    </row>
    <row r="14" spans="2:14">
      <c r="B14" s="85" t="s">
        <v>1571</v>
      </c>
      <c r="C14" s="87" t="s">
        <v>1572</v>
      </c>
      <c r="D14" s="88" t="s">
        <v>119</v>
      </c>
      <c r="E14" s="87" t="s">
        <v>1573</v>
      </c>
      <c r="F14" s="88" t="s">
        <v>1574</v>
      </c>
      <c r="G14" s="88" t="s">
        <v>132</v>
      </c>
      <c r="H14" s="90">
        <v>106395.40213200002</v>
      </c>
      <c r="I14" s="105">
        <v>1753</v>
      </c>
      <c r="J14" s="90"/>
      <c r="K14" s="90">
        <v>1865.1113993740005</v>
      </c>
      <c r="L14" s="91">
        <v>1.0928020053619046E-3</v>
      </c>
      <c r="M14" s="91">
        <f t="shared" si="0"/>
        <v>1.7644264531854203E-2</v>
      </c>
      <c r="N14" s="91">
        <f>K14/'סכום נכסי הקרן'!$C$42</f>
        <v>2.7226381511398067E-3</v>
      </c>
    </row>
    <row r="15" spans="2:14">
      <c r="B15" s="85" t="s">
        <v>1575</v>
      </c>
      <c r="C15" s="87" t="s">
        <v>1576</v>
      </c>
      <c r="D15" s="88" t="s">
        <v>119</v>
      </c>
      <c r="E15" s="87" t="s">
        <v>1573</v>
      </c>
      <c r="F15" s="88" t="s">
        <v>1574</v>
      </c>
      <c r="G15" s="88" t="s">
        <v>132</v>
      </c>
      <c r="H15" s="90">
        <v>136664.00000000003</v>
      </c>
      <c r="I15" s="105">
        <v>1775</v>
      </c>
      <c r="J15" s="90"/>
      <c r="K15" s="90">
        <v>2425.7860000000005</v>
      </c>
      <c r="L15" s="91">
        <v>3.8098160692702759E-3</v>
      </c>
      <c r="M15" s="91">
        <f t="shared" si="0"/>
        <v>2.2948339652009063E-2</v>
      </c>
      <c r="N15" s="91">
        <f>K15/'סכום נכסי הקרן'!$C$42</f>
        <v>3.5410954607416763E-3</v>
      </c>
    </row>
    <row r="16" spans="2:14">
      <c r="B16" s="85" t="s">
        <v>1577</v>
      </c>
      <c r="C16" s="87" t="s">
        <v>1578</v>
      </c>
      <c r="D16" s="88" t="s">
        <v>119</v>
      </c>
      <c r="E16" s="87" t="s">
        <v>1573</v>
      </c>
      <c r="F16" s="88" t="s">
        <v>1574</v>
      </c>
      <c r="G16" s="88" t="s">
        <v>132</v>
      </c>
      <c r="H16" s="90">
        <v>54444.741286000004</v>
      </c>
      <c r="I16" s="105">
        <v>3159</v>
      </c>
      <c r="J16" s="90"/>
      <c r="K16" s="90">
        <v>1719.9093772330004</v>
      </c>
      <c r="L16" s="91">
        <v>8.03147327039384E-4</v>
      </c>
      <c r="M16" s="91">
        <f t="shared" si="0"/>
        <v>1.6270629214373514E-2</v>
      </c>
      <c r="N16" s="91">
        <f>K16/'סכום נכסי הקרן'!$C$42</f>
        <v>2.5106762462174404E-3</v>
      </c>
    </row>
    <row r="17" spans="2:14">
      <c r="B17" s="85" t="s">
        <v>1579</v>
      </c>
      <c r="C17" s="87" t="s">
        <v>1580</v>
      </c>
      <c r="D17" s="88" t="s">
        <v>119</v>
      </c>
      <c r="E17" s="87" t="s">
        <v>1581</v>
      </c>
      <c r="F17" s="88" t="s">
        <v>1574</v>
      </c>
      <c r="G17" s="88" t="s">
        <v>132</v>
      </c>
      <c r="H17" s="90">
        <v>24817.903104000005</v>
      </c>
      <c r="I17" s="105">
        <v>3114</v>
      </c>
      <c r="J17" s="90"/>
      <c r="K17" s="90">
        <v>772.82950266000023</v>
      </c>
      <c r="L17" s="91">
        <v>2.9090839841571642E-4</v>
      </c>
      <c r="M17" s="91">
        <f t="shared" si="0"/>
        <v>7.3110958345603957E-3</v>
      </c>
      <c r="N17" s="91">
        <f>K17/'סכום נכסי הקרן'!$C$42</f>
        <v>1.1281551809584906E-3</v>
      </c>
    </row>
    <row r="18" spans="2:14">
      <c r="B18" s="85" t="s">
        <v>1582</v>
      </c>
      <c r="C18" s="87" t="s">
        <v>1583</v>
      </c>
      <c r="D18" s="88" t="s">
        <v>119</v>
      </c>
      <c r="E18" s="87" t="s">
        <v>1584</v>
      </c>
      <c r="F18" s="88" t="s">
        <v>1574</v>
      </c>
      <c r="G18" s="88" t="s">
        <v>132</v>
      </c>
      <c r="H18" s="90">
        <v>22653.000000000004</v>
      </c>
      <c r="I18" s="105">
        <v>16950</v>
      </c>
      <c r="J18" s="90"/>
      <c r="K18" s="90">
        <v>3839.6837500000006</v>
      </c>
      <c r="L18" s="91">
        <v>1.9362273234984305E-3</v>
      </c>
      <c r="M18" s="91">
        <f t="shared" si="0"/>
        <v>3.6324047896764119E-2</v>
      </c>
      <c r="N18" s="91">
        <f>K18/'סכום נכסי הקרן'!$C$42</f>
        <v>5.6050643782298093E-3</v>
      </c>
    </row>
    <row r="19" spans="2:14">
      <c r="B19" s="85" t="s">
        <v>1585</v>
      </c>
      <c r="C19" s="87" t="s">
        <v>1586</v>
      </c>
      <c r="D19" s="88" t="s">
        <v>119</v>
      </c>
      <c r="E19" s="87" t="s">
        <v>1584</v>
      </c>
      <c r="F19" s="88" t="s">
        <v>1574</v>
      </c>
      <c r="G19" s="88" t="s">
        <v>132</v>
      </c>
      <c r="H19" s="90">
        <v>2667.7020550000002</v>
      </c>
      <c r="I19" s="105">
        <v>17260</v>
      </c>
      <c r="J19" s="90"/>
      <c r="K19" s="90">
        <v>460.44537464100006</v>
      </c>
      <c r="L19" s="91">
        <v>3.6237119036473993E-4</v>
      </c>
      <c r="M19" s="91">
        <f t="shared" si="0"/>
        <v>4.3558899459631758E-3</v>
      </c>
      <c r="N19" s="91">
        <f>K19/'סכום נכסי הקרן'!$C$42</f>
        <v>6.7214545143749098E-4</v>
      </c>
    </row>
    <row r="20" spans="2:14">
      <c r="B20" s="85" t="s">
        <v>1587</v>
      </c>
      <c r="C20" s="87" t="s">
        <v>1588</v>
      </c>
      <c r="D20" s="88" t="s">
        <v>119</v>
      </c>
      <c r="E20" s="87" t="s">
        <v>1584</v>
      </c>
      <c r="F20" s="88" t="s">
        <v>1574</v>
      </c>
      <c r="G20" s="88" t="s">
        <v>132</v>
      </c>
      <c r="H20" s="90">
        <v>3596.8128020000004</v>
      </c>
      <c r="I20" s="105">
        <v>30560</v>
      </c>
      <c r="J20" s="90"/>
      <c r="K20" s="90">
        <v>1099.1859922510002</v>
      </c>
      <c r="L20" s="91">
        <v>4.7171129844735042E-4</v>
      </c>
      <c r="M20" s="91">
        <f t="shared" si="0"/>
        <v>1.0398482591171088E-2</v>
      </c>
      <c r="N20" s="91">
        <f>K20/'סכום נכסי הקרן'!$C$42</f>
        <v>1.6045613783206151E-3</v>
      </c>
    </row>
    <row r="21" spans="2:14">
      <c r="B21" s="85" t="s">
        <v>1589</v>
      </c>
      <c r="C21" s="87" t="s">
        <v>1590</v>
      </c>
      <c r="D21" s="88" t="s">
        <v>119</v>
      </c>
      <c r="E21" s="87" t="s">
        <v>1584</v>
      </c>
      <c r="F21" s="88" t="s">
        <v>1574</v>
      </c>
      <c r="G21" s="88" t="s">
        <v>132</v>
      </c>
      <c r="H21" s="90">
        <v>10710.795188000002</v>
      </c>
      <c r="I21" s="105">
        <v>17510</v>
      </c>
      <c r="J21" s="90"/>
      <c r="K21" s="90">
        <v>1875.4602373310001</v>
      </c>
      <c r="L21" s="91">
        <v>3.4967325078740836E-4</v>
      </c>
      <c r="M21" s="91">
        <f t="shared" si="0"/>
        <v>1.7742166262856372E-2</v>
      </c>
      <c r="N21" s="91">
        <f>K21/'סכום נכסי הקרן'!$C$42</f>
        <v>2.7377450992026129E-3</v>
      </c>
    </row>
    <row r="22" spans="2:14">
      <c r="B22" s="85" t="s">
        <v>1591</v>
      </c>
      <c r="C22" s="87" t="s">
        <v>1592</v>
      </c>
      <c r="D22" s="88" t="s">
        <v>119</v>
      </c>
      <c r="E22" s="87" t="s">
        <v>1593</v>
      </c>
      <c r="F22" s="88" t="s">
        <v>1574</v>
      </c>
      <c r="G22" s="88" t="s">
        <v>132</v>
      </c>
      <c r="H22" s="90">
        <v>62511.000000000007</v>
      </c>
      <c r="I22" s="105">
        <v>1763</v>
      </c>
      <c r="J22" s="90"/>
      <c r="K22" s="90">
        <v>1102.0689300000001</v>
      </c>
      <c r="L22" s="91">
        <v>1.0583032465518803E-3</v>
      </c>
      <c r="M22" s="91">
        <f t="shared" si="0"/>
        <v>1.0425755662521838E-2</v>
      </c>
      <c r="N22" s="91">
        <f>K22/'סכום נכסי הקרן'!$C$42</f>
        <v>1.6087698112889743E-3</v>
      </c>
    </row>
    <row r="23" spans="2:14">
      <c r="B23" s="85" t="s">
        <v>1594</v>
      </c>
      <c r="C23" s="87" t="s">
        <v>1595</v>
      </c>
      <c r="D23" s="88" t="s">
        <v>119</v>
      </c>
      <c r="E23" s="87" t="s">
        <v>1593</v>
      </c>
      <c r="F23" s="88" t="s">
        <v>1574</v>
      </c>
      <c r="G23" s="88" t="s">
        <v>132</v>
      </c>
      <c r="H23" s="90">
        <v>104023.24286100002</v>
      </c>
      <c r="I23" s="105">
        <v>1757</v>
      </c>
      <c r="J23" s="90"/>
      <c r="K23" s="90">
        <v>1827.6883770680001</v>
      </c>
      <c r="L23" s="91">
        <v>5.7286247830127981E-4</v>
      </c>
      <c r="M23" s="91">
        <f t="shared" si="0"/>
        <v>1.729023650684177E-2</v>
      </c>
      <c r="N23" s="91">
        <f>K23/'סכום נכסי הקרן'!$C$42</f>
        <v>2.668009055904278E-3</v>
      </c>
    </row>
    <row r="24" spans="2:14">
      <c r="B24" s="85" t="s">
        <v>1596</v>
      </c>
      <c r="C24" s="87" t="s">
        <v>1597</v>
      </c>
      <c r="D24" s="88" t="s">
        <v>119</v>
      </c>
      <c r="E24" s="87" t="s">
        <v>1593</v>
      </c>
      <c r="F24" s="88" t="s">
        <v>1574</v>
      </c>
      <c r="G24" s="88" t="s">
        <v>132</v>
      </c>
      <c r="H24" s="90">
        <v>24856.568278000002</v>
      </c>
      <c r="I24" s="105">
        <v>1732</v>
      </c>
      <c r="J24" s="90"/>
      <c r="K24" s="90">
        <v>430.51576258800009</v>
      </c>
      <c r="L24" s="91">
        <v>2.9409836170275652E-4</v>
      </c>
      <c r="M24" s="91">
        <f t="shared" si="0"/>
        <v>4.0727508302105461E-3</v>
      </c>
      <c r="N24" s="91">
        <f>K24/'סכום נכסי הקרן'!$C$42</f>
        <v>6.2845502970093321E-4</v>
      </c>
    </row>
    <row r="25" spans="2:14">
      <c r="B25" s="85" t="s">
        <v>1598</v>
      </c>
      <c r="C25" s="87" t="s">
        <v>1599</v>
      </c>
      <c r="D25" s="88" t="s">
        <v>119</v>
      </c>
      <c r="E25" s="87" t="s">
        <v>1593</v>
      </c>
      <c r="F25" s="88" t="s">
        <v>1574</v>
      </c>
      <c r="G25" s="88" t="s">
        <v>132</v>
      </c>
      <c r="H25" s="90">
        <v>103151.34655100001</v>
      </c>
      <c r="I25" s="105">
        <v>3100</v>
      </c>
      <c r="J25" s="90"/>
      <c r="K25" s="90">
        <v>3197.6917430810008</v>
      </c>
      <c r="L25" s="91">
        <v>6.9942809193645615E-4</v>
      </c>
      <c r="M25" s="91">
        <f t="shared" si="0"/>
        <v>3.0250696567070506E-2</v>
      </c>
      <c r="N25" s="91">
        <f>K25/'סכום נכסי הקרן'!$C$42</f>
        <v>4.6679021629588381E-3</v>
      </c>
    </row>
    <row r="26" spans="2:14">
      <c r="B26" s="92"/>
      <c r="C26" s="87"/>
      <c r="D26" s="87"/>
      <c r="E26" s="87"/>
      <c r="F26" s="87"/>
      <c r="G26" s="87"/>
      <c r="H26" s="90"/>
      <c r="I26" s="105"/>
      <c r="J26" s="87"/>
      <c r="K26" s="87"/>
      <c r="L26" s="87"/>
      <c r="M26" s="91"/>
      <c r="N26" s="87"/>
    </row>
    <row r="27" spans="2:14">
      <c r="B27" s="84" t="s">
        <v>225</v>
      </c>
      <c r="C27" s="80"/>
      <c r="D27" s="81"/>
      <c r="E27" s="80"/>
      <c r="F27" s="81"/>
      <c r="G27" s="81"/>
      <c r="H27" s="77"/>
      <c r="I27" s="103"/>
      <c r="J27" s="77"/>
      <c r="K27" s="77">
        <v>611.07841326800008</v>
      </c>
      <c r="L27" s="83"/>
      <c r="M27" s="83">
        <f t="shared" si="0"/>
        <v>5.7809035841103976E-3</v>
      </c>
      <c r="N27" s="83">
        <f>K27/'סכום נכסי הקרן'!$C$42</f>
        <v>8.9203540435163725E-4</v>
      </c>
    </row>
    <row r="28" spans="2:14">
      <c r="B28" s="85" t="s">
        <v>1600</v>
      </c>
      <c r="C28" s="87" t="s">
        <v>1601</v>
      </c>
      <c r="D28" s="88" t="s">
        <v>119</v>
      </c>
      <c r="E28" s="87" t="s">
        <v>1573</v>
      </c>
      <c r="F28" s="88" t="s">
        <v>1602</v>
      </c>
      <c r="G28" s="88" t="s">
        <v>132</v>
      </c>
      <c r="H28" s="90">
        <v>52255.912000000004</v>
      </c>
      <c r="I28" s="105">
        <v>359.86</v>
      </c>
      <c r="J28" s="90"/>
      <c r="K28" s="90">
        <v>188.04812492300002</v>
      </c>
      <c r="L28" s="91">
        <v>7.7981679825749105E-4</v>
      </c>
      <c r="M28" s="91">
        <f t="shared" si="0"/>
        <v>1.7789665871830549E-3</v>
      </c>
      <c r="N28" s="91">
        <f>K28/'סכום נכסי הקרן'!$C$42</f>
        <v>2.7450746338127883E-4</v>
      </c>
    </row>
    <row r="29" spans="2:14">
      <c r="B29" s="85" t="s">
        <v>1603</v>
      </c>
      <c r="C29" s="87" t="s">
        <v>1604</v>
      </c>
      <c r="D29" s="88" t="s">
        <v>119</v>
      </c>
      <c r="E29" s="87" t="s">
        <v>1573</v>
      </c>
      <c r="F29" s="88" t="s">
        <v>1602</v>
      </c>
      <c r="G29" s="88" t="s">
        <v>132</v>
      </c>
      <c r="H29" s="90">
        <v>192.75899500000003</v>
      </c>
      <c r="I29" s="105">
        <v>345.2</v>
      </c>
      <c r="J29" s="90"/>
      <c r="K29" s="90">
        <v>0.66540405200000008</v>
      </c>
      <c r="L29" s="91">
        <v>1.136979787377419E-6</v>
      </c>
      <c r="M29" s="91">
        <f t="shared" si="0"/>
        <v>6.2948331761825232E-6</v>
      </c>
      <c r="N29" s="91">
        <f>K29/'סכום נכסי הקרן'!$C$42</f>
        <v>9.7133847260076439E-7</v>
      </c>
    </row>
    <row r="30" spans="2:14">
      <c r="B30" s="85" t="s">
        <v>1605</v>
      </c>
      <c r="C30" s="87" t="s">
        <v>1606</v>
      </c>
      <c r="D30" s="88" t="s">
        <v>119</v>
      </c>
      <c r="E30" s="87" t="s">
        <v>1584</v>
      </c>
      <c r="F30" s="88" t="s">
        <v>1602</v>
      </c>
      <c r="G30" s="88" t="s">
        <v>132</v>
      </c>
      <c r="H30" s="90">
        <v>6211.8692830000018</v>
      </c>
      <c r="I30" s="105">
        <v>3608</v>
      </c>
      <c r="J30" s="90"/>
      <c r="K30" s="90">
        <v>224.124243734</v>
      </c>
      <c r="L30" s="91">
        <v>9.9431574334909339E-4</v>
      </c>
      <c r="M30" s="91">
        <f t="shared" si="0"/>
        <v>2.1202526807630579E-3</v>
      </c>
      <c r="N30" s="91">
        <f>K30/'סכום נכסי הקרן'!$C$42</f>
        <v>3.2717038606399257E-4</v>
      </c>
    </row>
    <row r="31" spans="2:14">
      <c r="B31" s="85" t="s">
        <v>1607</v>
      </c>
      <c r="C31" s="87" t="s">
        <v>1608</v>
      </c>
      <c r="D31" s="88" t="s">
        <v>119</v>
      </c>
      <c r="E31" s="87" t="s">
        <v>1593</v>
      </c>
      <c r="F31" s="88" t="s">
        <v>1602</v>
      </c>
      <c r="G31" s="88" t="s">
        <v>132</v>
      </c>
      <c r="H31" s="90">
        <v>5486.8707599999998</v>
      </c>
      <c r="I31" s="105">
        <v>3613</v>
      </c>
      <c r="J31" s="90"/>
      <c r="K31" s="90">
        <v>198.24064055900004</v>
      </c>
      <c r="L31" s="91">
        <v>5.4322925170808883E-4</v>
      </c>
      <c r="M31" s="91">
        <f t="shared" si="0"/>
        <v>1.8753894829881019E-3</v>
      </c>
      <c r="N31" s="91">
        <f>K31/'סכום נכסי הקרן'!$C$42</f>
        <v>2.8938621643376505E-4</v>
      </c>
    </row>
    <row r="32" spans="2:14">
      <c r="B32" s="92"/>
      <c r="C32" s="87"/>
      <c r="D32" s="87"/>
      <c r="E32" s="87"/>
      <c r="F32" s="87"/>
      <c r="G32" s="87"/>
      <c r="H32" s="90"/>
      <c r="I32" s="105"/>
      <c r="J32" s="87"/>
      <c r="K32" s="87"/>
      <c r="L32" s="87"/>
      <c r="M32" s="91"/>
      <c r="N32" s="87"/>
    </row>
    <row r="33" spans="2:14">
      <c r="B33" s="79" t="s">
        <v>197</v>
      </c>
      <c r="C33" s="80"/>
      <c r="D33" s="81"/>
      <c r="E33" s="80"/>
      <c r="F33" s="81"/>
      <c r="G33" s="81"/>
      <c r="H33" s="77"/>
      <c r="I33" s="103"/>
      <c r="J33" s="77"/>
      <c r="K33" s="77">
        <v>84478.928991574998</v>
      </c>
      <c r="L33" s="83"/>
      <c r="M33" s="83">
        <f t="shared" si="0"/>
        <v>0.79918474091969294</v>
      </c>
      <c r="N33" s="83">
        <f>K33/'סכום נכסי הקרן'!$C$42</f>
        <v>0.12332000925901318</v>
      </c>
    </row>
    <row r="34" spans="2:14">
      <c r="B34" s="84" t="s">
        <v>226</v>
      </c>
      <c r="C34" s="80"/>
      <c r="D34" s="81"/>
      <c r="E34" s="80"/>
      <c r="F34" s="81"/>
      <c r="G34" s="81"/>
      <c r="H34" s="77"/>
      <c r="I34" s="103"/>
      <c r="J34" s="77"/>
      <c r="K34" s="77">
        <v>83604.366902203008</v>
      </c>
      <c r="L34" s="83"/>
      <c r="M34" s="83">
        <f t="shared" si="0"/>
        <v>0.79091123786803086</v>
      </c>
      <c r="N34" s="83">
        <f>K34/'סכום נכסי הקרן'!$C$42</f>
        <v>0.12204334765538784</v>
      </c>
    </row>
    <row r="35" spans="2:14">
      <c r="B35" s="85" t="s">
        <v>1609</v>
      </c>
      <c r="C35" s="87" t="s">
        <v>1610</v>
      </c>
      <c r="D35" s="88" t="s">
        <v>28</v>
      </c>
      <c r="E35" s="87"/>
      <c r="F35" s="88" t="s">
        <v>1574</v>
      </c>
      <c r="G35" s="88" t="s">
        <v>131</v>
      </c>
      <c r="H35" s="90">
        <v>23470.155261000004</v>
      </c>
      <c r="I35" s="105">
        <v>6351.4</v>
      </c>
      <c r="J35" s="90"/>
      <c r="K35" s="90">
        <v>5515.5287324380015</v>
      </c>
      <c r="L35" s="91">
        <v>5.3098965343980275E-4</v>
      </c>
      <c r="M35" s="91">
        <f t="shared" si="0"/>
        <v>5.2177820596046913E-2</v>
      </c>
      <c r="N35" s="91">
        <f>K35/'סכום נכסי הקרן'!$C$42</f>
        <v>8.0514166369277801E-3</v>
      </c>
    </row>
    <row r="36" spans="2:14">
      <c r="B36" s="85" t="s">
        <v>1611</v>
      </c>
      <c r="C36" s="87" t="s">
        <v>1612</v>
      </c>
      <c r="D36" s="88" t="s">
        <v>1417</v>
      </c>
      <c r="E36" s="87"/>
      <c r="F36" s="88" t="s">
        <v>1574</v>
      </c>
      <c r="G36" s="88" t="s">
        <v>131</v>
      </c>
      <c r="H36" s="90">
        <v>16434.522303999998</v>
      </c>
      <c r="I36" s="105">
        <v>6508</v>
      </c>
      <c r="J36" s="90"/>
      <c r="K36" s="90">
        <v>3957.3672327070003</v>
      </c>
      <c r="L36" s="91">
        <v>8.1743458363591135E-5</v>
      </c>
      <c r="M36" s="91">
        <f t="shared" si="0"/>
        <v>3.7437353247108944E-2</v>
      </c>
      <c r="N36" s="91">
        <f>K36/'סכום נכסי הקרן'!$C$42</f>
        <v>5.7768554786888065E-3</v>
      </c>
    </row>
    <row r="37" spans="2:14">
      <c r="B37" s="85" t="s">
        <v>1613</v>
      </c>
      <c r="C37" s="87" t="s">
        <v>1614</v>
      </c>
      <c r="D37" s="88" t="s">
        <v>1417</v>
      </c>
      <c r="E37" s="87"/>
      <c r="F37" s="88" t="s">
        <v>1574</v>
      </c>
      <c r="G37" s="88" t="s">
        <v>131</v>
      </c>
      <c r="H37" s="90">
        <v>1085.6685340000001</v>
      </c>
      <c r="I37" s="105">
        <v>16981</v>
      </c>
      <c r="J37" s="90"/>
      <c r="K37" s="90">
        <v>682.12228307500015</v>
      </c>
      <c r="L37" s="91">
        <v>1.0701170367609312E-5</v>
      </c>
      <c r="M37" s="91">
        <f t="shared" si="0"/>
        <v>6.4529904271065025E-3</v>
      </c>
      <c r="N37" s="91">
        <f>K37/'סכום נכסי הקרן'!$C$42</f>
        <v>9.9574328496727709E-4</v>
      </c>
    </row>
    <row r="38" spans="2:14">
      <c r="B38" s="85" t="s">
        <v>1615</v>
      </c>
      <c r="C38" s="87" t="s">
        <v>1616</v>
      </c>
      <c r="D38" s="88" t="s">
        <v>1417</v>
      </c>
      <c r="E38" s="87"/>
      <c r="F38" s="88" t="s">
        <v>1574</v>
      </c>
      <c r="G38" s="88" t="s">
        <v>131</v>
      </c>
      <c r="H38" s="90">
        <v>5835.121035000001</v>
      </c>
      <c r="I38" s="105">
        <v>7417</v>
      </c>
      <c r="J38" s="90"/>
      <c r="K38" s="90">
        <v>1601.3264306570002</v>
      </c>
      <c r="L38" s="91">
        <v>2.4843854440615309E-5</v>
      </c>
      <c r="M38" s="91">
        <f t="shared" si="0"/>
        <v>1.5148814785993558E-2</v>
      </c>
      <c r="N38" s="91">
        <f>K38/'סכום נכסי הקרן'!$C$42</f>
        <v>2.3375721332241067E-3</v>
      </c>
    </row>
    <row r="39" spans="2:14">
      <c r="B39" s="85" t="s">
        <v>1617</v>
      </c>
      <c r="C39" s="87" t="s">
        <v>1618</v>
      </c>
      <c r="D39" s="88" t="s">
        <v>1417</v>
      </c>
      <c r="E39" s="87"/>
      <c r="F39" s="88" t="s">
        <v>1574</v>
      </c>
      <c r="G39" s="88" t="s">
        <v>131</v>
      </c>
      <c r="H39" s="90">
        <v>1814.6096260000004</v>
      </c>
      <c r="I39" s="105">
        <v>8117</v>
      </c>
      <c r="J39" s="90"/>
      <c r="K39" s="90">
        <v>544.97989433000021</v>
      </c>
      <c r="L39" s="91">
        <v>4.3908127485335414E-6</v>
      </c>
      <c r="M39" s="91">
        <f t="shared" si="0"/>
        <v>5.1556005841409134E-3</v>
      </c>
      <c r="N39" s="91">
        <f>K39/'סכום נכסי הקרן'!$C$42</f>
        <v>7.9554661046252293E-4</v>
      </c>
    </row>
    <row r="40" spans="2:14">
      <c r="B40" s="85" t="s">
        <v>1619</v>
      </c>
      <c r="C40" s="87" t="s">
        <v>1620</v>
      </c>
      <c r="D40" s="88" t="s">
        <v>1417</v>
      </c>
      <c r="E40" s="87"/>
      <c r="F40" s="88" t="s">
        <v>1574</v>
      </c>
      <c r="G40" s="88" t="s">
        <v>131</v>
      </c>
      <c r="H40" s="90">
        <v>15505.353395000002</v>
      </c>
      <c r="I40" s="105">
        <v>3371</v>
      </c>
      <c r="J40" s="90"/>
      <c r="K40" s="90">
        <v>1933.9362129590002</v>
      </c>
      <c r="L40" s="91">
        <v>1.607946378345731E-5</v>
      </c>
      <c r="M40" s="91">
        <f t="shared" si="0"/>
        <v>1.8295358733335612E-2</v>
      </c>
      <c r="N40" s="91">
        <f>K40/'סכום נכסי הקרן'!$C$42</f>
        <v>2.823106714719708E-3</v>
      </c>
    </row>
    <row r="41" spans="2:14">
      <c r="B41" s="85" t="s">
        <v>1621</v>
      </c>
      <c r="C41" s="87" t="s">
        <v>1622</v>
      </c>
      <c r="D41" s="88" t="s">
        <v>1401</v>
      </c>
      <c r="E41" s="87"/>
      <c r="F41" s="88" t="s">
        <v>1574</v>
      </c>
      <c r="G41" s="88" t="s">
        <v>131</v>
      </c>
      <c r="H41" s="90">
        <v>6081.4041120000011</v>
      </c>
      <c r="I41" s="105">
        <v>2426</v>
      </c>
      <c r="J41" s="90"/>
      <c r="K41" s="90">
        <v>545.87899590100005</v>
      </c>
      <c r="L41" s="91">
        <v>2.0517557732793525E-4</v>
      </c>
      <c r="M41" s="91">
        <f t="shared" si="0"/>
        <v>5.1641062347766086E-3</v>
      </c>
      <c r="N41" s="91">
        <f>K41/'סכום נכסי הקרן'!$C$42</f>
        <v>7.9685909412423642E-4</v>
      </c>
    </row>
    <row r="42" spans="2:14">
      <c r="B42" s="85" t="s">
        <v>1623</v>
      </c>
      <c r="C42" s="87" t="s">
        <v>1624</v>
      </c>
      <c r="D42" s="88" t="s">
        <v>28</v>
      </c>
      <c r="E42" s="87"/>
      <c r="F42" s="88" t="s">
        <v>1574</v>
      </c>
      <c r="G42" s="88" t="s">
        <v>139</v>
      </c>
      <c r="H42" s="90">
        <v>21765.824520000002</v>
      </c>
      <c r="I42" s="105">
        <v>5040</v>
      </c>
      <c r="J42" s="90"/>
      <c r="K42" s="90">
        <v>3060.4037812560005</v>
      </c>
      <c r="L42" s="91">
        <v>3.1660724916295362E-4</v>
      </c>
      <c r="M42" s="91">
        <f t="shared" si="0"/>
        <v>2.8951929578518276E-2</v>
      </c>
      <c r="N42" s="91">
        <f>K42/'סכום נכסי הקרן'!$C$42</f>
        <v>4.4674929848891381E-3</v>
      </c>
    </row>
    <row r="43" spans="2:14">
      <c r="B43" s="85" t="s">
        <v>1625</v>
      </c>
      <c r="C43" s="87" t="s">
        <v>1626</v>
      </c>
      <c r="D43" s="88" t="s">
        <v>120</v>
      </c>
      <c r="E43" s="87"/>
      <c r="F43" s="88" t="s">
        <v>1574</v>
      </c>
      <c r="G43" s="88" t="s">
        <v>131</v>
      </c>
      <c r="H43" s="90">
        <v>32234.296502000005</v>
      </c>
      <c r="I43" s="105">
        <v>1003</v>
      </c>
      <c r="J43" s="90"/>
      <c r="K43" s="90">
        <v>1196.2469775060003</v>
      </c>
      <c r="L43" s="91">
        <v>1.4119410136471076E-4</v>
      </c>
      <c r="M43" s="91">
        <f t="shared" si="0"/>
        <v>1.1316695680285456E-2</v>
      </c>
      <c r="N43" s="91">
        <f>K43/'סכום נכסי הקרן'!$C$42</f>
        <v>1.7462483260981994E-3</v>
      </c>
    </row>
    <row r="44" spans="2:14">
      <c r="B44" s="85" t="s">
        <v>1627</v>
      </c>
      <c r="C44" s="87" t="s">
        <v>1628</v>
      </c>
      <c r="D44" s="88" t="s">
        <v>120</v>
      </c>
      <c r="E44" s="87"/>
      <c r="F44" s="88" t="s">
        <v>1574</v>
      </c>
      <c r="G44" s="88" t="s">
        <v>131</v>
      </c>
      <c r="H44" s="90">
        <v>36612.534960000005</v>
      </c>
      <c r="I44" s="105">
        <v>446</v>
      </c>
      <c r="J44" s="90"/>
      <c r="K44" s="90">
        <v>604.1800519100002</v>
      </c>
      <c r="L44" s="91">
        <v>6.1292016015618216E-5</v>
      </c>
      <c r="M44" s="91">
        <f t="shared" si="0"/>
        <v>5.7156439365216669E-3</v>
      </c>
      <c r="N44" s="91">
        <f>K44/'סכום נכסי הקרן'!$C$42</f>
        <v>8.8196536680860201E-4</v>
      </c>
    </row>
    <row r="45" spans="2:14">
      <c r="B45" s="85" t="s">
        <v>1629</v>
      </c>
      <c r="C45" s="87" t="s">
        <v>1630</v>
      </c>
      <c r="D45" s="88" t="s">
        <v>1417</v>
      </c>
      <c r="E45" s="87"/>
      <c r="F45" s="88" t="s">
        <v>1574</v>
      </c>
      <c r="G45" s="88" t="s">
        <v>131</v>
      </c>
      <c r="H45" s="90">
        <v>8622.2175079999997</v>
      </c>
      <c r="I45" s="105">
        <v>10732</v>
      </c>
      <c r="J45" s="90"/>
      <c r="K45" s="90">
        <v>3423.7446169470008</v>
      </c>
      <c r="L45" s="91">
        <v>6.2265067650712033E-5</v>
      </c>
      <c r="M45" s="91">
        <f t="shared" si="0"/>
        <v>3.2389194410157127E-2</v>
      </c>
      <c r="N45" s="91">
        <f>K45/'סכום נכסי הקרן'!$C$42</f>
        <v>4.9978879100669935E-3</v>
      </c>
    </row>
    <row r="46" spans="2:14">
      <c r="B46" s="85" t="s">
        <v>1631</v>
      </c>
      <c r="C46" s="87" t="s">
        <v>1632</v>
      </c>
      <c r="D46" s="88" t="s">
        <v>28</v>
      </c>
      <c r="E46" s="87"/>
      <c r="F46" s="88" t="s">
        <v>1574</v>
      </c>
      <c r="G46" s="88" t="s">
        <v>131</v>
      </c>
      <c r="H46" s="90">
        <v>4567.9481000000014</v>
      </c>
      <c r="I46" s="105">
        <v>4648</v>
      </c>
      <c r="J46" s="90"/>
      <c r="K46" s="90">
        <v>785.57744244599974</v>
      </c>
      <c r="L46" s="91">
        <v>4.8739757785832655E-4</v>
      </c>
      <c r="M46" s="91">
        <f t="shared" si="0"/>
        <v>7.431693468511814E-3</v>
      </c>
      <c r="N46" s="91">
        <f>K46/'סכום נכסי הקרן'!$C$42</f>
        <v>1.1467642716655897E-3</v>
      </c>
    </row>
    <row r="47" spans="2:14">
      <c r="B47" s="85" t="s">
        <v>1633</v>
      </c>
      <c r="C47" s="87" t="s">
        <v>1634</v>
      </c>
      <c r="D47" s="88" t="s">
        <v>1417</v>
      </c>
      <c r="E47" s="87"/>
      <c r="F47" s="88" t="s">
        <v>1574</v>
      </c>
      <c r="G47" s="88" t="s">
        <v>131</v>
      </c>
      <c r="H47" s="90">
        <v>12907.469952000003</v>
      </c>
      <c r="I47" s="105">
        <v>6014.5</v>
      </c>
      <c r="J47" s="90"/>
      <c r="K47" s="90">
        <v>2872.3831869729997</v>
      </c>
      <c r="L47" s="91">
        <v>3.8381445977769731E-4</v>
      </c>
      <c r="M47" s="91">
        <f t="shared" si="0"/>
        <v>2.7173223435775717E-2</v>
      </c>
      <c r="N47" s="91">
        <f>K47/'סכום נכסי הקרן'!$C$42</f>
        <v>4.193025709976394E-3</v>
      </c>
    </row>
    <row r="48" spans="2:14">
      <c r="B48" s="85" t="s">
        <v>1635</v>
      </c>
      <c r="C48" s="87" t="s">
        <v>1636</v>
      </c>
      <c r="D48" s="88" t="s">
        <v>120</v>
      </c>
      <c r="E48" s="87"/>
      <c r="F48" s="88" t="s">
        <v>1574</v>
      </c>
      <c r="G48" s="88" t="s">
        <v>131</v>
      </c>
      <c r="H48" s="90">
        <v>176636.00276199999</v>
      </c>
      <c r="I48" s="105">
        <v>792</v>
      </c>
      <c r="J48" s="90"/>
      <c r="K48" s="90">
        <v>5176.1414249320014</v>
      </c>
      <c r="L48" s="91">
        <v>2.0552653098052814E-4</v>
      </c>
      <c r="M48" s="91">
        <f t="shared" si="0"/>
        <v>4.896716013126208E-2</v>
      </c>
      <c r="N48" s="91">
        <f>K48/'סכום נכסי הקרן'!$C$42</f>
        <v>7.5559884111721549E-3</v>
      </c>
    </row>
    <row r="49" spans="2:14">
      <c r="B49" s="85" t="s">
        <v>1637</v>
      </c>
      <c r="C49" s="87" t="s">
        <v>1638</v>
      </c>
      <c r="D49" s="88" t="s">
        <v>1639</v>
      </c>
      <c r="E49" s="87"/>
      <c r="F49" s="88" t="s">
        <v>1574</v>
      </c>
      <c r="G49" s="88" t="s">
        <v>136</v>
      </c>
      <c r="H49" s="90">
        <v>42863.752974000003</v>
      </c>
      <c r="I49" s="105">
        <v>1929</v>
      </c>
      <c r="J49" s="90"/>
      <c r="K49" s="90">
        <v>390.42642710000001</v>
      </c>
      <c r="L49" s="91">
        <v>1.6711099565460175E-4</v>
      </c>
      <c r="M49" s="91">
        <f t="shared" si="0"/>
        <v>3.6934990383369159E-3</v>
      </c>
      <c r="N49" s="91">
        <f>K49/'סכום נכסי הקרן'!$C$42</f>
        <v>5.6993372406197445E-4</v>
      </c>
    </row>
    <row r="50" spans="2:14">
      <c r="B50" s="85" t="s">
        <v>1640</v>
      </c>
      <c r="C50" s="87" t="s">
        <v>1641</v>
      </c>
      <c r="D50" s="88" t="s">
        <v>28</v>
      </c>
      <c r="E50" s="87"/>
      <c r="F50" s="88" t="s">
        <v>1574</v>
      </c>
      <c r="G50" s="88" t="s">
        <v>133</v>
      </c>
      <c r="H50" s="90">
        <v>62570.336146000001</v>
      </c>
      <c r="I50" s="105">
        <v>2899</v>
      </c>
      <c r="J50" s="90"/>
      <c r="K50" s="90">
        <v>7289.2135895650008</v>
      </c>
      <c r="L50" s="91">
        <v>2.5793656975193563E-4</v>
      </c>
      <c r="M50" s="91">
        <f t="shared" si="0"/>
        <v>6.8957174808238555E-2</v>
      </c>
      <c r="N50" s="91">
        <f>K50/'סכום נכסי הקרן'!$C$42</f>
        <v>1.0640592844704833E-2</v>
      </c>
    </row>
    <row r="51" spans="2:14">
      <c r="B51" s="85" t="s">
        <v>1642</v>
      </c>
      <c r="C51" s="87" t="s">
        <v>1643</v>
      </c>
      <c r="D51" s="88" t="s">
        <v>28</v>
      </c>
      <c r="E51" s="87"/>
      <c r="F51" s="88" t="s">
        <v>1574</v>
      </c>
      <c r="G51" s="88" t="s">
        <v>131</v>
      </c>
      <c r="H51" s="90">
        <v>5901.3752440000007</v>
      </c>
      <c r="I51" s="105">
        <v>3805</v>
      </c>
      <c r="J51" s="90"/>
      <c r="K51" s="90">
        <v>830.82511376000025</v>
      </c>
      <c r="L51" s="91">
        <v>9.4150849457562232E-5</v>
      </c>
      <c r="M51" s="91">
        <f t="shared" si="0"/>
        <v>7.8597439765847234E-3</v>
      </c>
      <c r="N51" s="91">
        <f>K51/'סכום נכסי הקרן'!$C$42</f>
        <v>1.2128155735937642E-3</v>
      </c>
    </row>
    <row r="52" spans="2:14">
      <c r="B52" s="85" t="s">
        <v>1644</v>
      </c>
      <c r="C52" s="87" t="s">
        <v>1645</v>
      </c>
      <c r="D52" s="88" t="s">
        <v>120</v>
      </c>
      <c r="E52" s="87"/>
      <c r="F52" s="88" t="s">
        <v>1574</v>
      </c>
      <c r="G52" s="88" t="s">
        <v>131</v>
      </c>
      <c r="H52" s="90">
        <v>56247.075562000013</v>
      </c>
      <c r="I52" s="105">
        <v>483.55</v>
      </c>
      <c r="J52" s="90"/>
      <c r="K52" s="90">
        <v>1006.3361153350004</v>
      </c>
      <c r="L52" s="91">
        <v>5.2054451289099504E-4</v>
      </c>
      <c r="M52" s="91">
        <f t="shared" si="0"/>
        <v>9.5201072884380355E-3</v>
      </c>
      <c r="N52" s="91">
        <f>K52/'סכום נכסי הקרן'!$C$42</f>
        <v>1.4690216902864396E-3</v>
      </c>
    </row>
    <row r="53" spans="2:14">
      <c r="B53" s="85" t="s">
        <v>1646</v>
      </c>
      <c r="C53" s="87" t="s">
        <v>1647</v>
      </c>
      <c r="D53" s="88" t="s">
        <v>120</v>
      </c>
      <c r="E53" s="87"/>
      <c r="F53" s="88" t="s">
        <v>1574</v>
      </c>
      <c r="G53" s="88" t="s">
        <v>131</v>
      </c>
      <c r="H53" s="90">
        <v>6570.9502499999999</v>
      </c>
      <c r="I53" s="105">
        <v>3885.75</v>
      </c>
      <c r="J53" s="90"/>
      <c r="K53" s="90">
        <v>944.72358726900029</v>
      </c>
      <c r="L53" s="91">
        <v>6.5497854044398014E-5</v>
      </c>
      <c r="M53" s="91">
        <f t="shared" si="0"/>
        <v>8.9372425094024939E-3</v>
      </c>
      <c r="N53" s="91">
        <f>K53/'סכום נכסי הקרן'!$C$42</f>
        <v>1.3790814220767408E-3</v>
      </c>
    </row>
    <row r="54" spans="2:14">
      <c r="B54" s="85" t="s">
        <v>1648</v>
      </c>
      <c r="C54" s="87" t="s">
        <v>1649</v>
      </c>
      <c r="D54" s="88" t="s">
        <v>28</v>
      </c>
      <c r="E54" s="87"/>
      <c r="F54" s="88" t="s">
        <v>1574</v>
      </c>
      <c r="G54" s="88" t="s">
        <v>133</v>
      </c>
      <c r="H54" s="90">
        <v>49988.866000000009</v>
      </c>
      <c r="I54" s="105">
        <v>658.2</v>
      </c>
      <c r="J54" s="90"/>
      <c r="K54" s="90">
        <v>1322.1938582930002</v>
      </c>
      <c r="L54" s="91">
        <v>2.3686027724093817E-4</v>
      </c>
      <c r="M54" s="91">
        <f t="shared" si="0"/>
        <v>1.2508174152999523E-2</v>
      </c>
      <c r="N54" s="91">
        <f>K54/'סכום נכסי הקרן'!$C$42</f>
        <v>1.9301021070374158E-3</v>
      </c>
    </row>
    <row r="55" spans="2:14">
      <c r="B55" s="85" t="s">
        <v>1650</v>
      </c>
      <c r="C55" s="87" t="s">
        <v>1651</v>
      </c>
      <c r="D55" s="88" t="s">
        <v>120</v>
      </c>
      <c r="E55" s="87"/>
      <c r="F55" s="88" t="s">
        <v>1574</v>
      </c>
      <c r="G55" s="88" t="s">
        <v>131</v>
      </c>
      <c r="H55" s="90">
        <v>80792.360323000015</v>
      </c>
      <c r="I55" s="105">
        <v>1024</v>
      </c>
      <c r="J55" s="90"/>
      <c r="K55" s="90">
        <v>3061.0609479200007</v>
      </c>
      <c r="L55" s="91">
        <v>3.484832266323159E-4</v>
      </c>
      <c r="M55" s="91">
        <f t="shared" si="0"/>
        <v>2.895814648463178E-2</v>
      </c>
      <c r="N55" s="91">
        <f>K55/'סכום נכסי הקרן'!$C$42</f>
        <v>4.4684522986500556E-3</v>
      </c>
    </row>
    <row r="56" spans="2:14">
      <c r="B56" s="85" t="s">
        <v>1652</v>
      </c>
      <c r="C56" s="87" t="s">
        <v>1653</v>
      </c>
      <c r="D56" s="88" t="s">
        <v>1417</v>
      </c>
      <c r="E56" s="87"/>
      <c r="F56" s="88" t="s">
        <v>1574</v>
      </c>
      <c r="G56" s="88" t="s">
        <v>131</v>
      </c>
      <c r="H56" s="90">
        <v>2655.5774900000006</v>
      </c>
      <c r="I56" s="105">
        <v>34591</v>
      </c>
      <c r="J56" s="90"/>
      <c r="K56" s="90">
        <v>3398.7859951430005</v>
      </c>
      <c r="L56" s="91">
        <v>1.4471811934604908E-4</v>
      </c>
      <c r="M56" s="91">
        <f t="shared" si="0"/>
        <v>3.2153081690236972E-2</v>
      </c>
      <c r="N56" s="91">
        <f>K56/'סכום נכסי הקרן'!$C$42</f>
        <v>4.961454002716339E-3</v>
      </c>
    </row>
    <row r="57" spans="2:14">
      <c r="B57" s="85" t="s">
        <v>1654</v>
      </c>
      <c r="C57" s="87" t="s">
        <v>1655</v>
      </c>
      <c r="D57" s="88" t="s">
        <v>28</v>
      </c>
      <c r="E57" s="87"/>
      <c r="F57" s="88" t="s">
        <v>1574</v>
      </c>
      <c r="G57" s="88" t="s">
        <v>131</v>
      </c>
      <c r="H57" s="90">
        <v>17419.540842000002</v>
      </c>
      <c r="I57" s="105">
        <v>715.79</v>
      </c>
      <c r="J57" s="90"/>
      <c r="K57" s="90">
        <v>461.34312623100004</v>
      </c>
      <c r="L57" s="91">
        <v>4.7469760317064071E-5</v>
      </c>
      <c r="M57" s="91">
        <f t="shared" si="0"/>
        <v>4.3643828255537295E-3</v>
      </c>
      <c r="N57" s="91">
        <f>K57/'סכום נכסי הקרן'!$C$42</f>
        <v>6.7345596443419494E-4</v>
      </c>
    </row>
    <row r="58" spans="2:14">
      <c r="B58" s="85" t="s">
        <v>1656</v>
      </c>
      <c r="C58" s="87" t="s">
        <v>1657</v>
      </c>
      <c r="D58" s="88" t="s">
        <v>28</v>
      </c>
      <c r="E58" s="87"/>
      <c r="F58" s="88" t="s">
        <v>1574</v>
      </c>
      <c r="G58" s="88" t="s">
        <v>133</v>
      </c>
      <c r="H58" s="90">
        <v>1347.9756280000004</v>
      </c>
      <c r="I58" s="105">
        <v>7477</v>
      </c>
      <c r="J58" s="90"/>
      <c r="K58" s="90">
        <v>405.01713138800017</v>
      </c>
      <c r="L58" s="91">
        <v>3.9704731310751115E-4</v>
      </c>
      <c r="M58" s="91">
        <f t="shared" si="0"/>
        <v>3.8315295314484488E-3</v>
      </c>
      <c r="N58" s="91">
        <f>K58/'סכום נכסי הקרן'!$C$42</f>
        <v>5.9123283153611332E-4</v>
      </c>
    </row>
    <row r="59" spans="2:14">
      <c r="B59" s="85" t="s">
        <v>1658</v>
      </c>
      <c r="C59" s="87" t="s">
        <v>1659</v>
      </c>
      <c r="D59" s="88" t="s">
        <v>28</v>
      </c>
      <c r="E59" s="87"/>
      <c r="F59" s="88" t="s">
        <v>1574</v>
      </c>
      <c r="G59" s="88" t="s">
        <v>133</v>
      </c>
      <c r="H59" s="90">
        <v>13605.311074000001</v>
      </c>
      <c r="I59" s="105">
        <v>20830</v>
      </c>
      <c r="J59" s="90"/>
      <c r="K59" s="90">
        <v>11388.373933232002</v>
      </c>
      <c r="L59" s="91">
        <v>4.8271624675393614E-4</v>
      </c>
      <c r="M59" s="91">
        <f t="shared" si="0"/>
        <v>0.10773591450519308</v>
      </c>
      <c r="N59" s="91">
        <f>K59/'סכום נכסי הקרן'!$C$42</f>
        <v>1.6624433993846392E-2</v>
      </c>
    </row>
    <row r="60" spans="2:14">
      <c r="B60" s="85" t="s">
        <v>1660</v>
      </c>
      <c r="C60" s="87" t="s">
        <v>1661</v>
      </c>
      <c r="D60" s="88" t="s">
        <v>28</v>
      </c>
      <c r="E60" s="87"/>
      <c r="F60" s="88" t="s">
        <v>1574</v>
      </c>
      <c r="G60" s="88" t="s">
        <v>133</v>
      </c>
      <c r="H60" s="90">
        <v>1573.4633380000002</v>
      </c>
      <c r="I60" s="105">
        <v>5352.9</v>
      </c>
      <c r="J60" s="90"/>
      <c r="K60" s="90">
        <v>338.46185514700005</v>
      </c>
      <c r="L60" s="91">
        <v>3.0324691600240529E-4</v>
      </c>
      <c r="M60" s="91">
        <f t="shared" si="0"/>
        <v>3.2019055313050894E-3</v>
      </c>
      <c r="N60" s="91">
        <f>K60/'סכום נכסי הקרן'!$C$42</f>
        <v>4.9407727594076654E-4</v>
      </c>
    </row>
    <row r="61" spans="2:14">
      <c r="B61" s="85" t="s">
        <v>1662</v>
      </c>
      <c r="C61" s="87" t="s">
        <v>1663</v>
      </c>
      <c r="D61" s="88" t="s">
        <v>28</v>
      </c>
      <c r="E61" s="87"/>
      <c r="F61" s="88" t="s">
        <v>1574</v>
      </c>
      <c r="G61" s="88" t="s">
        <v>133</v>
      </c>
      <c r="H61" s="90">
        <v>6877.7784600000014</v>
      </c>
      <c r="I61" s="105">
        <v>8269.7999999999993</v>
      </c>
      <c r="J61" s="90"/>
      <c r="K61" s="90">
        <v>2285.6364950350007</v>
      </c>
      <c r="L61" s="91">
        <v>1.2180395484218196E-3</v>
      </c>
      <c r="M61" s="91">
        <f t="shared" si="0"/>
        <v>2.1622501988671182E-2</v>
      </c>
      <c r="N61" s="91">
        <f>K61/'סכום נכסי הקרן'!$C$42</f>
        <v>3.3365090809634296E-3</v>
      </c>
    </row>
    <row r="62" spans="2:14">
      <c r="B62" s="85" t="s">
        <v>1664</v>
      </c>
      <c r="C62" s="87" t="s">
        <v>1665</v>
      </c>
      <c r="D62" s="88" t="s">
        <v>28</v>
      </c>
      <c r="E62" s="87"/>
      <c r="F62" s="88" t="s">
        <v>1574</v>
      </c>
      <c r="G62" s="88" t="s">
        <v>133</v>
      </c>
      <c r="H62" s="90">
        <v>10744.499985999999</v>
      </c>
      <c r="I62" s="105">
        <v>2323.1999999999998</v>
      </c>
      <c r="J62" s="90"/>
      <c r="K62" s="90">
        <v>1003.0827948070003</v>
      </c>
      <c r="L62" s="91">
        <v>3.6843762544221857E-4</v>
      </c>
      <c r="M62" s="91">
        <f t="shared" si="0"/>
        <v>9.4893303342988827E-3</v>
      </c>
      <c r="N62" s="91">
        <f>K62/'סכום נכסי הקרן'!$C$42</f>
        <v>1.4642725827583893E-3</v>
      </c>
    </row>
    <row r="63" spans="2:14">
      <c r="B63" s="85" t="s">
        <v>1666</v>
      </c>
      <c r="C63" s="87" t="s">
        <v>1667</v>
      </c>
      <c r="D63" s="88" t="s">
        <v>121</v>
      </c>
      <c r="E63" s="87"/>
      <c r="F63" s="88" t="s">
        <v>1574</v>
      </c>
      <c r="G63" s="88" t="s">
        <v>140</v>
      </c>
      <c r="H63" s="90">
        <v>58038.311081000007</v>
      </c>
      <c r="I63" s="105">
        <v>241950</v>
      </c>
      <c r="J63" s="90"/>
      <c r="K63" s="90">
        <v>3592.3189312850004</v>
      </c>
      <c r="L63" s="91">
        <v>7.2259455587634647E-6</v>
      </c>
      <c r="M63" s="91">
        <f t="shared" si="0"/>
        <v>3.3983935505221968E-2</v>
      </c>
      <c r="N63" s="91">
        <f>K63/'סכום נכסי הקרן'!$C$42</f>
        <v>5.2439680421561101E-3</v>
      </c>
    </row>
    <row r="64" spans="2:14">
      <c r="B64" s="85" t="s">
        <v>1668</v>
      </c>
      <c r="C64" s="87" t="s">
        <v>1669</v>
      </c>
      <c r="D64" s="88" t="s">
        <v>121</v>
      </c>
      <c r="E64" s="87"/>
      <c r="F64" s="88" t="s">
        <v>1574</v>
      </c>
      <c r="G64" s="88" t="s">
        <v>140</v>
      </c>
      <c r="H64" s="90">
        <v>158585.36800000002</v>
      </c>
      <c r="I64" s="105">
        <v>23390</v>
      </c>
      <c r="J64" s="90"/>
      <c r="K64" s="90">
        <v>948.91613380900014</v>
      </c>
      <c r="L64" s="91">
        <v>4.4175109018266927E-4</v>
      </c>
      <c r="M64" s="91">
        <f t="shared" si="0"/>
        <v>8.976904698073206E-3</v>
      </c>
      <c r="N64" s="91">
        <f>K64/'סכום נכסי הקרן'!$C$42</f>
        <v>1.385201585818201E-3</v>
      </c>
    </row>
    <row r="65" spans="2:14">
      <c r="B65" s="85" t="s">
        <v>1670</v>
      </c>
      <c r="C65" s="87" t="s">
        <v>1671</v>
      </c>
      <c r="D65" s="88" t="s">
        <v>28</v>
      </c>
      <c r="E65" s="87"/>
      <c r="F65" s="88" t="s">
        <v>1574</v>
      </c>
      <c r="G65" s="88" t="s">
        <v>133</v>
      </c>
      <c r="H65" s="90">
        <v>814.47376500000018</v>
      </c>
      <c r="I65" s="105">
        <v>17672</v>
      </c>
      <c r="J65" s="90"/>
      <c r="K65" s="90">
        <v>578.3979903730002</v>
      </c>
      <c r="L65" s="91">
        <v>1.4766997824313302E-4</v>
      </c>
      <c r="M65" s="91">
        <f t="shared" si="0"/>
        <v>5.4717413395571884E-3</v>
      </c>
      <c r="N65" s="91">
        <f>K65/'סכום נכסי הקרן'!$C$42</f>
        <v>8.4432942485938097E-4</v>
      </c>
    </row>
    <row r="66" spans="2:14">
      <c r="B66" s="85" t="s">
        <v>1672</v>
      </c>
      <c r="C66" s="87" t="s">
        <v>1673</v>
      </c>
      <c r="D66" s="88" t="s">
        <v>1417</v>
      </c>
      <c r="E66" s="87"/>
      <c r="F66" s="88" t="s">
        <v>1574</v>
      </c>
      <c r="G66" s="88" t="s">
        <v>131</v>
      </c>
      <c r="H66" s="90">
        <v>8342.9693599999991</v>
      </c>
      <c r="I66" s="105">
        <v>3600</v>
      </c>
      <c r="J66" s="90"/>
      <c r="K66" s="90">
        <v>1111.2835187520002</v>
      </c>
      <c r="L66" s="91">
        <v>2.2217040753866397E-4</v>
      </c>
      <c r="M66" s="91">
        <f t="shared" si="0"/>
        <v>1.0512927207099339E-2</v>
      </c>
      <c r="N66" s="91">
        <f>K66/'סכום נכסי הקרן'!$C$42</f>
        <v>1.6222210136630948E-3</v>
      </c>
    </row>
    <row r="67" spans="2:14">
      <c r="B67" s="85" t="s">
        <v>1674</v>
      </c>
      <c r="C67" s="87" t="s">
        <v>1675</v>
      </c>
      <c r="D67" s="88" t="s">
        <v>28</v>
      </c>
      <c r="E67" s="87"/>
      <c r="F67" s="88" t="s">
        <v>1574</v>
      </c>
      <c r="G67" s="88" t="s">
        <v>133</v>
      </c>
      <c r="H67" s="90">
        <v>1075.898295</v>
      </c>
      <c r="I67" s="105">
        <v>22655</v>
      </c>
      <c r="J67" s="90"/>
      <c r="K67" s="90">
        <v>979.48831448000021</v>
      </c>
      <c r="L67" s="91">
        <v>9.0373649307013857E-4</v>
      </c>
      <c r="M67" s="91">
        <f t="shared" si="0"/>
        <v>9.2661226199924097E-3</v>
      </c>
      <c r="N67" s="91">
        <f>K67/'סכום נכסי הקרן'!$C$42</f>
        <v>1.4298300114909737E-3</v>
      </c>
    </row>
    <row r="68" spans="2:14">
      <c r="B68" s="85" t="s">
        <v>1676</v>
      </c>
      <c r="C68" s="87" t="s">
        <v>1677</v>
      </c>
      <c r="D68" s="88" t="s">
        <v>28</v>
      </c>
      <c r="E68" s="87"/>
      <c r="F68" s="88" t="s">
        <v>1574</v>
      </c>
      <c r="G68" s="88" t="s">
        <v>133</v>
      </c>
      <c r="H68" s="90">
        <v>3064.8346119999997</v>
      </c>
      <c r="I68" s="105">
        <v>19926</v>
      </c>
      <c r="J68" s="90"/>
      <c r="K68" s="90">
        <v>2454.093709627</v>
      </c>
      <c r="L68" s="91">
        <v>1.0020711499100865E-3</v>
      </c>
      <c r="M68" s="91">
        <f t="shared" si="0"/>
        <v>2.321613530063216E-2</v>
      </c>
      <c r="N68" s="91">
        <f>K68/'סכום נכסי הקרן'!$C$42</f>
        <v>3.5824182740748231E-3</v>
      </c>
    </row>
    <row r="69" spans="2:14">
      <c r="B69" s="85" t="s">
        <v>1678</v>
      </c>
      <c r="C69" s="87" t="s">
        <v>1679</v>
      </c>
      <c r="D69" s="88" t="s">
        <v>120</v>
      </c>
      <c r="E69" s="87"/>
      <c r="F69" s="88" t="s">
        <v>1574</v>
      </c>
      <c r="G69" s="88" t="s">
        <v>131</v>
      </c>
      <c r="H69" s="90">
        <v>15858.536800000002</v>
      </c>
      <c r="I69" s="105">
        <v>3005.25</v>
      </c>
      <c r="J69" s="90"/>
      <c r="K69" s="90">
        <v>1763.3781055730003</v>
      </c>
      <c r="L69" s="91">
        <v>8.3907602116402129E-4</v>
      </c>
      <c r="M69" s="91">
        <f t="shared" si="0"/>
        <v>1.6681850625572699E-2</v>
      </c>
      <c r="N69" s="91">
        <f>K69/'סכום נכסי הקרן'!$C$42</f>
        <v>2.5741306962839285E-3</v>
      </c>
    </row>
    <row r="70" spans="2:14">
      <c r="B70" s="85" t="s">
        <v>1680</v>
      </c>
      <c r="C70" s="87" t="s">
        <v>1681</v>
      </c>
      <c r="D70" s="88" t="s">
        <v>1417</v>
      </c>
      <c r="E70" s="87"/>
      <c r="F70" s="88" t="s">
        <v>1574</v>
      </c>
      <c r="G70" s="88" t="s">
        <v>131</v>
      </c>
      <c r="H70" s="90">
        <v>4250.6118840000008</v>
      </c>
      <c r="I70" s="105">
        <v>17386</v>
      </c>
      <c r="J70" s="90"/>
      <c r="K70" s="90">
        <v>2734.3421137370005</v>
      </c>
      <c r="L70" s="91">
        <v>1.4815352101319831E-5</v>
      </c>
      <c r="M70" s="91">
        <f t="shared" si="0"/>
        <v>2.586733188782072E-2</v>
      </c>
      <c r="N70" s="91">
        <f>K70/'סכום נכסי הקרן'!$C$42</f>
        <v>3.9915171606518009E-3</v>
      </c>
    </row>
    <row r="71" spans="2:14">
      <c r="B71" s="85" t="s">
        <v>1682</v>
      </c>
      <c r="C71" s="87" t="s">
        <v>1683</v>
      </c>
      <c r="D71" s="88" t="s">
        <v>1417</v>
      </c>
      <c r="E71" s="87"/>
      <c r="F71" s="88" t="s">
        <v>1574</v>
      </c>
      <c r="G71" s="88" t="s">
        <v>131</v>
      </c>
      <c r="H71" s="90">
        <v>2482.2057600000003</v>
      </c>
      <c r="I71" s="105">
        <v>6544</v>
      </c>
      <c r="J71" s="90"/>
      <c r="K71" s="90">
        <v>601.01151625700015</v>
      </c>
      <c r="L71" s="91">
        <v>1.067274954362944E-5</v>
      </c>
      <c r="M71" s="91">
        <f t="shared" si="0"/>
        <v>5.6856690614236387E-3</v>
      </c>
      <c r="N71" s="91">
        <f>K71/'סכום נכסי הקרן'!$C$42</f>
        <v>8.7734002590135105E-4</v>
      </c>
    </row>
    <row r="72" spans="2:14">
      <c r="B72" s="85" t="s">
        <v>1684</v>
      </c>
      <c r="C72" s="87" t="s">
        <v>1685</v>
      </c>
      <c r="D72" s="88" t="s">
        <v>1417</v>
      </c>
      <c r="E72" s="87"/>
      <c r="F72" s="88" t="s">
        <v>1574</v>
      </c>
      <c r="G72" s="88" t="s">
        <v>131</v>
      </c>
      <c r="H72" s="90">
        <v>1478.9809319999999</v>
      </c>
      <c r="I72" s="105">
        <v>15225</v>
      </c>
      <c r="J72" s="90"/>
      <c r="K72" s="90">
        <v>833.14693351900007</v>
      </c>
      <c r="L72" s="91">
        <v>2.4288642060843784E-5</v>
      </c>
      <c r="M72" s="91">
        <f t="shared" si="0"/>
        <v>7.8817087782779779E-3</v>
      </c>
      <c r="N72" s="91">
        <f>K72/'סכום נכסי הקרן'!$C$42</f>
        <v>1.2162049020049491E-3</v>
      </c>
    </row>
    <row r="73" spans="2:14">
      <c r="B73" s="85" t="s">
        <v>1686</v>
      </c>
      <c r="C73" s="87" t="s">
        <v>1687</v>
      </c>
      <c r="D73" s="88" t="s">
        <v>122</v>
      </c>
      <c r="E73" s="87"/>
      <c r="F73" s="88" t="s">
        <v>1574</v>
      </c>
      <c r="G73" s="88" t="s">
        <v>135</v>
      </c>
      <c r="H73" s="90">
        <v>8978.5795150000013</v>
      </c>
      <c r="I73" s="105">
        <v>9007</v>
      </c>
      <c r="J73" s="90"/>
      <c r="K73" s="90">
        <v>1982.6914005290002</v>
      </c>
      <c r="L73" s="91">
        <v>6.5624504399046735E-5</v>
      </c>
      <c r="M73" s="91">
        <f t="shared" si="0"/>
        <v>1.8756590929478952E-2</v>
      </c>
      <c r="N73" s="91">
        <f>K73/'סכום נכסי הקרן'!$C$42</f>
        <v>2.8942781920848737E-3</v>
      </c>
    </row>
    <row r="74" spans="2:14">
      <c r="B74" s="92"/>
      <c r="C74" s="87"/>
      <c r="D74" s="87"/>
      <c r="E74" s="87"/>
      <c r="F74" s="87"/>
      <c r="G74" s="87"/>
      <c r="H74" s="90"/>
      <c r="I74" s="105"/>
      <c r="J74" s="87"/>
      <c r="K74" s="87"/>
      <c r="L74" s="87"/>
      <c r="M74" s="91"/>
      <c r="N74" s="87"/>
    </row>
    <row r="75" spans="2:14">
      <c r="B75" s="84" t="s">
        <v>227</v>
      </c>
      <c r="C75" s="80"/>
      <c r="D75" s="81"/>
      <c r="E75" s="80"/>
      <c r="F75" s="81"/>
      <c r="G75" s="81"/>
      <c r="H75" s="77"/>
      <c r="I75" s="103"/>
      <c r="J75" s="77"/>
      <c r="K75" s="77">
        <v>874.56208937200006</v>
      </c>
      <c r="L75" s="83"/>
      <c r="M75" s="83">
        <f t="shared" si="0"/>
        <v>8.2735030516621656E-3</v>
      </c>
      <c r="N75" s="83">
        <f>K75/'סכום נכסי הקרן'!$C$42</f>
        <v>1.2766616036253588E-3</v>
      </c>
    </row>
    <row r="76" spans="2:14">
      <c r="B76" s="85" t="s">
        <v>1688</v>
      </c>
      <c r="C76" s="87" t="s">
        <v>1689</v>
      </c>
      <c r="D76" s="88" t="s">
        <v>120</v>
      </c>
      <c r="E76" s="87"/>
      <c r="F76" s="88" t="s">
        <v>1602</v>
      </c>
      <c r="G76" s="88" t="s">
        <v>131</v>
      </c>
      <c r="H76" s="90">
        <v>2628.3568580000006</v>
      </c>
      <c r="I76" s="105">
        <v>8993</v>
      </c>
      <c r="J76" s="90"/>
      <c r="K76" s="90">
        <v>874.56208937200006</v>
      </c>
      <c r="L76" s="91">
        <v>7.3736741932176191E-5</v>
      </c>
      <c r="M76" s="91">
        <f t="shared" ref="M76" si="1">IFERROR(K76/$K$11,0)</f>
        <v>8.2735030516621656E-3</v>
      </c>
      <c r="N76" s="91">
        <f>K76/'סכום נכסי הקרן'!$C$42</f>
        <v>1.2766616036253588E-3</v>
      </c>
    </row>
    <row r="77" spans="2:14">
      <c r="B77" s="96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</row>
    <row r="78" spans="2:14">
      <c r="B78" s="96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2:14">
      <c r="B79" s="96"/>
      <c r="C79" s="9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2:14">
      <c r="B80" s="112" t="s">
        <v>221</v>
      </c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</row>
    <row r="81" spans="2:14">
      <c r="B81" s="112" t="s">
        <v>111</v>
      </c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</row>
    <row r="82" spans="2:14">
      <c r="B82" s="112" t="s">
        <v>204</v>
      </c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2:14">
      <c r="B83" s="112" t="s">
        <v>212</v>
      </c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</row>
    <row r="84" spans="2:14">
      <c r="B84" s="112" t="s">
        <v>219</v>
      </c>
      <c r="C84" s="96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2:14">
      <c r="B85" s="96"/>
      <c r="C85" s="96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2:14">
      <c r="B86" s="96"/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2:14">
      <c r="B87" s="96"/>
      <c r="C87" s="9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2:14">
      <c r="B88" s="96"/>
      <c r="C88" s="9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2:14">
      <c r="B89" s="96"/>
      <c r="C89" s="96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</row>
    <row r="90" spans="2:14">
      <c r="B90" s="96"/>
      <c r="C90" s="96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</row>
    <row r="91" spans="2:14">
      <c r="B91" s="96"/>
      <c r="C91" s="96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2:14">
      <c r="B92" s="96"/>
      <c r="C92" s="96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</row>
    <row r="93" spans="2:14">
      <c r="B93" s="96"/>
      <c r="C93" s="96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</row>
    <row r="94" spans="2:14">
      <c r="B94" s="96"/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2:14">
      <c r="B95" s="96"/>
      <c r="C95" s="96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</row>
    <row r="96" spans="2:14">
      <c r="B96" s="96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2:14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2:14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</row>
    <row r="99" spans="2:14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2:14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2:14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</row>
    <row r="102" spans="2:14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</row>
    <row r="103" spans="2:14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</row>
    <row r="104" spans="2:14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</row>
    <row r="105" spans="2:14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</row>
    <row r="106" spans="2:14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</row>
    <row r="107" spans="2:14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</row>
    <row r="108" spans="2:14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2:14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</row>
    <row r="110" spans="2:14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</row>
    <row r="111" spans="2:14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2:14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2:14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  <row r="114" spans="2:14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2:14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2:14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2:14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</row>
    <row r="118" spans="2:14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  <row r="119" spans="2:14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2:14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</row>
    <row r="121" spans="2:14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2" spans="2:14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</row>
    <row r="123" spans="2:14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2:14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</row>
    <row r="125" spans="2:14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  <row r="126" spans="2:14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</row>
    <row r="127" spans="2:14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28" spans="2:14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</row>
    <row r="129" spans="2:14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</row>
    <row r="130" spans="2:14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2:14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</row>
    <row r="132" spans="2:14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  <row r="133" spans="2:14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</row>
    <row r="134" spans="2:14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</row>
    <row r="135" spans="2:14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</row>
    <row r="136" spans="2:14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</row>
    <row r="137" spans="2:14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</row>
    <row r="138" spans="2:14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</row>
    <row r="139" spans="2:14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</row>
    <row r="140" spans="2:14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</row>
    <row r="141" spans="2:14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</row>
    <row r="142" spans="2:14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</row>
    <row r="143" spans="2:14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</row>
    <row r="144" spans="2:14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</row>
    <row r="145" spans="2:14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</row>
    <row r="146" spans="2:14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</row>
    <row r="147" spans="2:14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</row>
    <row r="148" spans="2:14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</row>
    <row r="149" spans="2:14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</row>
    <row r="150" spans="2:14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</row>
    <row r="151" spans="2:14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</row>
    <row r="152" spans="2:14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2:14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2:14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2:14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</row>
    <row r="156" spans="2:14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</row>
    <row r="157" spans="2:14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</row>
    <row r="158" spans="2:14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  <row r="159" spans="2:14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</row>
    <row r="160" spans="2:14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</row>
    <row r="161" spans="2:14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</row>
    <row r="162" spans="2:14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</row>
    <row r="163" spans="2:14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</row>
    <row r="164" spans="2:14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</row>
    <row r="165" spans="2:14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2:14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</row>
    <row r="167" spans="2:14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2:14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</row>
    <row r="169" spans="2:14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</row>
    <row r="170" spans="2:14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</row>
    <row r="171" spans="2:14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</row>
    <row r="172" spans="2:14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</row>
    <row r="173" spans="2:14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</row>
    <row r="174" spans="2:14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</row>
    <row r="175" spans="2:14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</row>
    <row r="176" spans="2:14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</row>
    <row r="177" spans="2:14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</row>
    <row r="178" spans="2:14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</row>
    <row r="179" spans="2:14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</row>
    <row r="180" spans="2:14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</row>
    <row r="181" spans="2:14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</row>
    <row r="182" spans="2:14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</row>
    <row r="183" spans="2:14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</row>
    <row r="184" spans="2:14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</row>
    <row r="185" spans="2:14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</row>
    <row r="186" spans="2:14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</row>
    <row r="187" spans="2:14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</row>
    <row r="188" spans="2:14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</row>
    <row r="189" spans="2:14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</row>
    <row r="190" spans="2:14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</row>
    <row r="191" spans="2:14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</row>
    <row r="192" spans="2:14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</row>
    <row r="193" spans="2:14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</row>
    <row r="194" spans="2:14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</row>
    <row r="195" spans="2:14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</row>
    <row r="196" spans="2:14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</row>
    <row r="197" spans="2:14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</row>
    <row r="198" spans="2:14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</row>
    <row r="199" spans="2:14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</row>
    <row r="200" spans="2:14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</row>
    <row r="201" spans="2:14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</row>
    <row r="202" spans="2:14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</row>
    <row r="203" spans="2:14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</row>
    <row r="204" spans="2:14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</row>
    <row r="205" spans="2:14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</row>
    <row r="206" spans="2:14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</row>
    <row r="207" spans="2:14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</row>
    <row r="208" spans="2:14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</row>
    <row r="209" spans="2:14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</row>
    <row r="210" spans="2:14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</row>
    <row r="211" spans="2:14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</row>
    <row r="212" spans="2:14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</row>
    <row r="213" spans="2:14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</row>
    <row r="214" spans="2:14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</row>
    <row r="215" spans="2:14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</row>
    <row r="216" spans="2:14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</row>
    <row r="217" spans="2:14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</row>
    <row r="218" spans="2:14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</row>
    <row r="219" spans="2:14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</row>
    <row r="220" spans="2:14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</row>
    <row r="221" spans="2:14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</row>
    <row r="222" spans="2:14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</row>
    <row r="223" spans="2:14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</row>
    <row r="224" spans="2:14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</row>
    <row r="225" spans="2:14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</row>
    <row r="226" spans="2:14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</row>
    <row r="227" spans="2:14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</row>
    <row r="228" spans="2:14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</row>
    <row r="229" spans="2:14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</row>
    <row r="230" spans="2:14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</row>
    <row r="231" spans="2:14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</row>
    <row r="232" spans="2:14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</row>
    <row r="233" spans="2:14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</row>
    <row r="234" spans="2:14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</row>
    <row r="235" spans="2:14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</row>
    <row r="236" spans="2:14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</row>
    <row r="237" spans="2:14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</row>
    <row r="238" spans="2:14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</row>
    <row r="239" spans="2:14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</row>
    <row r="240" spans="2:14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</row>
    <row r="241" spans="2:14">
      <c r="B241" s="96"/>
      <c r="C241" s="96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</row>
    <row r="242" spans="2:14">
      <c r="B242" s="96"/>
      <c r="C242" s="96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</row>
    <row r="243" spans="2:14">
      <c r="B243" s="96"/>
      <c r="C243" s="96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</row>
    <row r="244" spans="2:14">
      <c r="B244" s="96"/>
      <c r="C244" s="96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</row>
    <row r="245" spans="2:14">
      <c r="B245" s="96"/>
      <c r="C245" s="96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</row>
    <row r="246" spans="2:14">
      <c r="B246" s="96"/>
      <c r="C246" s="96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</row>
    <row r="247" spans="2:14">
      <c r="B247" s="96"/>
      <c r="C247" s="96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</row>
    <row r="248" spans="2:14">
      <c r="B248" s="96"/>
      <c r="C248" s="96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</row>
    <row r="249" spans="2:14">
      <c r="B249" s="96"/>
      <c r="C249" s="96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</row>
    <row r="250" spans="2:14">
      <c r="B250" s="113"/>
      <c r="C250" s="96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</row>
    <row r="251" spans="2:14">
      <c r="B251" s="113"/>
      <c r="C251" s="96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</row>
    <row r="252" spans="2:14">
      <c r="B252" s="114"/>
      <c r="C252" s="96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</row>
    <row r="253" spans="2:14">
      <c r="B253" s="96"/>
      <c r="C253" s="96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</row>
    <row r="254" spans="2:14">
      <c r="B254" s="96"/>
      <c r="C254" s="96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</row>
    <row r="255" spans="2:14">
      <c r="B255" s="96"/>
      <c r="C255" s="96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</row>
    <row r="256" spans="2:14">
      <c r="B256" s="96"/>
      <c r="C256" s="96"/>
      <c r="D256" s="96"/>
      <c r="E256" s="96"/>
      <c r="F256" s="96"/>
      <c r="G256" s="96"/>
      <c r="H256" s="97"/>
      <c r="I256" s="97"/>
      <c r="J256" s="97"/>
      <c r="K256" s="97"/>
      <c r="L256" s="97"/>
      <c r="M256" s="97"/>
      <c r="N256" s="97"/>
    </row>
    <row r="257" spans="2:14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</row>
    <row r="258" spans="2:14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</row>
    <row r="259" spans="2:14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</row>
    <row r="260" spans="2:14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</row>
    <row r="261" spans="2:14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</row>
    <row r="262" spans="2:14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</row>
    <row r="263" spans="2:14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</row>
    <row r="264" spans="2:14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</row>
    <row r="265" spans="2:14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</row>
    <row r="266" spans="2:14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</row>
    <row r="267" spans="2:14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</row>
    <row r="268" spans="2:14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</row>
    <row r="269" spans="2:14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</row>
    <row r="270" spans="2:14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</row>
    <row r="271" spans="2:14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</row>
    <row r="272" spans="2:14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</row>
    <row r="273" spans="2:14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</row>
    <row r="274" spans="2:14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</row>
    <row r="275" spans="2:14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</row>
    <row r="276" spans="2:14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</row>
    <row r="277" spans="2:14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</row>
    <row r="278" spans="2:14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</row>
    <row r="279" spans="2:14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</row>
    <row r="280" spans="2:14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</row>
    <row r="281" spans="2:14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</row>
    <row r="282" spans="2:14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</row>
    <row r="283" spans="2:14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</row>
    <row r="284" spans="2:14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</row>
    <row r="285" spans="2:14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</row>
    <row r="286" spans="2:14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</row>
    <row r="287" spans="2:14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</row>
    <row r="288" spans="2:14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</row>
    <row r="289" spans="2:14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</row>
    <row r="290" spans="2:14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</row>
    <row r="291" spans="2:14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</row>
    <row r="292" spans="2:14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</row>
    <row r="293" spans="2:14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</row>
    <row r="294" spans="2:14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</row>
    <row r="295" spans="2:14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</row>
    <row r="296" spans="2:14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</row>
    <row r="297" spans="2:14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</row>
    <row r="298" spans="2:14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</row>
    <row r="299" spans="2:14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</row>
    <row r="300" spans="2:14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</row>
    <row r="301" spans="2:14">
      <c r="B301" s="96"/>
      <c r="C301" s="96"/>
      <c r="D301" s="96"/>
      <c r="E301" s="96"/>
      <c r="F301" s="96"/>
      <c r="G301" s="96"/>
      <c r="H301" s="97"/>
      <c r="I301" s="97"/>
      <c r="J301" s="97"/>
      <c r="K301" s="97"/>
      <c r="L301" s="97"/>
      <c r="M301" s="97"/>
      <c r="N301" s="97"/>
    </row>
    <row r="302" spans="2:14">
      <c r="B302" s="96"/>
      <c r="C302" s="96"/>
      <c r="D302" s="96"/>
      <c r="E302" s="96"/>
      <c r="F302" s="96"/>
      <c r="G302" s="96"/>
      <c r="H302" s="97"/>
      <c r="I302" s="97"/>
      <c r="J302" s="97"/>
      <c r="K302" s="97"/>
      <c r="L302" s="97"/>
      <c r="M302" s="97"/>
      <c r="N302" s="97"/>
    </row>
    <row r="303" spans="2:14">
      <c r="B303" s="96"/>
      <c r="C303" s="96"/>
      <c r="D303" s="96"/>
      <c r="E303" s="96"/>
      <c r="F303" s="96"/>
      <c r="G303" s="96"/>
      <c r="H303" s="97"/>
      <c r="I303" s="97"/>
      <c r="J303" s="97"/>
      <c r="K303" s="97"/>
      <c r="L303" s="97"/>
      <c r="M303" s="97"/>
      <c r="N303" s="97"/>
    </row>
    <row r="304" spans="2:14">
      <c r="B304" s="96"/>
      <c r="C304" s="96"/>
      <c r="D304" s="96"/>
      <c r="E304" s="96"/>
      <c r="F304" s="96"/>
      <c r="G304" s="96"/>
      <c r="H304" s="97"/>
      <c r="I304" s="97"/>
      <c r="J304" s="97"/>
      <c r="K304" s="97"/>
      <c r="L304" s="97"/>
      <c r="M304" s="97"/>
      <c r="N304" s="97"/>
    </row>
    <row r="305" spans="2:14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</row>
    <row r="306" spans="2:14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</row>
    <row r="307" spans="2:14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</row>
    <row r="308" spans="2:14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</row>
    <row r="309" spans="2:14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</row>
    <row r="310" spans="2:14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</row>
    <row r="311" spans="2:14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</row>
    <row r="312" spans="2:14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</row>
    <row r="313" spans="2:14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</row>
    <row r="314" spans="2:14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</row>
    <row r="315" spans="2:14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</row>
    <row r="316" spans="2:14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</row>
    <row r="317" spans="2:14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</row>
    <row r="318" spans="2:14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</row>
    <row r="319" spans="2:14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</row>
    <row r="320" spans="2:14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</row>
    <row r="321" spans="2:14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</row>
    <row r="322" spans="2:14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</row>
    <row r="323" spans="2:14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</row>
    <row r="324" spans="2:14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</row>
    <row r="325" spans="2:14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</row>
    <row r="326" spans="2:14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</row>
    <row r="327" spans="2:14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</row>
    <row r="328" spans="2:14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</row>
    <row r="329" spans="2:14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</row>
    <row r="330" spans="2:14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</row>
    <row r="331" spans="2:14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</row>
    <row r="332" spans="2:14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</row>
    <row r="333" spans="2:14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</row>
    <row r="334" spans="2:14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</row>
    <row r="335" spans="2:14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</row>
    <row r="336" spans="2:14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</row>
    <row r="337" spans="2:14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</row>
    <row r="338" spans="2:14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</row>
    <row r="339" spans="2:14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</row>
    <row r="340" spans="2:14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</row>
    <row r="341" spans="2:14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</row>
    <row r="342" spans="2:14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</row>
    <row r="343" spans="2:14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</row>
    <row r="344" spans="2:14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</row>
    <row r="345" spans="2:14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</row>
    <row r="346" spans="2:14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</row>
    <row r="347" spans="2:14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</row>
    <row r="348" spans="2:14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</row>
    <row r="349" spans="2:14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</row>
    <row r="350" spans="2:14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</row>
    <row r="351" spans="2:14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</row>
    <row r="352" spans="2:14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</row>
    <row r="353" spans="2:14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</row>
    <row r="354" spans="2:14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</row>
    <row r="355" spans="2:14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</row>
    <row r="356" spans="2:14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</row>
    <row r="357" spans="2:14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</row>
    <row r="358" spans="2:14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2:14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</row>
    <row r="360" spans="2:14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</row>
    <row r="361" spans="2:14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</row>
    <row r="362" spans="2:14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</row>
    <row r="363" spans="2:14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</row>
    <row r="364" spans="2:14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2:14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</row>
    <row r="366" spans="2:14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2:14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</row>
    <row r="368" spans="2:14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</row>
    <row r="369" spans="2:14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</row>
    <row r="370" spans="2:14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</row>
    <row r="371" spans="2:14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</row>
    <row r="372" spans="2:14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</row>
    <row r="373" spans="2:14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</row>
    <row r="374" spans="2:14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2:14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2:14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2:14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2:14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2:14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2:14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2:14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2:14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2:14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2:14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2:14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2:14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2:14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2:14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2:14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2:14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2:14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2:14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2:14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2:14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2:14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2:14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2:14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2:14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2:14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2:14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2:14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2:14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2:14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2:14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2:14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2:14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2:14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2:14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2:14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2:14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2:14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2:14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2:14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2:14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2:14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2:14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2:14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2:14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2:14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2:14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2:14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2:14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2:14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2:14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2:14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2:14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2:14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2:14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2:14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2:14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2:14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2:14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2:14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2:14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2:14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2:14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2:14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2:14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2:14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2:14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2:14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2:14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2:14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2:14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2:14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2:14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2:14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2:14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2:14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2:14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2:14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2:14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2:14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2:14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2:14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2:14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2:14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2:14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2:14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2:14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2:14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2:14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2:14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2:14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2:14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2:14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2:14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2:14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2:14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2:14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2:14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2:14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2:14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2:14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2:14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2:14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2:14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2:14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2:14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2:14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2:14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2:14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2:14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2:14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2:14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2:14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2:14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2:14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2:14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2:14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2:14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2:14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2:14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2:14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2:14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2:14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2:14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2:14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2:14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2:14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2:14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2:14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2:14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2:14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2:14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2:14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2:14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2:14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2:14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2:14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2:14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2:14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2:14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2:14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2:14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2:14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2:14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2:14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2:14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2:14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2:14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2:14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2:14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2:14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2:14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2:14"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2:14"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2:14"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2:14"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2:14"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2:14"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2:14"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2:14"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2:14"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2:14"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2:14"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2:14"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2:14"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2:14"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2:14"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2:14"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2:14"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2:14"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2:14"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2:14"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2:14"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2:14"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2:14"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2:14"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2:14"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2:14"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2:14"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2:14"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2:14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2:14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2:14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2:14"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2:14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2:14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2:14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2:14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2:14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2:14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2:14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2:14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2:14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2:14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2:14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2:14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2:14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2:14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2:14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2:14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6.4257812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9453</v>
      </c>
    </row>
    <row r="6" spans="2:15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206</v>
      </c>
      <c r="K8" s="29" t="s">
        <v>205</v>
      </c>
      <c r="L8" s="29" t="s">
        <v>62</v>
      </c>
      <c r="M8" s="29" t="s">
        <v>59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5"/>
      <c r="L11" s="90">
        <v>12682.270493939001</v>
      </c>
      <c r="M11" s="91"/>
      <c r="N11" s="91">
        <f>IFERROR(L11/$L$11,0)</f>
        <v>1</v>
      </c>
      <c r="O11" s="91">
        <f>L11/'סכום נכסי הקרן'!$C$42</f>
        <v>1.8513228486760777E-2</v>
      </c>
    </row>
    <row r="12" spans="2:15" s="4" customFormat="1" ht="18" customHeight="1">
      <c r="B12" s="115" t="s">
        <v>197</v>
      </c>
      <c r="C12" s="87"/>
      <c r="D12" s="88"/>
      <c r="E12" s="87"/>
      <c r="F12" s="88"/>
      <c r="G12" s="87"/>
      <c r="H12" s="87"/>
      <c r="I12" s="88"/>
      <c r="J12" s="90"/>
      <c r="K12" s="105"/>
      <c r="L12" s="90">
        <v>12682.270493939001</v>
      </c>
      <c r="M12" s="91"/>
      <c r="N12" s="91">
        <f t="shared" ref="N12:N26" si="0">IFERROR(L12/$L$11,0)</f>
        <v>1</v>
      </c>
      <c r="O12" s="91">
        <f>L12/'סכום נכסי הקרן'!$C$42</f>
        <v>1.8513228486760777E-2</v>
      </c>
    </row>
    <row r="13" spans="2:15">
      <c r="B13" s="84" t="s">
        <v>53</v>
      </c>
      <c r="C13" s="80"/>
      <c r="D13" s="81"/>
      <c r="E13" s="80"/>
      <c r="F13" s="81"/>
      <c r="G13" s="80"/>
      <c r="H13" s="80"/>
      <c r="I13" s="81"/>
      <c r="J13" s="77"/>
      <c r="K13" s="103"/>
      <c r="L13" s="77">
        <v>4869.3414371740009</v>
      </c>
      <c r="M13" s="83"/>
      <c r="N13" s="83">
        <f t="shared" si="0"/>
        <v>0.38394871324508606</v>
      </c>
      <c r="O13" s="83">
        <f>L13/'סכום נכסי הקרן'!$C$42</f>
        <v>7.1081302555040717E-3</v>
      </c>
    </row>
    <row r="14" spans="2:15">
      <c r="B14" s="85" t="s">
        <v>1690</v>
      </c>
      <c r="C14" s="87" t="s">
        <v>1691</v>
      </c>
      <c r="D14" s="88" t="s">
        <v>28</v>
      </c>
      <c r="E14" s="87"/>
      <c r="F14" s="88" t="s">
        <v>1602</v>
      </c>
      <c r="G14" s="87" t="s">
        <v>669</v>
      </c>
      <c r="H14" s="87" t="s">
        <v>670</v>
      </c>
      <c r="I14" s="88" t="s">
        <v>133</v>
      </c>
      <c r="J14" s="90">
        <v>87.926040999999998</v>
      </c>
      <c r="K14" s="105">
        <v>102865.8878</v>
      </c>
      <c r="L14" s="90">
        <v>363.45685788900005</v>
      </c>
      <c r="M14" s="91">
        <v>2.8533564307020205E-7</v>
      </c>
      <c r="N14" s="91">
        <f t="shared" si="0"/>
        <v>2.8658658405267431E-2</v>
      </c>
      <c r="O14" s="91">
        <f>L14/'סכום נכסי הקרן'!$C$42</f>
        <v>5.3056429118074322E-4</v>
      </c>
    </row>
    <row r="15" spans="2:15">
      <c r="B15" s="85" t="s">
        <v>1692</v>
      </c>
      <c r="C15" s="87" t="s">
        <v>1693</v>
      </c>
      <c r="D15" s="88" t="s">
        <v>28</v>
      </c>
      <c r="E15" s="87"/>
      <c r="F15" s="88" t="s">
        <v>1602</v>
      </c>
      <c r="G15" s="87" t="s">
        <v>832</v>
      </c>
      <c r="H15" s="87" t="s">
        <v>670</v>
      </c>
      <c r="I15" s="88" t="s">
        <v>131</v>
      </c>
      <c r="J15" s="90">
        <v>14.932179000000001</v>
      </c>
      <c r="K15" s="105">
        <v>1026095</v>
      </c>
      <c r="L15" s="90">
        <v>566.90763600499997</v>
      </c>
      <c r="M15" s="91">
        <v>1.0620039259053082E-4</v>
      </c>
      <c r="N15" s="91">
        <f t="shared" si="0"/>
        <v>4.4700799929786351E-2</v>
      </c>
      <c r="O15" s="91">
        <f>L15/'סכום נכסי הקרן'!$C$42</f>
        <v>8.2755612264111484E-4</v>
      </c>
    </row>
    <row r="16" spans="2:15">
      <c r="B16" s="85" t="s">
        <v>1694</v>
      </c>
      <c r="C16" s="87" t="s">
        <v>1695</v>
      </c>
      <c r="D16" s="88" t="s">
        <v>28</v>
      </c>
      <c r="E16" s="87"/>
      <c r="F16" s="88" t="s">
        <v>1602</v>
      </c>
      <c r="G16" s="87" t="s">
        <v>924</v>
      </c>
      <c r="H16" s="87" t="s">
        <v>670</v>
      </c>
      <c r="I16" s="88" t="s">
        <v>131</v>
      </c>
      <c r="J16" s="90">
        <v>544.86197200000015</v>
      </c>
      <c r="K16" s="105">
        <v>34634.089999999997</v>
      </c>
      <c r="L16" s="90">
        <v>698.21954732500012</v>
      </c>
      <c r="M16" s="91">
        <v>6.3168686315474425E-5</v>
      </c>
      <c r="N16" s="91">
        <f t="shared" si="0"/>
        <v>5.5054774904752829E-2</v>
      </c>
      <c r="O16" s="91">
        <f>L16/'סכום נכסי הקרן'!$C$42</f>
        <v>1.0192416270988723E-3</v>
      </c>
    </row>
    <row r="17" spans="2:15">
      <c r="B17" s="85" t="s">
        <v>1696</v>
      </c>
      <c r="C17" s="87" t="s">
        <v>1697</v>
      </c>
      <c r="D17" s="88" t="s">
        <v>28</v>
      </c>
      <c r="E17" s="87"/>
      <c r="F17" s="88" t="s">
        <v>1602</v>
      </c>
      <c r="G17" s="87" t="s">
        <v>1698</v>
      </c>
      <c r="H17" s="87" t="s">
        <v>670</v>
      </c>
      <c r="I17" s="88" t="s">
        <v>133</v>
      </c>
      <c r="J17" s="90">
        <v>84.51807500000001</v>
      </c>
      <c r="K17" s="105">
        <v>226145</v>
      </c>
      <c r="L17" s="90">
        <v>768.06957361600007</v>
      </c>
      <c r="M17" s="91">
        <v>3.3543219786650647E-4</v>
      </c>
      <c r="N17" s="91">
        <f t="shared" si="0"/>
        <v>6.0562465844193211E-2</v>
      </c>
      <c r="O17" s="91">
        <f>L17/'סכום נכסי הקרן'!$C$42</f>
        <v>1.1212067678951943E-3</v>
      </c>
    </row>
    <row r="18" spans="2:15">
      <c r="B18" s="85" t="s">
        <v>1699</v>
      </c>
      <c r="C18" s="87" t="s">
        <v>1700</v>
      </c>
      <c r="D18" s="88" t="s">
        <v>28</v>
      </c>
      <c r="E18" s="87"/>
      <c r="F18" s="88" t="s">
        <v>1602</v>
      </c>
      <c r="G18" s="87" t="s">
        <v>1698</v>
      </c>
      <c r="H18" s="87" t="s">
        <v>670</v>
      </c>
      <c r="I18" s="88" t="s">
        <v>131</v>
      </c>
      <c r="J18" s="90">
        <v>207.27359200000004</v>
      </c>
      <c r="K18" s="105">
        <v>116645.7</v>
      </c>
      <c r="L18" s="90">
        <v>894.57016325400014</v>
      </c>
      <c r="M18" s="91">
        <v>3.4428665952920893E-4</v>
      </c>
      <c r="N18" s="91">
        <f t="shared" si="0"/>
        <v>7.0537066977204535E-2</v>
      </c>
      <c r="O18" s="91">
        <f>L18/'סכום נכסי הקרן'!$C$42</f>
        <v>1.3058688377349361E-3</v>
      </c>
    </row>
    <row r="19" spans="2:15">
      <c r="B19" s="85" t="s">
        <v>1701</v>
      </c>
      <c r="C19" s="87" t="s">
        <v>1702</v>
      </c>
      <c r="D19" s="88" t="s">
        <v>28</v>
      </c>
      <c r="E19" s="87"/>
      <c r="F19" s="88" t="s">
        <v>1602</v>
      </c>
      <c r="G19" s="87" t="s">
        <v>1703</v>
      </c>
      <c r="H19" s="87" t="s">
        <v>670</v>
      </c>
      <c r="I19" s="88" t="s">
        <v>134</v>
      </c>
      <c r="J19" s="90">
        <v>47573.370221000005</v>
      </c>
      <c r="K19" s="105">
        <v>126</v>
      </c>
      <c r="L19" s="90">
        <v>279.97318476999999</v>
      </c>
      <c r="M19" s="91">
        <v>2.0161369832585263E-7</v>
      </c>
      <c r="N19" s="91">
        <f t="shared" si="0"/>
        <v>2.207595121897158E-2</v>
      </c>
      <c r="O19" s="91">
        <f>L19/'סכום נכסי הקרן'!$C$42</f>
        <v>4.0869712897940601E-4</v>
      </c>
    </row>
    <row r="20" spans="2:15">
      <c r="B20" s="85" t="s">
        <v>1704</v>
      </c>
      <c r="C20" s="87" t="s">
        <v>1705</v>
      </c>
      <c r="D20" s="88" t="s">
        <v>28</v>
      </c>
      <c r="E20" s="87"/>
      <c r="F20" s="88" t="s">
        <v>1602</v>
      </c>
      <c r="G20" s="87" t="s">
        <v>535</v>
      </c>
      <c r="H20" s="87"/>
      <c r="I20" s="88" t="s">
        <v>134</v>
      </c>
      <c r="J20" s="90">
        <v>1729.4839310000002</v>
      </c>
      <c r="K20" s="105">
        <v>16070.32</v>
      </c>
      <c r="L20" s="90">
        <v>1298.1444743150003</v>
      </c>
      <c r="M20" s="91">
        <v>1.5286813283254537E-6</v>
      </c>
      <c r="N20" s="91">
        <f t="shared" si="0"/>
        <v>0.10235899596491008</v>
      </c>
      <c r="O20" s="91">
        <f>L20/'סכום נכסי הקרן'!$C$42</f>
        <v>1.8949954799738046E-3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5"/>
      <c r="L21" s="87"/>
      <c r="M21" s="87"/>
      <c r="N21" s="91"/>
      <c r="O21" s="87"/>
    </row>
    <row r="22" spans="2:15">
      <c r="B22" s="84" t="s">
        <v>30</v>
      </c>
      <c r="C22" s="80"/>
      <c r="D22" s="81"/>
      <c r="E22" s="80"/>
      <c r="F22" s="81"/>
      <c r="G22" s="80"/>
      <c r="H22" s="80"/>
      <c r="I22" s="81"/>
      <c r="J22" s="77"/>
      <c r="K22" s="103"/>
      <c r="L22" s="77">
        <v>7812.9290567650014</v>
      </c>
      <c r="M22" s="83"/>
      <c r="N22" s="83">
        <f t="shared" si="0"/>
        <v>0.61605128675491416</v>
      </c>
      <c r="O22" s="83">
        <f>L22/'סכום נכסי הקרן'!$C$42</f>
        <v>1.1405098231256709E-2</v>
      </c>
    </row>
    <row r="23" spans="2:15">
      <c r="B23" s="85" t="s">
        <v>1706</v>
      </c>
      <c r="C23" s="87" t="s">
        <v>1707</v>
      </c>
      <c r="D23" s="88" t="s">
        <v>28</v>
      </c>
      <c r="E23" s="87"/>
      <c r="F23" s="88" t="s">
        <v>1574</v>
      </c>
      <c r="G23" s="87" t="s">
        <v>535</v>
      </c>
      <c r="H23" s="87"/>
      <c r="I23" s="88" t="s">
        <v>131</v>
      </c>
      <c r="J23" s="90">
        <v>628.58413400000006</v>
      </c>
      <c r="K23" s="105">
        <v>19790</v>
      </c>
      <c r="L23" s="90">
        <v>460.26816017500011</v>
      </c>
      <c r="M23" s="91">
        <v>8.1501233718856312E-5</v>
      </c>
      <c r="N23" s="91">
        <f t="shared" si="0"/>
        <v>3.6292252274146605E-2</v>
      </c>
      <c r="O23" s="91">
        <f>L23/'סכום נכסי הקרן'!$C$42</f>
        <v>6.7188675865043957E-4</v>
      </c>
    </row>
    <row r="24" spans="2:15">
      <c r="B24" s="85" t="s">
        <v>1708</v>
      </c>
      <c r="C24" s="87" t="s">
        <v>1709</v>
      </c>
      <c r="D24" s="88" t="s">
        <v>28</v>
      </c>
      <c r="E24" s="87"/>
      <c r="F24" s="88" t="s">
        <v>1574</v>
      </c>
      <c r="G24" s="87" t="s">
        <v>535</v>
      </c>
      <c r="H24" s="87"/>
      <c r="I24" s="88" t="s">
        <v>131</v>
      </c>
      <c r="J24" s="90">
        <v>3534.5231020000006</v>
      </c>
      <c r="K24" s="105">
        <v>3539</v>
      </c>
      <c r="L24" s="90">
        <v>462.82105853500008</v>
      </c>
      <c r="M24" s="91">
        <v>6.0857363462467592E-5</v>
      </c>
      <c r="N24" s="91">
        <f t="shared" si="0"/>
        <v>3.64935489079962E-2</v>
      </c>
      <c r="O24" s="91">
        <f>L24/'סכום נכסי הקרן'!$C$42</f>
        <v>6.7561340922651296E-4</v>
      </c>
    </row>
    <row r="25" spans="2:15">
      <c r="B25" s="85" t="s">
        <v>1710</v>
      </c>
      <c r="C25" s="87" t="s">
        <v>1711</v>
      </c>
      <c r="D25" s="88" t="s">
        <v>123</v>
      </c>
      <c r="E25" s="87"/>
      <c r="F25" s="88" t="s">
        <v>1574</v>
      </c>
      <c r="G25" s="87" t="s">
        <v>535</v>
      </c>
      <c r="H25" s="87"/>
      <c r="I25" s="88" t="s">
        <v>131</v>
      </c>
      <c r="J25" s="90">
        <v>46836.865181000016</v>
      </c>
      <c r="K25" s="105">
        <v>1479.4</v>
      </c>
      <c r="L25" s="90">
        <v>2563.7469589480002</v>
      </c>
      <c r="M25" s="91">
        <v>7.3068702105275759E-5</v>
      </c>
      <c r="N25" s="91">
        <f t="shared" si="0"/>
        <v>0.20215204841855752</v>
      </c>
      <c r="O25" s="91">
        <f>L25/'סכום נכסי הקרן'!$C$42</f>
        <v>3.7424870614394829E-3</v>
      </c>
    </row>
    <row r="26" spans="2:15">
      <c r="B26" s="85" t="s">
        <v>1712</v>
      </c>
      <c r="C26" s="87" t="s">
        <v>1713</v>
      </c>
      <c r="D26" s="88" t="s">
        <v>123</v>
      </c>
      <c r="E26" s="87"/>
      <c r="F26" s="88" t="s">
        <v>1574</v>
      </c>
      <c r="G26" s="87" t="s">
        <v>535</v>
      </c>
      <c r="H26" s="87"/>
      <c r="I26" s="88" t="s">
        <v>131</v>
      </c>
      <c r="J26" s="90">
        <v>9566.605751000001</v>
      </c>
      <c r="K26" s="105">
        <v>12221.83</v>
      </c>
      <c r="L26" s="90">
        <v>4326.092879107</v>
      </c>
      <c r="M26" s="91">
        <v>9.3295619631940084E-5</v>
      </c>
      <c r="N26" s="91">
        <f t="shared" si="0"/>
        <v>0.34111343715421372</v>
      </c>
      <c r="O26" s="91">
        <f>L26/'סכום נכסי הקרן'!$C$42</f>
        <v>6.3151110019402717E-3</v>
      </c>
    </row>
    <row r="27" spans="2:15">
      <c r="B27" s="92"/>
      <c r="C27" s="87"/>
      <c r="D27" s="87"/>
      <c r="E27" s="87"/>
      <c r="F27" s="87"/>
      <c r="G27" s="87"/>
      <c r="H27" s="87"/>
      <c r="I27" s="87"/>
      <c r="J27" s="90"/>
      <c r="K27" s="105"/>
      <c r="L27" s="87"/>
      <c r="M27" s="87"/>
      <c r="N27" s="91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12" t="s">
        <v>221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12" t="s">
        <v>111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12" t="s">
        <v>204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112" t="s">
        <v>212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2:15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2:15">
      <c r="B128" s="96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2:15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2:1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2:1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2:15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2:15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2:15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2:15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2:15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2:15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2:15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2:15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2:15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2:15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2:15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2:15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2:15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2:15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2:15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2:15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2:15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2:15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2:15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2:15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2: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2: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2: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2: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2: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2: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2: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2: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2: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2: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2: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2: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2: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2: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2: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2: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2: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2: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2: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2: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2: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2: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2: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2: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2: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2: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2: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2: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2: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2: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2:1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2:1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2:1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2:1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2:1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2:1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2:1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2:1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2:1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2:1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2:1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2:1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2:1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2:1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2:1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2:1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2:1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2:1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2:1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2:1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2:1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2:1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2:1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2:1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2:1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2:1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2:1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2:1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2:1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2:1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2:1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2:1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2:1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2:1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2:1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2:1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2:1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2: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2:1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2:1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2:1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2:1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2:1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2:1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2:1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2:1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2:1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2:1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2:1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2:1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2:15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2:15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2:1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2:1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2:1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2:1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2:1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2:15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2:15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2:1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2:1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2:15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</row>
    <row r="244" spans="2:1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2:1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</row>
    <row r="246" spans="2:1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2:15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</row>
    <row r="248" spans="2:15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</row>
    <row r="249" spans="2:15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</row>
    <row r="250" spans="2:15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</row>
    <row r="251" spans="2:15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</row>
    <row r="252" spans="2:15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</row>
    <row r="253" spans="2:15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</row>
    <row r="254" spans="2:15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2:1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</row>
    <row r="256" spans="2:15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2:15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</row>
    <row r="258" spans="2:15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</row>
    <row r="259" spans="2:15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</row>
    <row r="260" spans="2:15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</row>
    <row r="261" spans="2:15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</row>
    <row r="262" spans="2:15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</row>
    <row r="263" spans="2:15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</row>
    <row r="264" spans="2:1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</row>
    <row r="265" spans="2:15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</row>
    <row r="266" spans="2:15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</row>
    <row r="267" spans="2:15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2:15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</row>
    <row r="269" spans="2:15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2:15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</row>
    <row r="271" spans="2:15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2:1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</row>
    <row r="273" spans="2:1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2:1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</row>
    <row r="275" spans="2:1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2:1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2:1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2:15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2:15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2:15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2:1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2:1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2:1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2:15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</row>
    <row r="285" spans="2:15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</row>
    <row r="286" spans="2:15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</row>
    <row r="287" spans="2:15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</row>
    <row r="288" spans="2:15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</row>
    <row r="289" spans="2:15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</row>
    <row r="290" spans="2:15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</row>
    <row r="291" spans="2:15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</row>
    <row r="292" spans="2:15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</row>
    <row r="293" spans="2:15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</row>
    <row r="294" spans="2:15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</row>
    <row r="295" spans="2:15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</row>
    <row r="296" spans="2:15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2:15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</row>
    <row r="298" spans="2:15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</row>
    <row r="299" spans="2:15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</row>
    <row r="300" spans="2:15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</row>
    <row r="301" spans="2:15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</row>
    <row r="302" spans="2:15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2:15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</row>
    <row r="304" spans="2:15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</row>
    <row r="305" spans="2:15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</row>
    <row r="306" spans="2:15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</row>
    <row r="307" spans="2:15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2:15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</row>
    <row r="309" spans="2:15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</row>
    <row r="310" spans="2:15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</row>
    <row r="311" spans="2:15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</row>
    <row r="312" spans="2:15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</row>
    <row r="313" spans="2:15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</row>
    <row r="314" spans="2:15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</row>
    <row r="315" spans="2:15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</row>
    <row r="316" spans="2:15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</row>
    <row r="317" spans="2:15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</row>
    <row r="318" spans="2:15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</row>
    <row r="319" spans="2:15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</row>
    <row r="320" spans="2:15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</row>
    <row r="321" spans="2:15">
      <c r="B321" s="96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</row>
    <row r="322" spans="2:15">
      <c r="B322" s="96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</row>
    <row r="323" spans="2:15">
      <c r="B323" s="96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</row>
    <row r="324" spans="2:15"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</row>
    <row r="325" spans="2:15">
      <c r="B325" s="113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</row>
    <row r="326" spans="2:15">
      <c r="B326" s="113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</row>
    <row r="327" spans="2:15">
      <c r="B327" s="114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</row>
    <row r="328" spans="2:15">
      <c r="B328" s="96"/>
      <c r="C328" s="96"/>
      <c r="D328" s="96"/>
      <c r="E328" s="96"/>
      <c r="F328" s="97"/>
      <c r="G328" s="97"/>
      <c r="H328" s="97"/>
      <c r="I328" s="97"/>
      <c r="J328" s="97"/>
      <c r="K328" s="97"/>
      <c r="L328" s="97"/>
      <c r="M328" s="97"/>
      <c r="N328" s="97"/>
      <c r="O328" s="97"/>
    </row>
    <row r="329" spans="2:15">
      <c r="B329" s="96"/>
      <c r="C329" s="96"/>
      <c r="D329" s="96"/>
      <c r="E329" s="96"/>
      <c r="F329" s="97"/>
      <c r="G329" s="97"/>
      <c r="H329" s="97"/>
      <c r="I329" s="97"/>
      <c r="J329" s="97"/>
      <c r="K329" s="97"/>
      <c r="L329" s="97"/>
      <c r="M329" s="97"/>
      <c r="N329" s="97"/>
      <c r="O329" s="97"/>
    </row>
    <row r="330" spans="2:15">
      <c r="B330" s="96"/>
      <c r="C330" s="96"/>
      <c r="D330" s="96"/>
      <c r="E330" s="96"/>
      <c r="F330" s="97"/>
      <c r="G330" s="97"/>
      <c r="H330" s="97"/>
      <c r="I330" s="97"/>
      <c r="J330" s="97"/>
      <c r="K330" s="97"/>
      <c r="L330" s="97"/>
      <c r="M330" s="97"/>
      <c r="N330" s="97"/>
      <c r="O330" s="97"/>
    </row>
    <row r="331" spans="2:15">
      <c r="B331" s="96"/>
      <c r="C331" s="96"/>
      <c r="D331" s="96"/>
      <c r="E331" s="96"/>
      <c r="F331" s="97"/>
      <c r="G331" s="97"/>
      <c r="H331" s="97"/>
      <c r="I331" s="97"/>
      <c r="J331" s="97"/>
      <c r="K331" s="97"/>
      <c r="L331" s="97"/>
      <c r="M331" s="97"/>
      <c r="N331" s="97"/>
      <c r="O331" s="97"/>
    </row>
    <row r="332" spans="2:15">
      <c r="B332" s="96"/>
      <c r="C332" s="96"/>
      <c r="D332" s="96"/>
      <c r="E332" s="96"/>
      <c r="F332" s="97"/>
      <c r="G332" s="97"/>
      <c r="H332" s="97"/>
      <c r="I332" s="97"/>
      <c r="J332" s="97"/>
      <c r="K332" s="97"/>
      <c r="L332" s="97"/>
      <c r="M332" s="97"/>
      <c r="N332" s="97"/>
      <c r="O332" s="97"/>
    </row>
    <row r="333" spans="2:15">
      <c r="B333" s="96"/>
      <c r="C333" s="96"/>
      <c r="D333" s="96"/>
      <c r="E333" s="96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2:15">
      <c r="B334" s="96"/>
      <c r="C334" s="96"/>
      <c r="D334" s="96"/>
      <c r="E334" s="96"/>
      <c r="F334" s="97"/>
      <c r="G334" s="97"/>
      <c r="H334" s="97"/>
      <c r="I334" s="97"/>
      <c r="J334" s="97"/>
      <c r="K334" s="97"/>
      <c r="L334" s="97"/>
      <c r="M334" s="97"/>
      <c r="N334" s="97"/>
      <c r="O334" s="97"/>
    </row>
    <row r="335" spans="2:15">
      <c r="B335" s="96"/>
      <c r="C335" s="96"/>
      <c r="D335" s="96"/>
      <c r="E335" s="96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2:15">
      <c r="B336" s="96"/>
      <c r="C336" s="96"/>
      <c r="D336" s="96"/>
      <c r="E336" s="96"/>
      <c r="F336" s="97"/>
      <c r="G336" s="97"/>
      <c r="H336" s="97"/>
      <c r="I336" s="97"/>
      <c r="J336" s="97"/>
      <c r="K336" s="97"/>
      <c r="L336" s="97"/>
      <c r="M336" s="97"/>
      <c r="N336" s="97"/>
      <c r="O336" s="97"/>
    </row>
    <row r="337" spans="2:15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</row>
    <row r="338" spans="2:15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</row>
    <row r="339" spans="2:15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</row>
    <row r="340" spans="2:15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</row>
    <row r="341" spans="2:15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</row>
    <row r="342" spans="2:15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</row>
    <row r="343" spans="2:15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</row>
    <row r="344" spans="2:15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</row>
    <row r="345" spans="2:15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</row>
    <row r="346" spans="2:15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</row>
    <row r="347" spans="2:15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</row>
    <row r="348" spans="2:15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</row>
    <row r="349" spans="2:15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</row>
    <row r="350" spans="2:15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</row>
    <row r="351" spans="2:15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</row>
    <row r="352" spans="2:15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</row>
    <row r="353" spans="2:15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2:15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2:15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2:15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2:15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2:15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2:15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2:15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</row>
    <row r="361" spans="2:15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2:15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2:15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2:15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2:15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2:15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2:15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2:15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</row>
    <row r="369" spans="2:15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2:15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2:15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2:15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2:15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2:15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2:15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2:15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2:15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2:15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2:15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2:15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2:15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2:15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2:15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2:15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2:15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2:15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2:15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2:15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2:15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2:15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2:15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2:15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2:15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2:15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2:15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2:15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2:15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2:15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2:15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2:15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2:15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2:15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2:15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2:15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2:15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2:15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2:15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2:15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2:15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2:15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2:15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2:15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2:15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2:15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2:15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2:15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2:15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2:15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2:15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2:15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2:15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2:15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2:15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2:15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2:15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2:15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2:15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2:15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2:15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2:15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2:15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2:15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2:15"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2:15"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2:15"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2:15"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2:15"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2:15"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2:15"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2:15"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2:15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2:15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2:15"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2:15"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2:15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2:15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2:15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2:15"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2:15"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2:15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2:15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2:15"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2:15"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2:15"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2:15"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2:15"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2:15"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2:15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2:15"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2:15"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2:15"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2:15"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2:15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2:15"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2:15"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2:15"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2:15"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2:15"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2:15"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2:15"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2:15"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2:15"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2:15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2:15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2:15"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2:15"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2:15"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2:15"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2:15"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2:15"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2:15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2:15"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2:15"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2:15"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2:15"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2:15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2:15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2:15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2:15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2:15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2:15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2:15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2:15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2:15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2:15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2:15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2:15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2:15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2:15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2:15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  <row r="501" spans="2:15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2:15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</row>
    <row r="503" spans="2:15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2:15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</row>
    <row r="505" spans="2:15"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</row>
    <row r="506" spans="2:15"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</row>
    <row r="507" spans="2:15"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</row>
    <row r="508" spans="2:15"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</row>
    <row r="509" spans="2:15"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</row>
    <row r="510" spans="2:15"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</row>
    <row r="511" spans="2:15"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</row>
    <row r="512" spans="2:15"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</row>
    <row r="513" spans="2:15"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</row>
    <row r="514" spans="2:15"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</row>
    <row r="515" spans="2:15"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</row>
    <row r="516" spans="2:15"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</row>
    <row r="517" spans="2:15"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</row>
    <row r="518" spans="2:15"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</row>
    <row r="519" spans="2:15"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</row>
    <row r="520" spans="2:15"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</row>
    <row r="521" spans="2:15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</row>
    <row r="522" spans="2:15"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</row>
    <row r="523" spans="2:15"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</row>
    <row r="524" spans="2:15"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</row>
    <row r="525" spans="2:15"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9453</v>
      </c>
    </row>
    <row r="6" spans="2:12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93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59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49</v>
      </c>
      <c r="C11" s="87"/>
      <c r="D11" s="88"/>
      <c r="E11" s="88"/>
      <c r="F11" s="88"/>
      <c r="G11" s="90"/>
      <c r="H11" s="105"/>
      <c r="I11" s="90">
        <v>16.389284663000005</v>
      </c>
      <c r="J11" s="91"/>
      <c r="K11" s="91">
        <f>IFERROR(I11/$I$11,0)</f>
        <v>1</v>
      </c>
      <c r="L11" s="91">
        <f>I11/'סכום נכסי הקרן'!$C$42</f>
        <v>2.3924625471889309E-5</v>
      </c>
    </row>
    <row r="12" spans="2:12" s="4" customFormat="1" ht="18" customHeight="1">
      <c r="B12" s="115" t="s">
        <v>26</v>
      </c>
      <c r="C12" s="87"/>
      <c r="D12" s="88"/>
      <c r="E12" s="88"/>
      <c r="F12" s="88"/>
      <c r="G12" s="90"/>
      <c r="H12" s="105"/>
      <c r="I12" s="90">
        <v>15.090270222000003</v>
      </c>
      <c r="J12" s="91"/>
      <c r="K12" s="91">
        <f t="shared" ref="K12:K20" si="0">IFERROR(I12/$I$11,0)</f>
        <v>0.92074001594879729</v>
      </c>
      <c r="L12" s="91">
        <f>I12/'סכום נכסי הקרן'!$C$42</f>
        <v>2.2028360038556362E-5</v>
      </c>
    </row>
    <row r="13" spans="2:12">
      <c r="B13" s="84" t="s">
        <v>1714</v>
      </c>
      <c r="C13" s="80"/>
      <c r="D13" s="81"/>
      <c r="E13" s="81"/>
      <c r="F13" s="81"/>
      <c r="G13" s="77"/>
      <c r="H13" s="103"/>
      <c r="I13" s="77">
        <v>15.090270222000003</v>
      </c>
      <c r="J13" s="83"/>
      <c r="K13" s="83">
        <f t="shared" si="0"/>
        <v>0.92074001594879729</v>
      </c>
      <c r="L13" s="83">
        <f>I13/'סכום נכסי הקרן'!$C$42</f>
        <v>2.2028360038556362E-5</v>
      </c>
    </row>
    <row r="14" spans="2:12">
      <c r="B14" s="85" t="s">
        <v>1715</v>
      </c>
      <c r="C14" s="87" t="s">
        <v>1716</v>
      </c>
      <c r="D14" s="88" t="s">
        <v>119</v>
      </c>
      <c r="E14" s="88" t="s">
        <v>479</v>
      </c>
      <c r="F14" s="88" t="s">
        <v>132</v>
      </c>
      <c r="G14" s="90">
        <v>947.05978500000015</v>
      </c>
      <c r="H14" s="105">
        <v>1500</v>
      </c>
      <c r="I14" s="90">
        <v>14.205896775000003</v>
      </c>
      <c r="J14" s="91">
        <v>4.7352989250000005E-4</v>
      </c>
      <c r="K14" s="91">
        <f t="shared" si="0"/>
        <v>0.8667795493888053</v>
      </c>
      <c r="L14" s="91">
        <f>I14/'סכום נכסי הקרן'!$C$42</f>
        <v>2.0737376085820148E-5</v>
      </c>
    </row>
    <row r="15" spans="2:12">
      <c r="B15" s="85" t="s">
        <v>1717</v>
      </c>
      <c r="C15" s="87" t="s">
        <v>1718</v>
      </c>
      <c r="D15" s="88" t="s">
        <v>119</v>
      </c>
      <c r="E15" s="88" t="s">
        <v>157</v>
      </c>
      <c r="F15" s="88" t="s">
        <v>132</v>
      </c>
      <c r="G15" s="90">
        <v>11950.992525000001</v>
      </c>
      <c r="H15" s="105">
        <v>7.4</v>
      </c>
      <c r="I15" s="90">
        <v>0.8843734470000002</v>
      </c>
      <c r="J15" s="91">
        <v>7.9698000506557109E-4</v>
      </c>
      <c r="K15" s="91">
        <f t="shared" si="0"/>
        <v>5.3960466559991919E-2</v>
      </c>
      <c r="L15" s="91">
        <f>I15/'סכום נכסי הקרן'!$C$42</f>
        <v>1.290983952736214E-6</v>
      </c>
    </row>
    <row r="16" spans="2:12">
      <c r="B16" s="92"/>
      <c r="C16" s="87"/>
      <c r="D16" s="87"/>
      <c r="E16" s="87"/>
      <c r="F16" s="87"/>
      <c r="G16" s="90"/>
      <c r="H16" s="105"/>
      <c r="I16" s="87"/>
      <c r="J16" s="87"/>
      <c r="K16" s="91"/>
      <c r="L16" s="87"/>
    </row>
    <row r="17" spans="2:12">
      <c r="B17" s="115" t="s">
        <v>41</v>
      </c>
      <c r="C17" s="87"/>
      <c r="D17" s="88"/>
      <c r="E17" s="88"/>
      <c r="F17" s="88"/>
      <c r="G17" s="90"/>
      <c r="H17" s="105"/>
      <c r="I17" s="90">
        <v>1.2990144410000002</v>
      </c>
      <c r="J17" s="91"/>
      <c r="K17" s="91">
        <f t="shared" si="0"/>
        <v>7.9259984051202631E-2</v>
      </c>
      <c r="L17" s="91">
        <f>I17/'סכום נכסי הקרן'!$C$42</f>
        <v>1.8962654333329426E-6</v>
      </c>
    </row>
    <row r="18" spans="2:12">
      <c r="B18" s="84" t="s">
        <v>1719</v>
      </c>
      <c r="C18" s="80"/>
      <c r="D18" s="81"/>
      <c r="E18" s="81"/>
      <c r="F18" s="81"/>
      <c r="G18" s="77"/>
      <c r="H18" s="103"/>
      <c r="I18" s="77">
        <v>1.2990144410000002</v>
      </c>
      <c r="J18" s="83"/>
      <c r="K18" s="83">
        <f t="shared" si="0"/>
        <v>7.9259984051202631E-2</v>
      </c>
      <c r="L18" s="83">
        <f>I18/'סכום נכסי הקרן'!$C$42</f>
        <v>1.8962654333329426E-6</v>
      </c>
    </row>
    <row r="19" spans="2:12">
      <c r="B19" s="85" t="s">
        <v>1720</v>
      </c>
      <c r="C19" s="87" t="s">
        <v>1721</v>
      </c>
      <c r="D19" s="88" t="s">
        <v>1401</v>
      </c>
      <c r="E19" s="88" t="s">
        <v>752</v>
      </c>
      <c r="F19" s="88" t="s">
        <v>131</v>
      </c>
      <c r="G19" s="90">
        <v>1803.9234000000004</v>
      </c>
      <c r="H19" s="105">
        <v>16.82</v>
      </c>
      <c r="I19" s="90">
        <v>1.1226536890000003</v>
      </c>
      <c r="J19" s="91">
        <v>5.4009682634730552E-5</v>
      </c>
      <c r="K19" s="91">
        <f t="shared" si="0"/>
        <v>6.8499248874142271E-2</v>
      </c>
      <c r="L19" s="91">
        <f>I19/'סכום נכסי הקרן'!$C$42</f>
        <v>1.6388188744195892E-6</v>
      </c>
    </row>
    <row r="20" spans="2:12">
      <c r="B20" s="85" t="s">
        <v>1722</v>
      </c>
      <c r="C20" s="87" t="s">
        <v>1723</v>
      </c>
      <c r="D20" s="88" t="s">
        <v>1417</v>
      </c>
      <c r="E20" s="88" t="s">
        <v>829</v>
      </c>
      <c r="F20" s="88" t="s">
        <v>131</v>
      </c>
      <c r="G20" s="90">
        <v>476.65068000000008</v>
      </c>
      <c r="H20" s="105">
        <v>10</v>
      </c>
      <c r="I20" s="90">
        <v>0.17636075200000001</v>
      </c>
      <c r="J20" s="91">
        <v>1.8839947826086958E-5</v>
      </c>
      <c r="K20" s="91">
        <f t="shared" si="0"/>
        <v>1.076073517706036E-2</v>
      </c>
      <c r="L20" s="91">
        <f>I20/'סכום נכסי הקרן'!$C$42</f>
        <v>2.5744655891335359E-7</v>
      </c>
    </row>
    <row r="21" spans="2:12">
      <c r="B21" s="92"/>
      <c r="C21" s="87"/>
      <c r="D21" s="87"/>
      <c r="E21" s="87"/>
      <c r="F21" s="87"/>
      <c r="G21" s="90"/>
      <c r="H21" s="105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2" t="s">
        <v>221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2" t="s">
        <v>111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2" t="s">
        <v>204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2" t="s">
        <v>212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6"/>
      <c r="C121" s="96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2:12">
      <c r="B122" s="96"/>
      <c r="C122" s="96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>
      <c r="B123" s="96"/>
      <c r="C123" s="96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2:12">
      <c r="B124" s="96"/>
      <c r="C124" s="96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2:12">
      <c r="B125" s="96"/>
      <c r="C125" s="96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2:12">
      <c r="B126" s="96"/>
      <c r="C126" s="96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2:12">
      <c r="B127" s="96"/>
      <c r="C127" s="96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12">
      <c r="B128" s="96"/>
      <c r="C128" s="96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2: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2:1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2:1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2:1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2:1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2:1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2:12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2:12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2:12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2:12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2:12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2:12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2:12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2:12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2:12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2:12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2:12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2:12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2:12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2:12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2:12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2:12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</row>
    <row r="154" spans="2:12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2:12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2:12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2:12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2:1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2:12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pans="2:12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2:12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</row>
    <row r="163" spans="2:12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</row>
    <row r="164" spans="2:12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2:12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2:12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2:12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</row>
    <row r="168" spans="2:12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</row>
    <row r="169" spans="2:12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</row>
    <row r="170" spans="2:12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2:12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2:12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2:1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2:1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2:1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</row>
    <row r="176" spans="2:12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</row>
    <row r="177" spans="2:12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</row>
    <row r="178" spans="2:12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</row>
    <row r="179" spans="2:1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</row>
    <row r="180" spans="2:1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</row>
    <row r="181" spans="2:1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</row>
    <row r="182" spans="2:1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</row>
    <row r="183" spans="2:1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</row>
    <row r="184" spans="2:1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2:1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</row>
    <row r="186" spans="2:1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</row>
    <row r="187" spans="2:1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2:1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2:1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2:1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</row>
    <row r="191" spans="2:1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2:1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</row>
    <row r="193" spans="2:1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</row>
    <row r="194" spans="2:1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2:1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</row>
    <row r="196" spans="2:1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</row>
    <row r="197" spans="2:1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2:1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2:1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pans="2: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2:1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2:1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2:1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</row>
    <row r="205" spans="2:1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2:1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</row>
    <row r="207" spans="2:1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2:1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2:1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2:1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2:1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2:1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2:1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2:1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2:1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2:1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</row>
    <row r="219" spans="2:1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</row>
    <row r="220" spans="2:1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2:12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</row>
    <row r="222" spans="2:12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</row>
    <row r="223" spans="2:12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</row>
    <row r="224" spans="2:12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</row>
    <row r="225" spans="2:12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</row>
    <row r="226" spans="2:12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2:12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</row>
    <row r="228" spans="2:12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2:12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2:12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2:12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2:12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pans="2:12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2:12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</row>
    <row r="235" spans="2:12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</row>
    <row r="236" spans="2:12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</row>
    <row r="237" spans="2:12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</row>
    <row r="238" spans="2:12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2:12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2:12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</row>
    <row r="241" spans="2:12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</row>
    <row r="242" spans="2:12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2:12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2:1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2:1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  <row r="246" spans="2:12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  <row r="247" spans="2:12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2:12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2:12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</row>
    <row r="250" spans="2:12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2:12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</row>
    <row r="252" spans="2:12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2:12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</row>
    <row r="254" spans="2:12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</row>
    <row r="255" spans="2:12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</row>
    <row r="256" spans="2:12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</row>
    <row r="257" spans="2:12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2:1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2:12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</row>
    <row r="260" spans="2:12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2:12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2:12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</row>
    <row r="263" spans="2:12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</row>
    <row r="264" spans="2:12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</row>
    <row r="265" spans="2:12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</row>
    <row r="266" spans="2:12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</row>
    <row r="267" spans="2:12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</row>
    <row r="268" spans="2:12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</row>
    <row r="269" spans="2:12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</row>
    <row r="270" spans="2:12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</row>
    <row r="271" spans="2:12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</row>
    <row r="272" spans="2:12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</row>
    <row r="273" spans="2:12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2:12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2:12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</row>
    <row r="276" spans="2:12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2:12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2:12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2:12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</row>
    <row r="280" spans="2:12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</row>
    <row r="281" spans="2:12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</row>
    <row r="282" spans="2:12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</row>
    <row r="283" spans="2:12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</row>
    <row r="284" spans="2:12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</row>
    <row r="285" spans="2:12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</row>
    <row r="286" spans="2:12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2: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2:12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</row>
    <row r="289" spans="2:12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</row>
    <row r="290" spans="2:12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</row>
    <row r="291" spans="2:12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2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2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</row>
    <row r="294" spans="2:12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2:12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</row>
    <row r="296" spans="2:12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</row>
    <row r="297" spans="2:12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</row>
    <row r="298" spans="2:12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</row>
    <row r="299" spans="2:12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</row>
    <row r="300" spans="2:12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</row>
    <row r="301" spans="2:12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</row>
    <row r="302" spans="2:12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</row>
    <row r="303" spans="2:12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</row>
    <row r="304" spans="2:12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</row>
    <row r="305" spans="2:12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</row>
    <row r="306" spans="2:12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</row>
    <row r="307" spans="2:12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</row>
    <row r="308" spans="2:12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</row>
    <row r="309" spans="2:12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2:12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2:12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2:12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2:12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2:12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2:12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2:12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2:12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2:12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2:12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2:12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2:12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2:12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</row>
    <row r="323" spans="2:12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</row>
    <row r="324" spans="2:12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</row>
    <row r="325" spans="2:12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</row>
    <row r="326" spans="2:12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</row>
    <row r="327" spans="2:12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</row>
    <row r="328" spans="2:12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</row>
    <row r="329" spans="2:12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</row>
    <row r="330" spans="2:12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</row>
    <row r="331" spans="2:12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</row>
    <row r="332" spans="2:12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</row>
    <row r="333" spans="2:12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</row>
    <row r="334" spans="2:12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2:12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2:12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</row>
    <row r="337" spans="2:12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</row>
    <row r="338" spans="2:12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</row>
    <row r="339" spans="2:12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</row>
    <row r="340" spans="2:12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</row>
    <row r="341" spans="2:12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</row>
    <row r="342" spans="2:12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2:12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</row>
    <row r="344" spans="2:12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</row>
    <row r="345" spans="2:12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2:12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</row>
    <row r="347" spans="2:12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2:12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</row>
    <row r="349" spans="2:12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</row>
    <row r="350" spans="2:12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</row>
    <row r="351" spans="2:12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</row>
    <row r="352" spans="2:12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</row>
    <row r="353" spans="2:12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</row>
    <row r="354" spans="2:12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2:12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2:12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</row>
    <row r="357" spans="2:12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</row>
    <row r="358" spans="2:12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</row>
    <row r="359" spans="2:12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</row>
    <row r="360" spans="2:12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</row>
    <row r="361" spans="2:12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</row>
    <row r="362" spans="2:12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</row>
    <row r="363" spans="2:12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</row>
    <row r="364" spans="2:12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</row>
    <row r="365" spans="2:12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</row>
    <row r="366" spans="2:12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</row>
    <row r="367" spans="2:12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</row>
    <row r="368" spans="2:12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</row>
    <row r="369" spans="2:12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</row>
    <row r="372" spans="2:12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</row>
    <row r="373" spans="2:12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</row>
    <row r="374" spans="2:12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</row>
    <row r="375" spans="2:12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2:12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</row>
    <row r="377" spans="2:12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</row>
    <row r="378" spans="2:12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</row>
    <row r="379" spans="2:12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</row>
    <row r="380" spans="2:12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</row>
    <row r="381" spans="2:12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</row>
    <row r="382" spans="2:12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</row>
    <row r="383" spans="2:12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</row>
    <row r="384" spans="2:12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</row>
    <row r="385" spans="2:12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2:12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2:12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2:12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2:12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</row>
    <row r="390" spans="2:12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</row>
    <row r="391" spans="2:12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</row>
    <row r="392" spans="2:12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</row>
    <row r="393" spans="2:12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</row>
    <row r="394" spans="2:12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</row>
    <row r="395" spans="2:12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2:12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</row>
    <row r="397" spans="2:12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2:12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2:12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2:12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2:12"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2:12"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2:12"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2:12"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2:12"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2:12"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2:12"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2:12"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2:12"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2:12"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2:12"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2:12"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2:12"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2:12"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2:12"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2:12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2:12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2:12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2:12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2:12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2:12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2:12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2:12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2:12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2:12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2:12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2:12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2:12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2:12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2:12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2:12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2:12">
      <c r="B432" s="1"/>
      <c r="C432" s="1"/>
      <c r="D432" s="1"/>
      <c r="E432" s="1"/>
    </row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dcmitype/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